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3024" yWindow="-312" windowWidth="7236" windowHeight="9552" tabRatio="863"/>
  </bookViews>
  <sheets>
    <sheet name="TIGER BCA Summary" sheetId="33" r:id="rId1"/>
    <sheet name="Capital Cost Schedule" sheetId="57" r:id="rId2"/>
    <sheet name="O&amp;M Costs" sheetId="8" r:id="rId3"/>
    <sheet name="BCA Costs " sheetId="56" r:id="rId4"/>
    <sheet name="Managed LaneTravel Time Savings" sheetId="38" r:id="rId5"/>
    <sheet name="Travel Time Savings Per Vehicle" sheetId="61" r:id="rId6"/>
    <sheet name="Managed Lanes Emissions Savings" sheetId="2" r:id="rId7"/>
    <sheet name="ML Mode Shift Emissions Savings" sheetId="65" r:id="rId8"/>
    <sheet name="ML_Vehicle Operating Savings" sheetId="52" r:id="rId9"/>
    <sheet name="ML Mode Shift Safety Savings" sheetId="69" r:id="rId10"/>
    <sheet name="Residual Value" sheetId="12" r:id="rId11"/>
    <sheet name="Bus Travel Time Savings" sheetId="41" r:id="rId12"/>
    <sheet name="Bus Operating Savings" sheetId="62" r:id="rId13"/>
    <sheet name="Truck Freight Value" sheetId="34" r:id="rId14"/>
    <sheet name="Inventory Savings" sheetId="35" r:id="rId15"/>
    <sheet name="Operating Savings" sheetId="36" r:id="rId16"/>
    <sheet name="Truck Emissions Savings" sheetId="37" r:id="rId17"/>
    <sheet name="BikeModeShift Emissions Savings" sheetId="71" r:id="rId18"/>
    <sheet name="Bike Vehicle Operating Savings" sheetId="70" r:id="rId19"/>
    <sheet name="Bike Mode Shift Safety Savings" sheetId="72" r:id="rId20"/>
    <sheet name="Emissions Reduction Summary" sheetId="68" r:id="rId21"/>
    <sheet name="Inputs" sheetId="5" r:id="rId22"/>
    <sheet name="Bustang Ridership" sheetId="43" r:id="rId23"/>
    <sheet name="Vehicle Volumes" sheetId="50" r:id="rId24"/>
    <sheet name="Assumptions" sheetId="32" r:id="rId25"/>
    <sheet name="Deflator" sheetId="39" r:id="rId26"/>
    <sheet name="3c_2015" sheetId="47" r:id="rId27"/>
    <sheet name="3c_2025" sheetId="48" r:id="rId28"/>
    <sheet name="3c_2035" sheetId="49" r:id="rId29"/>
    <sheet name="Toll Revenue" sheetId="64" r:id="rId30"/>
    <sheet name="Gross Toll Revenue" sheetId="66" r:id="rId31"/>
    <sheet name="Log" sheetId="29" r:id="rId32"/>
  </sheets>
  <externalReferences>
    <externalReference r:id="rId33"/>
    <externalReference r:id="rId34"/>
    <externalReference r:id="rId35"/>
    <externalReference r:id="rId36"/>
    <externalReference r:id="rId37"/>
    <externalReference r:id="rId38"/>
    <externalReference r:id="rId39"/>
    <externalReference r:id="rId40"/>
  </externalReferences>
  <definedNames>
    <definedName name="\A" localSheetId="19">#REF!</definedName>
    <definedName name="\A" localSheetId="18">#REF!</definedName>
    <definedName name="\A" localSheetId="17">#REF!</definedName>
    <definedName name="\A" localSheetId="7">#REF!</definedName>
    <definedName name="\A" localSheetId="9">#REF!</definedName>
    <definedName name="\A">#REF!</definedName>
    <definedName name="\B" localSheetId="19">#REF!</definedName>
    <definedName name="\B" localSheetId="18">#REF!</definedName>
    <definedName name="\B" localSheetId="17">#REF!</definedName>
    <definedName name="\B" localSheetId="7">#REF!</definedName>
    <definedName name="\B" localSheetId="9">#REF!</definedName>
    <definedName name="\B">#REF!</definedName>
    <definedName name="\S" localSheetId="19">#REF!</definedName>
    <definedName name="\S" localSheetId="18">#REF!</definedName>
    <definedName name="\S" localSheetId="17">#REF!</definedName>
    <definedName name="\S" localSheetId="7">#REF!</definedName>
    <definedName name="\S" localSheetId="9">#REF!</definedName>
    <definedName name="\S">#REF!</definedName>
    <definedName name="_____________________________ALL2">'[1]A-11a Balance Sheet Recons'!$B$11:$J$42</definedName>
    <definedName name="____________________________ALL2">'[1]A-11a Balance Sheet Recons'!$B$11:$J$42</definedName>
    <definedName name="___________________________ALL2">'[1]A-11a Balance Sheet Recons'!$B$11:$J$42</definedName>
    <definedName name="__________________________ALL2">'[1]A-11a Balance Sheet Recons'!$B$11:$J$42</definedName>
    <definedName name="_________________________ALL2">'[1]A-11a Balance Sheet Recons'!$B$11:$J$42</definedName>
    <definedName name="________________________ALL2">'[1]A-11a Balance Sheet Recons'!$B$11:$J$42</definedName>
    <definedName name="_______________________ALL2">'[1]A-11a Balance Sheet Recons'!$B$11:$J$42</definedName>
    <definedName name="______________________ALL2">'[1]A-11a Balance Sheet Recons'!$B$11:$J$42</definedName>
    <definedName name="_____________________ALL2">'[1]A-11a Balance Sheet Recons'!$B$11:$J$42</definedName>
    <definedName name="____________________ALL2">'[1]A-11a Balance Sheet Recons'!$B$11:$J$42</definedName>
    <definedName name="___________________ALL2">'[1]A-11a Balance Sheet Recons'!$B$11:$J$42</definedName>
    <definedName name="__________________ALL2">'[1]A-11a Balance Sheet Recons'!$B$11:$J$42</definedName>
    <definedName name="_________________ALL2">'[1]A-11a Balance Sheet Recons'!$B$11:$J$42</definedName>
    <definedName name="________________ALL2">'[1]A-11a Balance Sheet Recons'!$B$11:$J$42</definedName>
    <definedName name="_______________ALL2">'[1]A-11a Balance Sheet Recons'!$B$11:$J$42</definedName>
    <definedName name="______________ALL2">'[1]A-11a Balance Sheet Recons'!$B$11:$J$42</definedName>
    <definedName name="_____________ALL2">'[1]A-11a Balance Sheet Recons'!$B$11:$J$42</definedName>
    <definedName name="____________ALL2">'[1]A-11a Balance Sheet Recons'!$B$11:$J$42</definedName>
    <definedName name="____________RG1" localSheetId="19">#REF!</definedName>
    <definedName name="____________RG1" localSheetId="18">#REF!</definedName>
    <definedName name="____________RG1" localSheetId="17">#REF!</definedName>
    <definedName name="____________RG1" localSheetId="7">#REF!</definedName>
    <definedName name="____________RG1" localSheetId="9">#REF!</definedName>
    <definedName name="____________RG1">#REF!</definedName>
    <definedName name="____________RG2" localSheetId="19">#REF!</definedName>
    <definedName name="____________RG2" localSheetId="18">#REF!</definedName>
    <definedName name="____________RG2" localSheetId="17">#REF!</definedName>
    <definedName name="____________RG2" localSheetId="7">#REF!</definedName>
    <definedName name="____________RG2" localSheetId="9">#REF!</definedName>
    <definedName name="____________RG2">#REF!</definedName>
    <definedName name="____________RG3" localSheetId="19">#REF!</definedName>
    <definedName name="____________RG3" localSheetId="18">#REF!</definedName>
    <definedName name="____________RG3" localSheetId="17">#REF!</definedName>
    <definedName name="____________RG3" localSheetId="7">#REF!</definedName>
    <definedName name="____________RG3" localSheetId="9">#REF!</definedName>
    <definedName name="____________RG3">#REF!</definedName>
    <definedName name="____________RG4" localSheetId="19">#REF!</definedName>
    <definedName name="____________RG4" localSheetId="18">#REF!</definedName>
    <definedName name="____________RG4" localSheetId="17">#REF!</definedName>
    <definedName name="____________RG4" localSheetId="7">#REF!</definedName>
    <definedName name="____________RG4" localSheetId="9">#REF!</definedName>
    <definedName name="____________RG4">#REF!</definedName>
    <definedName name="___________ALL2">'[1]A-11a Balance Sheet Recons'!$B$11:$J$42</definedName>
    <definedName name="___________RG1" localSheetId="19">#REF!</definedName>
    <definedName name="___________RG1" localSheetId="18">#REF!</definedName>
    <definedName name="___________RG1" localSheetId="17">#REF!</definedName>
    <definedName name="___________RG1" localSheetId="7">#REF!</definedName>
    <definedName name="___________RG1" localSheetId="9">#REF!</definedName>
    <definedName name="___________RG1">#REF!</definedName>
    <definedName name="___________RG2" localSheetId="19">#REF!</definedName>
    <definedName name="___________RG2" localSheetId="18">#REF!</definedName>
    <definedName name="___________RG2" localSheetId="17">#REF!</definedName>
    <definedName name="___________RG2" localSheetId="7">#REF!</definedName>
    <definedName name="___________RG2" localSheetId="9">#REF!</definedName>
    <definedName name="___________RG2">#REF!</definedName>
    <definedName name="___________RG3" localSheetId="19">#REF!</definedName>
    <definedName name="___________RG3" localSheetId="18">#REF!</definedName>
    <definedName name="___________RG3" localSheetId="17">#REF!</definedName>
    <definedName name="___________RG3" localSheetId="7">#REF!</definedName>
    <definedName name="___________RG3" localSheetId="9">#REF!</definedName>
    <definedName name="___________RG3">#REF!</definedName>
    <definedName name="___________RG4" localSheetId="19">#REF!</definedName>
    <definedName name="___________RG4" localSheetId="18">#REF!</definedName>
    <definedName name="___________RG4" localSheetId="17">#REF!</definedName>
    <definedName name="___________RG4" localSheetId="7">#REF!</definedName>
    <definedName name="___________RG4" localSheetId="9">#REF!</definedName>
    <definedName name="___________RG4">#REF!</definedName>
    <definedName name="__________ALL2">'[1]A-11a Balance Sheet Recons'!$B$11:$J$42</definedName>
    <definedName name="__________RG1" localSheetId="19">#REF!</definedName>
    <definedName name="__________RG1" localSheetId="18">#REF!</definedName>
    <definedName name="__________RG1" localSheetId="17">#REF!</definedName>
    <definedName name="__________RG1" localSheetId="7">#REF!</definedName>
    <definedName name="__________RG1" localSheetId="9">#REF!</definedName>
    <definedName name="__________RG1">#REF!</definedName>
    <definedName name="__________RG2" localSheetId="19">#REF!</definedName>
    <definedName name="__________RG2" localSheetId="18">#REF!</definedName>
    <definedName name="__________RG2" localSheetId="17">#REF!</definedName>
    <definedName name="__________RG2" localSheetId="7">#REF!</definedName>
    <definedName name="__________RG2" localSheetId="9">#REF!</definedName>
    <definedName name="__________RG2">#REF!</definedName>
    <definedName name="__________RG3" localSheetId="19">#REF!</definedName>
    <definedName name="__________RG3" localSheetId="18">#REF!</definedName>
    <definedName name="__________RG3" localSheetId="17">#REF!</definedName>
    <definedName name="__________RG3" localSheetId="7">#REF!</definedName>
    <definedName name="__________RG3" localSheetId="9">#REF!</definedName>
    <definedName name="__________RG3">#REF!</definedName>
    <definedName name="__________RG4" localSheetId="19">#REF!</definedName>
    <definedName name="__________RG4" localSheetId="18">#REF!</definedName>
    <definedName name="__________RG4" localSheetId="17">#REF!</definedName>
    <definedName name="__________RG4" localSheetId="7">#REF!</definedName>
    <definedName name="__________RG4" localSheetId="9">#REF!</definedName>
    <definedName name="__________RG4">#REF!</definedName>
    <definedName name="_________ALL2">'[1]A-11a Balance Sheet Recons'!$B$11:$J$42</definedName>
    <definedName name="_________RG1" localSheetId="19">#REF!</definedName>
    <definedName name="_________RG1" localSheetId="18">#REF!</definedName>
    <definedName name="_________RG1" localSheetId="17">#REF!</definedName>
    <definedName name="_________RG1" localSheetId="7">#REF!</definedName>
    <definedName name="_________RG1" localSheetId="9">#REF!</definedName>
    <definedName name="_________RG1">#REF!</definedName>
    <definedName name="_________RG2" localSheetId="19">#REF!</definedName>
    <definedName name="_________RG2" localSheetId="18">#REF!</definedName>
    <definedName name="_________RG2" localSheetId="17">#REF!</definedName>
    <definedName name="_________RG2" localSheetId="7">#REF!</definedName>
    <definedName name="_________RG2" localSheetId="9">#REF!</definedName>
    <definedName name="_________RG2">#REF!</definedName>
    <definedName name="_________RG3" localSheetId="19">#REF!</definedName>
    <definedName name="_________RG3" localSheetId="18">#REF!</definedName>
    <definedName name="_________RG3" localSheetId="17">#REF!</definedName>
    <definedName name="_________RG3" localSheetId="7">#REF!</definedName>
    <definedName name="_________RG3" localSheetId="9">#REF!</definedName>
    <definedName name="_________RG3">#REF!</definedName>
    <definedName name="_________RG4" localSheetId="19">#REF!</definedName>
    <definedName name="_________RG4" localSheetId="18">#REF!</definedName>
    <definedName name="_________RG4" localSheetId="17">#REF!</definedName>
    <definedName name="_________RG4" localSheetId="7">#REF!</definedName>
    <definedName name="_________RG4" localSheetId="9">#REF!</definedName>
    <definedName name="_________RG4">#REF!</definedName>
    <definedName name="________ALL2">'[1]A-11a Balance Sheet Recons'!$B$11:$J$42</definedName>
    <definedName name="________RG1" localSheetId="19">#REF!</definedName>
    <definedName name="________RG1" localSheetId="18">#REF!</definedName>
    <definedName name="________RG1" localSheetId="17">#REF!</definedName>
    <definedName name="________RG1" localSheetId="7">#REF!</definedName>
    <definedName name="________RG1" localSheetId="9">#REF!</definedName>
    <definedName name="________RG1">#REF!</definedName>
    <definedName name="________RG2" localSheetId="19">#REF!</definedName>
    <definedName name="________RG2" localSheetId="18">#REF!</definedName>
    <definedName name="________RG2" localSheetId="17">#REF!</definedName>
    <definedName name="________RG2" localSheetId="7">#REF!</definedName>
    <definedName name="________RG2" localSheetId="9">#REF!</definedName>
    <definedName name="________RG2">#REF!</definedName>
    <definedName name="________RG3" localSheetId="19">#REF!</definedName>
    <definedName name="________RG3" localSheetId="18">#REF!</definedName>
    <definedName name="________RG3" localSheetId="17">#REF!</definedName>
    <definedName name="________RG3" localSheetId="7">#REF!</definedName>
    <definedName name="________RG3" localSheetId="9">#REF!</definedName>
    <definedName name="________RG3">#REF!</definedName>
    <definedName name="________RG4" localSheetId="19">#REF!</definedName>
    <definedName name="________RG4" localSheetId="18">#REF!</definedName>
    <definedName name="________RG4" localSheetId="17">#REF!</definedName>
    <definedName name="________RG4" localSheetId="7">#REF!</definedName>
    <definedName name="________RG4" localSheetId="9">#REF!</definedName>
    <definedName name="________RG4">#REF!</definedName>
    <definedName name="_______ALL2">'[1]A-11a Balance Sheet Recons'!$B$11:$J$42</definedName>
    <definedName name="_______RG1" localSheetId="19">#REF!</definedName>
    <definedName name="_______RG1" localSheetId="18">#REF!</definedName>
    <definedName name="_______RG1" localSheetId="17">#REF!</definedName>
    <definedName name="_______RG1" localSheetId="7">#REF!</definedName>
    <definedName name="_______RG1" localSheetId="9">#REF!</definedName>
    <definedName name="_______RG1">#REF!</definedName>
    <definedName name="_______RG2" localSheetId="19">#REF!</definedName>
    <definedName name="_______RG2" localSheetId="18">#REF!</definedName>
    <definedName name="_______RG2" localSheetId="17">#REF!</definedName>
    <definedName name="_______RG2" localSheetId="7">#REF!</definedName>
    <definedName name="_______RG2" localSheetId="9">#REF!</definedName>
    <definedName name="_______RG2">#REF!</definedName>
    <definedName name="_______RG3" localSheetId="19">#REF!</definedName>
    <definedName name="_______RG3" localSheetId="18">#REF!</definedName>
    <definedName name="_______RG3" localSheetId="17">#REF!</definedName>
    <definedName name="_______RG3" localSheetId="7">#REF!</definedName>
    <definedName name="_______RG3" localSheetId="9">#REF!</definedName>
    <definedName name="_______RG3">#REF!</definedName>
    <definedName name="_______RG4" localSheetId="19">#REF!</definedName>
    <definedName name="_______RG4" localSheetId="18">#REF!</definedName>
    <definedName name="_______RG4" localSheetId="17">#REF!</definedName>
    <definedName name="_______RG4" localSheetId="7">#REF!</definedName>
    <definedName name="_______RG4" localSheetId="9">#REF!</definedName>
    <definedName name="_______RG4">#REF!</definedName>
    <definedName name="______ALL2">'[1]A-11a Balance Sheet Recons'!$B$11:$J$42</definedName>
    <definedName name="______RG1" localSheetId="19">#REF!</definedName>
    <definedName name="______RG1" localSheetId="18">#REF!</definedName>
    <definedName name="______RG1" localSheetId="17">#REF!</definedName>
    <definedName name="______RG1" localSheetId="7">#REF!</definedName>
    <definedName name="______RG1" localSheetId="9">#REF!</definedName>
    <definedName name="______RG1">#REF!</definedName>
    <definedName name="______RG2" localSheetId="19">#REF!</definedName>
    <definedName name="______RG2" localSheetId="18">#REF!</definedName>
    <definedName name="______RG2" localSheetId="17">#REF!</definedName>
    <definedName name="______RG2" localSheetId="7">#REF!</definedName>
    <definedName name="______RG2" localSheetId="9">#REF!</definedName>
    <definedName name="______RG2">#REF!</definedName>
    <definedName name="______RG3" localSheetId="19">#REF!</definedName>
    <definedName name="______RG3" localSheetId="18">#REF!</definedName>
    <definedName name="______RG3" localSheetId="17">#REF!</definedName>
    <definedName name="______RG3" localSheetId="7">#REF!</definedName>
    <definedName name="______RG3" localSheetId="9">#REF!</definedName>
    <definedName name="______RG3">#REF!</definedName>
    <definedName name="______RG4" localSheetId="19">#REF!</definedName>
    <definedName name="______RG4" localSheetId="18">#REF!</definedName>
    <definedName name="______RG4" localSheetId="17">#REF!</definedName>
    <definedName name="______RG4" localSheetId="7">#REF!</definedName>
    <definedName name="______RG4" localSheetId="9">#REF!</definedName>
    <definedName name="______RG4">#REF!</definedName>
    <definedName name="_____ALL2">'[1]A-11a Balance Sheet Recons'!$B$11:$J$42</definedName>
    <definedName name="_____RG1" localSheetId="19">#REF!</definedName>
    <definedName name="_____RG1" localSheetId="18">#REF!</definedName>
    <definedName name="_____RG1" localSheetId="17">#REF!</definedName>
    <definedName name="_____RG1" localSheetId="7">#REF!</definedName>
    <definedName name="_____RG1" localSheetId="9">#REF!</definedName>
    <definedName name="_____RG1">#REF!</definedName>
    <definedName name="_____RG2" localSheetId="19">#REF!</definedName>
    <definedName name="_____RG2" localSheetId="18">#REF!</definedName>
    <definedName name="_____RG2" localSheetId="17">#REF!</definedName>
    <definedName name="_____RG2" localSheetId="7">#REF!</definedName>
    <definedName name="_____RG2" localSheetId="9">#REF!</definedName>
    <definedName name="_____RG2">#REF!</definedName>
    <definedName name="_____RG3" localSheetId="19">#REF!</definedName>
    <definedName name="_____RG3" localSheetId="18">#REF!</definedName>
    <definedName name="_____RG3" localSheetId="17">#REF!</definedName>
    <definedName name="_____RG3" localSheetId="7">#REF!</definedName>
    <definedName name="_____RG3" localSheetId="9">#REF!</definedName>
    <definedName name="_____RG3">#REF!</definedName>
    <definedName name="_____RG4" localSheetId="19">#REF!</definedName>
    <definedName name="_____RG4" localSheetId="18">#REF!</definedName>
    <definedName name="_____RG4" localSheetId="17">#REF!</definedName>
    <definedName name="_____RG4" localSheetId="7">#REF!</definedName>
    <definedName name="_____RG4" localSheetId="9">#REF!</definedName>
    <definedName name="_____RG4">#REF!</definedName>
    <definedName name="____ALL2">'[1]A-11a Balance Sheet Recons'!$B$11:$J$42</definedName>
    <definedName name="____RG1" localSheetId="19">#REF!</definedName>
    <definedName name="____RG1" localSheetId="18">#REF!</definedName>
    <definedName name="____RG1" localSheetId="17">#REF!</definedName>
    <definedName name="____RG1" localSheetId="7">#REF!</definedName>
    <definedName name="____RG1" localSheetId="9">#REF!</definedName>
    <definedName name="____RG1">#REF!</definedName>
    <definedName name="____RG2" localSheetId="19">#REF!</definedName>
    <definedName name="____RG2" localSheetId="18">#REF!</definedName>
    <definedName name="____RG2" localSheetId="17">#REF!</definedName>
    <definedName name="____RG2" localSheetId="7">#REF!</definedName>
    <definedName name="____RG2" localSheetId="9">#REF!</definedName>
    <definedName name="____RG2">#REF!</definedName>
    <definedName name="____RG3" localSheetId="19">#REF!</definedName>
    <definedName name="____RG3" localSheetId="18">#REF!</definedName>
    <definedName name="____RG3" localSheetId="17">#REF!</definedName>
    <definedName name="____RG3" localSheetId="7">#REF!</definedName>
    <definedName name="____RG3" localSheetId="9">#REF!</definedName>
    <definedName name="____RG3">#REF!</definedName>
    <definedName name="____RG4" localSheetId="19">#REF!</definedName>
    <definedName name="____RG4" localSheetId="18">#REF!</definedName>
    <definedName name="____RG4" localSheetId="17">#REF!</definedName>
    <definedName name="____RG4" localSheetId="7">#REF!</definedName>
    <definedName name="____RG4" localSheetId="9">#REF!</definedName>
    <definedName name="____RG4">#REF!</definedName>
    <definedName name="___ALL2">'[1]A-11a Balance Sheet Recons'!$B$11:$J$42</definedName>
    <definedName name="___RG1" localSheetId="19">#REF!</definedName>
    <definedName name="___RG1" localSheetId="18">#REF!</definedName>
    <definedName name="___RG1" localSheetId="17">#REF!</definedName>
    <definedName name="___RG1" localSheetId="7">#REF!</definedName>
    <definedName name="___RG1" localSheetId="9">#REF!</definedName>
    <definedName name="___RG1">#REF!</definedName>
    <definedName name="___RG2" localSheetId="19">#REF!</definedName>
    <definedName name="___RG2" localSheetId="18">#REF!</definedName>
    <definedName name="___RG2" localSheetId="17">#REF!</definedName>
    <definedName name="___RG2" localSheetId="7">#REF!</definedName>
    <definedName name="___RG2" localSheetId="9">#REF!</definedName>
    <definedName name="___RG2">#REF!</definedName>
    <definedName name="___RG3" localSheetId="19">#REF!</definedName>
    <definedName name="___RG3" localSheetId="18">#REF!</definedName>
    <definedName name="___RG3" localSheetId="17">#REF!</definedName>
    <definedName name="___RG3" localSheetId="7">#REF!</definedName>
    <definedName name="___RG3" localSheetId="9">#REF!</definedName>
    <definedName name="___RG3">#REF!</definedName>
    <definedName name="___RG4" localSheetId="19">#REF!</definedName>
    <definedName name="___RG4" localSheetId="18">#REF!</definedName>
    <definedName name="___RG4" localSheetId="17">#REF!</definedName>
    <definedName name="___RG4" localSheetId="7">#REF!</definedName>
    <definedName name="___RG4" localSheetId="9">#REF!</definedName>
    <definedName name="___RG4">#REF!</definedName>
    <definedName name="__ALL2">'[1]A-11a Balance Sheet Recons'!$B$11:$J$42</definedName>
    <definedName name="__RG1" localSheetId="19">#REF!</definedName>
    <definedName name="__RG1" localSheetId="18">#REF!</definedName>
    <definedName name="__RG1" localSheetId="17">#REF!</definedName>
    <definedName name="__RG1" localSheetId="7">#REF!</definedName>
    <definedName name="__RG1" localSheetId="9">#REF!</definedName>
    <definedName name="__RG1">#REF!</definedName>
    <definedName name="__RG2" localSheetId="19">#REF!</definedName>
    <definedName name="__RG2" localSheetId="18">#REF!</definedName>
    <definedName name="__RG2" localSheetId="17">#REF!</definedName>
    <definedName name="__RG2" localSheetId="7">#REF!</definedName>
    <definedName name="__RG2" localSheetId="9">#REF!</definedName>
    <definedName name="__RG2">#REF!</definedName>
    <definedName name="__RG3" localSheetId="19">#REF!</definedName>
    <definedName name="__RG3" localSheetId="18">#REF!</definedName>
    <definedName name="__RG3" localSheetId="17">#REF!</definedName>
    <definedName name="__RG3" localSheetId="7">#REF!</definedName>
    <definedName name="__RG3" localSheetId="9">#REF!</definedName>
    <definedName name="__RG3">#REF!</definedName>
    <definedName name="__RG4" localSheetId="19">#REF!</definedName>
    <definedName name="__RG4" localSheetId="18">#REF!</definedName>
    <definedName name="__RG4" localSheetId="17">#REF!</definedName>
    <definedName name="__RG4" localSheetId="7">#REF!</definedName>
    <definedName name="__RG4" localSheetId="9">#REF!</definedName>
    <definedName name="__RG4">#REF!</definedName>
    <definedName name="_12_MONTHS" localSheetId="19">#REF!</definedName>
    <definedName name="_12_MONTHS" localSheetId="18">#REF!</definedName>
    <definedName name="_12_MONTHS" localSheetId="17">#REF!</definedName>
    <definedName name="_12_MONTHS" localSheetId="7">#REF!</definedName>
    <definedName name="_12_MONTHS" localSheetId="9">#REF!</definedName>
    <definedName name="_12_MONTHS">#REF!</definedName>
    <definedName name="_12_PAGE_25MO" localSheetId="19">#REF!</definedName>
    <definedName name="_12_PAGE_25MO" localSheetId="18">#REF!</definedName>
    <definedName name="_12_PAGE_25MO" localSheetId="17">#REF!</definedName>
    <definedName name="_12_PAGE_25MO" localSheetId="7">#REF!</definedName>
    <definedName name="_12_PAGE_25MO" localSheetId="9">#REF!</definedName>
    <definedName name="_12_PAGE_25MO">#REF!</definedName>
    <definedName name="_ALL2">'[1]A-11a Balance Sheet Recons'!$B$11:$J$42</definedName>
    <definedName name="_Fill" localSheetId="19" hidden="1">#REF!</definedName>
    <definedName name="_Fill" localSheetId="18" hidden="1">#REF!</definedName>
    <definedName name="_Fill" localSheetId="17" hidden="1">#REF!</definedName>
    <definedName name="_Fill" localSheetId="7" hidden="1">#REF!</definedName>
    <definedName name="_Fill" localSheetId="9" hidden="1">#REF!</definedName>
    <definedName name="_Fill" hidden="1">#REF!</definedName>
    <definedName name="_Key1" localSheetId="19" hidden="1">'[2]Journal Entry'!#REF!</definedName>
    <definedName name="_Key1" localSheetId="18" hidden="1">'[2]Journal Entry'!#REF!</definedName>
    <definedName name="_Key1" localSheetId="17" hidden="1">'[2]Journal Entry'!#REF!</definedName>
    <definedName name="_Key1" localSheetId="7" hidden="1">'[2]Journal Entry'!#REF!</definedName>
    <definedName name="_Key1" localSheetId="9" hidden="1">'[2]Journal Entry'!#REF!</definedName>
    <definedName name="_Key1" hidden="1">'[2]Journal Entry'!#REF!</definedName>
    <definedName name="_Key2" localSheetId="19" hidden="1">'[2]Journal Entry'!#REF!</definedName>
    <definedName name="_Key2" localSheetId="18" hidden="1">'[2]Journal Entry'!#REF!</definedName>
    <definedName name="_Key2" localSheetId="17" hidden="1">'[2]Journal Entry'!#REF!</definedName>
    <definedName name="_Key2" localSheetId="7" hidden="1">'[2]Journal Entry'!#REF!</definedName>
    <definedName name="_Key2" localSheetId="9" hidden="1">'[2]Journal Entry'!#REF!</definedName>
    <definedName name="_Key2" hidden="1">'[2]Journal Entry'!#REF!</definedName>
    <definedName name="_Order1" hidden="1">255</definedName>
    <definedName name="_Order2" hidden="1">255</definedName>
    <definedName name="_RG1" localSheetId="19">#REF!</definedName>
    <definedName name="_RG1" localSheetId="18">#REF!</definedName>
    <definedName name="_RG1" localSheetId="17">#REF!</definedName>
    <definedName name="_RG1" localSheetId="7">#REF!</definedName>
    <definedName name="_RG1" localSheetId="9">#REF!</definedName>
    <definedName name="_RG1">#REF!</definedName>
    <definedName name="_RG2" localSheetId="19">#REF!</definedName>
    <definedName name="_RG2" localSheetId="18">#REF!</definedName>
    <definedName name="_RG2" localSheetId="17">#REF!</definedName>
    <definedName name="_RG2" localSheetId="7">#REF!</definedName>
    <definedName name="_RG2" localSheetId="9">#REF!</definedName>
    <definedName name="_RG2">#REF!</definedName>
    <definedName name="_RG3" localSheetId="19">#REF!</definedName>
    <definedName name="_RG3" localSheetId="18">#REF!</definedName>
    <definedName name="_RG3" localSheetId="17">#REF!</definedName>
    <definedName name="_RG3" localSheetId="7">#REF!</definedName>
    <definedName name="_RG3" localSheetId="9">#REF!</definedName>
    <definedName name="_RG3">#REF!</definedName>
    <definedName name="_RG4" localSheetId="19">#REF!</definedName>
    <definedName name="_RG4" localSheetId="18">#REF!</definedName>
    <definedName name="_RG4" localSheetId="17">#REF!</definedName>
    <definedName name="_RG4" localSheetId="7">#REF!</definedName>
    <definedName name="_RG4" localSheetId="9">#REF!</definedName>
    <definedName name="_RG4">#REF!</definedName>
    <definedName name="AADTGrowth">[3]Assumptions!$C$3</definedName>
    <definedName name="ABBREV_DATE" localSheetId="19">#REF!</definedName>
    <definedName name="ABBREV_DATE" localSheetId="18">#REF!</definedName>
    <definedName name="ABBREV_DATE" localSheetId="17">#REF!</definedName>
    <definedName name="ABBREV_DATE" localSheetId="7">#REF!</definedName>
    <definedName name="ABBREV_DATE" localSheetId="9">#REF!</definedName>
    <definedName name="ABBREV_DATE">#REF!</definedName>
    <definedName name="Adds" localSheetId="19">#REF!</definedName>
    <definedName name="Adds" localSheetId="18">#REF!</definedName>
    <definedName name="Adds" localSheetId="17">#REF!</definedName>
    <definedName name="Adds" localSheetId="7">#REF!</definedName>
    <definedName name="Adds" localSheetId="9">#REF!</definedName>
    <definedName name="Adds">#REF!</definedName>
    <definedName name="ASSIGN" localSheetId="19">#REF!</definedName>
    <definedName name="ASSIGN" localSheetId="18">#REF!</definedName>
    <definedName name="ASSIGN" localSheetId="17">#REF!</definedName>
    <definedName name="ASSIGN" localSheetId="7">#REF!</definedName>
    <definedName name="ASSIGN" localSheetId="9">#REF!</definedName>
    <definedName name="ASSIGN">#REF!</definedName>
    <definedName name="B_4" localSheetId="19">#REF!</definedName>
    <definedName name="B_4" localSheetId="18">#REF!</definedName>
    <definedName name="B_4" localSheetId="17">#REF!</definedName>
    <definedName name="B_4" localSheetId="7">#REF!</definedName>
    <definedName name="B_4" localSheetId="9">#REF!</definedName>
    <definedName name="B_4">#REF!</definedName>
    <definedName name="B_5" localSheetId="19">#REF!</definedName>
    <definedName name="B_5" localSheetId="18">#REF!</definedName>
    <definedName name="B_5" localSheetId="17">#REF!</definedName>
    <definedName name="B_5" localSheetId="7">#REF!</definedName>
    <definedName name="B_5" localSheetId="9">#REF!</definedName>
    <definedName name="B_5">#REF!</definedName>
    <definedName name="BEGINNING" localSheetId="19">#REF!</definedName>
    <definedName name="BEGINNING" localSheetId="18">#REF!</definedName>
    <definedName name="BEGINNING" localSheetId="17">#REF!</definedName>
    <definedName name="BEGINNING" localSheetId="7">#REF!</definedName>
    <definedName name="BEGINNING" localSheetId="9">#REF!</definedName>
    <definedName name="BEGINNING">#REF!</definedName>
    <definedName name="BEx3O85IKWARA6NCJOLRBRJFMEWW" localSheetId="19" hidden="1">'[4]Q2 09 Rail BS Leads'!#REF!</definedName>
    <definedName name="BEx3O85IKWARA6NCJOLRBRJFMEWW" localSheetId="18" hidden="1">'[4]Q2 09 Rail BS Leads'!#REF!</definedName>
    <definedName name="BEx3O85IKWARA6NCJOLRBRJFMEWW" localSheetId="17" hidden="1">'[4]Q2 09 Rail BS Leads'!#REF!</definedName>
    <definedName name="BEx3O85IKWARA6NCJOLRBRJFMEWW" localSheetId="7" hidden="1">'[4]Q2 09 Rail BS Leads'!#REF!</definedName>
    <definedName name="BEx3O85IKWARA6NCJOLRBRJFMEWW" localSheetId="9" hidden="1">'[4]Q2 09 Rail BS Leads'!#REF!</definedName>
    <definedName name="BEx3O85IKWARA6NCJOLRBRJFMEWW" hidden="1">'[4]Q2 09 Rail BS Leads'!#REF!</definedName>
    <definedName name="BEx5MLQZM68YQSKARVWTTPINFQ2C" localSheetId="19" hidden="1">'[4]Q2 09 Rail BS Leads'!#REF!</definedName>
    <definedName name="BEx5MLQZM68YQSKARVWTTPINFQ2C" localSheetId="18" hidden="1">'[4]Q2 09 Rail BS Leads'!#REF!</definedName>
    <definedName name="BEx5MLQZM68YQSKARVWTTPINFQ2C" localSheetId="17" hidden="1">'[4]Q2 09 Rail BS Leads'!#REF!</definedName>
    <definedName name="BEx5MLQZM68YQSKARVWTTPINFQ2C" localSheetId="7" hidden="1">'[4]Q2 09 Rail BS Leads'!#REF!</definedName>
    <definedName name="BEx5MLQZM68YQSKARVWTTPINFQ2C" localSheetId="9" hidden="1">'[4]Q2 09 Rail BS Leads'!#REF!</definedName>
    <definedName name="BEx5MLQZM68YQSKARVWTTPINFQ2C" hidden="1">'[4]Q2 09 Rail BS Leads'!#REF!</definedName>
    <definedName name="BExERWCEBKQRYWRQLYJ4UCMMKTHG" localSheetId="19" hidden="1">'[4]Q2 09 Rail BS Leads'!#REF!</definedName>
    <definedName name="BExERWCEBKQRYWRQLYJ4UCMMKTHG" localSheetId="18" hidden="1">'[4]Q2 09 Rail BS Leads'!#REF!</definedName>
    <definedName name="BExERWCEBKQRYWRQLYJ4UCMMKTHG" localSheetId="17" hidden="1">'[4]Q2 09 Rail BS Leads'!#REF!</definedName>
    <definedName name="BExERWCEBKQRYWRQLYJ4UCMMKTHG" localSheetId="7" hidden="1">'[4]Q2 09 Rail BS Leads'!#REF!</definedName>
    <definedName name="BExERWCEBKQRYWRQLYJ4UCMMKTHG" localSheetId="9" hidden="1">'[4]Q2 09 Rail BS Leads'!#REF!</definedName>
    <definedName name="BExERWCEBKQRYWRQLYJ4UCMMKTHG" hidden="1">'[4]Q2 09 Rail BS Leads'!#REF!</definedName>
    <definedName name="BExMBYPQDG9AYDQ5E8IECVFREPO6" localSheetId="19" hidden="1">'[4]Q2 09 Rail BS Leads'!#REF!</definedName>
    <definedName name="BExMBYPQDG9AYDQ5E8IECVFREPO6" localSheetId="18" hidden="1">'[4]Q2 09 Rail BS Leads'!#REF!</definedName>
    <definedName name="BExMBYPQDG9AYDQ5E8IECVFREPO6" localSheetId="17" hidden="1">'[4]Q2 09 Rail BS Leads'!#REF!</definedName>
    <definedName name="BExMBYPQDG9AYDQ5E8IECVFREPO6" localSheetId="7" hidden="1">'[4]Q2 09 Rail BS Leads'!#REF!</definedName>
    <definedName name="BExMBYPQDG9AYDQ5E8IECVFREPO6" localSheetId="9" hidden="1">'[4]Q2 09 Rail BS Leads'!#REF!</definedName>
    <definedName name="BExMBYPQDG9AYDQ5E8IECVFREPO6" hidden="1">'[4]Q2 09 Rail BS Leads'!#REF!</definedName>
    <definedName name="BExQ9ZLYHWABXAA9NJDW8ZS0UQ9P" localSheetId="19" hidden="1">'[4]Q2 09 Rail BS Leads'!#REF!</definedName>
    <definedName name="BExQ9ZLYHWABXAA9NJDW8ZS0UQ9P" localSheetId="18" hidden="1">'[4]Q2 09 Rail BS Leads'!#REF!</definedName>
    <definedName name="BExQ9ZLYHWABXAA9NJDW8ZS0UQ9P" localSheetId="17" hidden="1">'[4]Q2 09 Rail BS Leads'!#REF!</definedName>
    <definedName name="BExQ9ZLYHWABXAA9NJDW8ZS0UQ9P" localSheetId="7" hidden="1">'[4]Q2 09 Rail BS Leads'!#REF!</definedName>
    <definedName name="BExQ9ZLYHWABXAA9NJDW8ZS0UQ9P" localSheetId="9" hidden="1">'[4]Q2 09 Rail BS Leads'!#REF!</definedName>
    <definedName name="BExQ9ZLYHWABXAA9NJDW8ZS0UQ9P" hidden="1">'[4]Q2 09 Rail BS Leads'!#REF!</definedName>
    <definedName name="BExTUY9WNSJ91GV8CP0SKJTEIV82" localSheetId="19" hidden="1">'[4]Q2 09 Rail BS Leads'!#REF!</definedName>
    <definedName name="BExTUY9WNSJ91GV8CP0SKJTEIV82" localSheetId="18" hidden="1">'[4]Q2 09 Rail BS Leads'!#REF!</definedName>
    <definedName name="BExTUY9WNSJ91GV8CP0SKJTEIV82" localSheetId="17" hidden="1">'[4]Q2 09 Rail BS Leads'!#REF!</definedName>
    <definedName name="BExTUY9WNSJ91GV8CP0SKJTEIV82" localSheetId="7" hidden="1">'[4]Q2 09 Rail BS Leads'!#REF!</definedName>
    <definedName name="BExTUY9WNSJ91GV8CP0SKJTEIV82" localSheetId="9" hidden="1">'[4]Q2 09 Rail BS Leads'!#REF!</definedName>
    <definedName name="BExTUY9WNSJ91GV8CP0SKJTEIV82" hidden="1">'[4]Q2 09 Rail BS Leads'!#REF!</definedName>
    <definedName name="BS_98" localSheetId="19">#REF!</definedName>
    <definedName name="BS_98" localSheetId="18">#REF!</definedName>
    <definedName name="BS_98" localSheetId="17">#REF!</definedName>
    <definedName name="BS_98" localSheetId="7">#REF!</definedName>
    <definedName name="BS_98" localSheetId="9">#REF!</definedName>
    <definedName name="BS_98">#REF!</definedName>
    <definedName name="BS_99" localSheetId="19">#REF!</definedName>
    <definedName name="BS_99" localSheetId="18">#REF!</definedName>
    <definedName name="BS_99" localSheetId="17">#REF!</definedName>
    <definedName name="BS_99" localSheetId="7">#REF!</definedName>
    <definedName name="BS_99" localSheetId="9">#REF!</definedName>
    <definedName name="BS_99">#REF!</definedName>
    <definedName name="BS_SUM_25MO" localSheetId="19">#REF!</definedName>
    <definedName name="BS_SUM_25MO" localSheetId="18">#REF!</definedName>
    <definedName name="BS_SUM_25MO" localSheetId="17">#REF!</definedName>
    <definedName name="BS_SUM_25MO" localSheetId="7">#REF!</definedName>
    <definedName name="BS_SUM_25MO" localSheetId="9">#REF!</definedName>
    <definedName name="BS_SUM_25MO">#REF!</definedName>
    <definedName name="BS_SUM_98" localSheetId="19">#REF!</definedName>
    <definedName name="BS_SUM_98" localSheetId="18">#REF!</definedName>
    <definedName name="BS_SUM_98" localSheetId="17">#REF!</definedName>
    <definedName name="BS_SUM_98" localSheetId="7">#REF!</definedName>
    <definedName name="BS_SUM_98" localSheetId="9">#REF!</definedName>
    <definedName name="BS_SUM_98">#REF!</definedName>
    <definedName name="BS_SUM_99" localSheetId="19">#REF!</definedName>
    <definedName name="BS_SUM_99" localSheetId="18">#REF!</definedName>
    <definedName name="BS_SUM_99" localSheetId="17">#REF!</definedName>
    <definedName name="BS_SUM_99" localSheetId="7">#REF!</definedName>
    <definedName name="BS_SUM_99" localSheetId="9">#REF!</definedName>
    <definedName name="BS_SUM_99">#REF!</definedName>
    <definedName name="CBS" localSheetId="19">#REF!</definedName>
    <definedName name="CBS" localSheetId="18">#REF!</definedName>
    <definedName name="CBS" localSheetId="17">#REF!</definedName>
    <definedName name="CBS" localSheetId="7">#REF!</definedName>
    <definedName name="CBS" localSheetId="9">#REF!</definedName>
    <definedName name="CBS">#REF!</definedName>
    <definedName name="COLE" localSheetId="19">#REF!</definedName>
    <definedName name="COLE" localSheetId="18">#REF!</definedName>
    <definedName name="COLE" localSheetId="17">#REF!</definedName>
    <definedName name="COLE" localSheetId="7">#REF!</definedName>
    <definedName name="COLE" localSheetId="9">#REF!</definedName>
    <definedName name="COLE">#REF!</definedName>
    <definedName name="CURRENT_DATE" localSheetId="19">#REF!</definedName>
    <definedName name="CURRENT_DATE" localSheetId="18">#REF!</definedName>
    <definedName name="CURRENT_DATE" localSheetId="17">#REF!</definedName>
    <definedName name="CURRENT_DATE" localSheetId="7">#REF!</definedName>
    <definedName name="CURRENT_DATE" localSheetId="9">#REF!</definedName>
    <definedName name="CURRENT_DATE">#REF!</definedName>
    <definedName name="DATA" localSheetId="19">#REF!</definedName>
    <definedName name="DATA" localSheetId="18">#REF!</definedName>
    <definedName name="DATA" localSheetId="17">#REF!</definedName>
    <definedName name="DATA" localSheetId="7">#REF!</definedName>
    <definedName name="DATA" localSheetId="9">#REF!</definedName>
    <definedName name="DATA">#REF!</definedName>
    <definedName name="_xlnm.Database" localSheetId="19">#REF!</definedName>
    <definedName name="_xlnm.Database" localSheetId="18">#REF!</definedName>
    <definedName name="_xlnm.Database" localSheetId="17">#REF!</definedName>
    <definedName name="_xlnm.Database" localSheetId="7">#REF!</definedName>
    <definedName name="_xlnm.Database" localSheetId="9">#REF!</definedName>
    <definedName name="_xlnm.Database" localSheetId="0">#REF!</definedName>
    <definedName name="_xlnm.Database">#REF!</definedName>
    <definedName name="DecComICC" localSheetId="19">#REF!</definedName>
    <definedName name="DecComICC" localSheetId="18">#REF!</definedName>
    <definedName name="DecComICC" localSheetId="17">#REF!</definedName>
    <definedName name="DecComICC" localSheetId="7">#REF!</definedName>
    <definedName name="DecComICC" localSheetId="9">#REF!</definedName>
    <definedName name="DecComICC">#REF!</definedName>
    <definedName name="DecComInstall" localSheetId="19">#REF!</definedName>
    <definedName name="DecComInstall" localSheetId="18">#REF!</definedName>
    <definedName name="DecComInstall" localSheetId="17">#REF!</definedName>
    <definedName name="DecComInstall" localSheetId="7">#REF!</definedName>
    <definedName name="DecComInstall" localSheetId="9">#REF!</definedName>
    <definedName name="DecComInstall">#REF!</definedName>
    <definedName name="Detail" localSheetId="19">#REF!</definedName>
    <definedName name="Detail" localSheetId="18">#REF!</definedName>
    <definedName name="Detail" localSheetId="17">#REF!</definedName>
    <definedName name="Detail" localSheetId="7">#REF!</definedName>
    <definedName name="Detail" localSheetId="9">#REF!</definedName>
    <definedName name="Detail">#REF!</definedName>
    <definedName name="DISC_RATE">[3]Assumptions!$C$5</definedName>
    <definedName name="ENDING" localSheetId="19">#REF!</definedName>
    <definedName name="ENDING" localSheetId="18">#REF!</definedName>
    <definedName name="ENDING" localSheetId="17">#REF!</definedName>
    <definedName name="ENDING" localSheetId="7">#REF!</definedName>
    <definedName name="ENDING" localSheetId="9">#REF!</definedName>
    <definedName name="ENDING">#REF!</definedName>
    <definedName name="EPR" localSheetId="19">#REF!</definedName>
    <definedName name="EPR" localSheetId="18">#REF!</definedName>
    <definedName name="EPR" localSheetId="17">#REF!</definedName>
    <definedName name="EPR" localSheetId="7">#REF!</definedName>
    <definedName name="EPR" localSheetId="9">#REF!</definedName>
    <definedName name="EPR">#REF!</definedName>
    <definedName name="formula" localSheetId="19">#REF!</definedName>
    <definedName name="formula" localSheetId="18">#REF!</definedName>
    <definedName name="formula" localSheetId="17">#REF!</definedName>
    <definedName name="formula" localSheetId="7">#REF!</definedName>
    <definedName name="formula" localSheetId="9">#REF!</definedName>
    <definedName name="formula">#REF!</definedName>
    <definedName name="ICCConv">'[5]ICC Conversion'!$A$1:$B$191</definedName>
    <definedName name="IMPORT" localSheetId="19">#REF!</definedName>
    <definedName name="IMPORT" localSheetId="18">#REF!</definedName>
    <definedName name="IMPORT" localSheetId="17">#REF!</definedName>
    <definedName name="IMPORT" localSheetId="7">#REF!</definedName>
    <definedName name="IMPORT" localSheetId="9">#REF!</definedName>
    <definedName name="IMPORT">#REF!</definedName>
    <definedName name="k7." localSheetId="19">#REF!</definedName>
    <definedName name="k7." localSheetId="18">#REF!</definedName>
    <definedName name="k7." localSheetId="17">#REF!</definedName>
    <definedName name="k7." localSheetId="7">#REF!</definedName>
    <definedName name="k7." localSheetId="9">#REF!</definedName>
    <definedName name="k7.">#REF!</definedName>
    <definedName name="LEADS" localSheetId="19">#REF!</definedName>
    <definedName name="LEADS" localSheetId="18">#REF!</definedName>
    <definedName name="LEADS" localSheetId="17">#REF!</definedName>
    <definedName name="LEADS" localSheetId="7">#REF!</definedName>
    <definedName name="LEADS" localSheetId="9">#REF!</definedName>
    <definedName name="LEADS">#REF!</definedName>
    <definedName name="LEADS_25MO" localSheetId="19">#REF!</definedName>
    <definedName name="LEADS_25MO" localSheetId="18">#REF!</definedName>
    <definedName name="LEADS_25MO" localSheetId="17">#REF!</definedName>
    <definedName name="LEADS_25MO" localSheetId="7">#REF!</definedName>
    <definedName name="LEADS_25MO" localSheetId="9">#REF!</definedName>
    <definedName name="LEADS_25MO">#REF!</definedName>
    <definedName name="LEADS_98" localSheetId="19">#REF!</definedName>
    <definedName name="LEADS_98" localSheetId="18">#REF!</definedName>
    <definedName name="LEADS_98" localSheetId="17">#REF!</definedName>
    <definedName name="LEADS_98" localSheetId="7">#REF!</definedName>
    <definedName name="LEADS_98" localSheetId="9">#REF!</definedName>
    <definedName name="LEADS_98">#REF!</definedName>
    <definedName name="LEADS_99" localSheetId="19">#REF!</definedName>
    <definedName name="LEADS_99" localSheetId="18">#REF!</definedName>
    <definedName name="LEADS_99" localSheetId="17">#REF!</definedName>
    <definedName name="LEADS_99" localSheetId="7">#REF!</definedName>
    <definedName name="LEADS_99" localSheetId="9">#REF!</definedName>
    <definedName name="LEADS_99">#REF!</definedName>
    <definedName name="LOLD">1</definedName>
    <definedName name="LOLD_Table">7</definedName>
    <definedName name="NEXT" localSheetId="19">#REF!</definedName>
    <definedName name="NEXT" localSheetId="18">#REF!</definedName>
    <definedName name="NEXT" localSheetId="17">#REF!</definedName>
    <definedName name="NEXT" localSheetId="7">#REF!</definedName>
    <definedName name="NEXT" localSheetId="9">#REF!</definedName>
    <definedName name="NEXT">#REF!</definedName>
    <definedName name="Normal" localSheetId="19">#REF!</definedName>
    <definedName name="Normal" localSheetId="18">#REF!</definedName>
    <definedName name="Normal" localSheetId="17">#REF!</definedName>
    <definedName name="Normal" localSheetId="7">#REF!</definedName>
    <definedName name="Normal" localSheetId="9">#REF!</definedName>
    <definedName name="Normal">#REF!</definedName>
    <definedName name="OPER1" localSheetId="19">#REF!</definedName>
    <definedName name="OPER1" localSheetId="18">#REF!</definedName>
    <definedName name="OPER1" localSheetId="17">#REF!</definedName>
    <definedName name="OPER1" localSheetId="7">#REF!</definedName>
    <definedName name="OPER1" localSheetId="9">#REF!</definedName>
    <definedName name="OPER1">#REF!</definedName>
    <definedName name="OPER2" localSheetId="19">#REF!</definedName>
    <definedName name="OPER2" localSheetId="18">#REF!</definedName>
    <definedName name="OPER2" localSheetId="17">#REF!</definedName>
    <definedName name="OPER2" localSheetId="7">#REF!</definedName>
    <definedName name="OPER2" localSheetId="9">#REF!</definedName>
    <definedName name="OPER2">#REF!</definedName>
    <definedName name="PAGE_33" localSheetId="19">#REF!</definedName>
    <definedName name="PAGE_33" localSheetId="18">#REF!</definedName>
    <definedName name="PAGE_33" localSheetId="17">#REF!</definedName>
    <definedName name="PAGE_33" localSheetId="7">#REF!</definedName>
    <definedName name="PAGE_33" localSheetId="9">#REF!</definedName>
    <definedName name="PAGE_33">#REF!</definedName>
    <definedName name="PAGE1" localSheetId="19">#REF!</definedName>
    <definedName name="PAGE1" localSheetId="18">#REF!</definedName>
    <definedName name="PAGE1" localSheetId="17">#REF!</definedName>
    <definedName name="PAGE1" localSheetId="7">#REF!</definedName>
    <definedName name="PAGE1" localSheetId="9">#REF!</definedName>
    <definedName name="PAGE1">#REF!</definedName>
    <definedName name="PAGE2" localSheetId="19">#REF!</definedName>
    <definedName name="PAGE2" localSheetId="18">#REF!</definedName>
    <definedName name="PAGE2" localSheetId="17">#REF!</definedName>
    <definedName name="PAGE2" localSheetId="7">#REF!</definedName>
    <definedName name="PAGE2" localSheetId="9">#REF!</definedName>
    <definedName name="PAGE2">#REF!</definedName>
    <definedName name="PAGE32" localSheetId="19">#REF!</definedName>
    <definedName name="PAGE32" localSheetId="18">#REF!</definedName>
    <definedName name="PAGE32" localSheetId="17">#REF!</definedName>
    <definedName name="PAGE32" localSheetId="7">#REF!</definedName>
    <definedName name="PAGE32" localSheetId="9">#REF!</definedName>
    <definedName name="PAGE32">#REF!</definedName>
    <definedName name="PAGE37" localSheetId="19">#REF!</definedName>
    <definedName name="PAGE37" localSheetId="18">#REF!</definedName>
    <definedName name="PAGE37" localSheetId="17">#REF!</definedName>
    <definedName name="PAGE37" localSheetId="7">#REF!</definedName>
    <definedName name="PAGE37" localSheetId="9">#REF!</definedName>
    <definedName name="PAGE37">#REF!</definedName>
    <definedName name="PART_B" localSheetId="19">#REF!</definedName>
    <definedName name="PART_B" localSheetId="18">#REF!</definedName>
    <definedName name="PART_B" localSheetId="17">#REF!</definedName>
    <definedName name="PART_B" localSheetId="7">#REF!</definedName>
    <definedName name="PART_B" localSheetId="9">#REF!</definedName>
    <definedName name="PART_B">#REF!</definedName>
    <definedName name="PARTA" localSheetId="19">#REF!</definedName>
    <definedName name="PARTA" localSheetId="18">#REF!</definedName>
    <definedName name="PARTA" localSheetId="17">#REF!</definedName>
    <definedName name="PARTA" localSheetId="7">#REF!</definedName>
    <definedName name="PARTA" localSheetId="9">#REF!</definedName>
    <definedName name="PARTA">#REF!</definedName>
    <definedName name="PISNU" localSheetId="19">#REF!</definedName>
    <definedName name="PISNU" localSheetId="18">#REF!</definedName>
    <definedName name="PISNU" localSheetId="17">#REF!</definedName>
    <definedName name="PISNU" localSheetId="7">#REF!</definedName>
    <definedName name="PISNU" localSheetId="9">#REF!</definedName>
    <definedName name="PISNU">#REF!</definedName>
    <definedName name="PRINT_ALL" localSheetId="19">#REF!</definedName>
    <definedName name="PRINT_ALL" localSheetId="18">#REF!</definedName>
    <definedName name="PRINT_ALL" localSheetId="17">#REF!</definedName>
    <definedName name="PRINT_ALL" localSheetId="7">#REF!</definedName>
    <definedName name="PRINT_ALL" localSheetId="9">#REF!</definedName>
    <definedName name="PRINT_ALL">#REF!</definedName>
    <definedName name="_xlnm.Print_Area" localSheetId="26">'3c_2015'!$K$1:$T$65</definedName>
    <definedName name="_xlnm.Print_Area" localSheetId="27">'3c_2025'!$K$1:$T$65</definedName>
    <definedName name="_xlnm.Print_Area" localSheetId="28">'3c_2035'!$K$1:$T$65</definedName>
    <definedName name="_xlnm.Print_Area" localSheetId="3">#REF!</definedName>
    <definedName name="_xlnm.Print_Area" localSheetId="19">#REF!</definedName>
    <definedName name="_xlnm.Print_Area" localSheetId="18">#REF!</definedName>
    <definedName name="_xlnm.Print_Area" localSheetId="17">#REF!</definedName>
    <definedName name="_xlnm.Print_Area" localSheetId="25">Deflator!$B$4:$BP$47</definedName>
    <definedName name="_xlnm.Print_Area" localSheetId="30">'Gross Toll Revenue'!$A$1:$L$42</definedName>
    <definedName name="_xlnm.Print_Area" localSheetId="7">#REF!</definedName>
    <definedName name="_xlnm.Print_Area" localSheetId="9">#REF!</definedName>
    <definedName name="_xlnm.Print_Area">#REF!</definedName>
    <definedName name="PRINT_AREA_MI" localSheetId="19">#REF!</definedName>
    <definedName name="PRINT_AREA_MI" localSheetId="18">#REF!</definedName>
    <definedName name="PRINT_AREA_MI" localSheetId="17">#REF!</definedName>
    <definedName name="PRINT_AREA_MI" localSheetId="7">#REF!</definedName>
    <definedName name="PRINT_AREA_MI" localSheetId="9">#REF!</definedName>
    <definedName name="PRINT_AREA_MI">#REF!</definedName>
    <definedName name="PRINT_CF_9899" localSheetId="19">#REF!</definedName>
    <definedName name="PRINT_CF_9899" localSheetId="18">#REF!</definedName>
    <definedName name="PRINT_CF_9899" localSheetId="17">#REF!</definedName>
    <definedName name="PRINT_CF_9899" localSheetId="7">#REF!</definedName>
    <definedName name="PRINT_CF_9899" localSheetId="9">#REF!</definedName>
    <definedName name="PRINT_CF_9899">#REF!</definedName>
    <definedName name="PRINT_DIFF" localSheetId="19">#REF!</definedName>
    <definedName name="PRINT_DIFF" localSheetId="18">#REF!</definedName>
    <definedName name="PRINT_DIFF" localSheetId="17">#REF!</definedName>
    <definedName name="PRINT_DIFF" localSheetId="7">#REF!</definedName>
    <definedName name="PRINT_DIFF" localSheetId="9">#REF!</definedName>
    <definedName name="PRINT_DIFF">#REF!</definedName>
    <definedName name="_xlnm.Print_Titles" localSheetId="25">Deflator!$A$1:$A$65536,Deflator!$A$1:$IV$3</definedName>
    <definedName name="_xlnm.Print_Titles">#N/A</definedName>
    <definedName name="Print_Titles_MI">'[6]PA Run Off'!$A$1:$IV$10,'[6]PA Run Off'!$A$1:$A$16384</definedName>
    <definedName name="PRT_12_PAGE_25M" localSheetId="19">#REF!</definedName>
    <definedName name="PRT_12_PAGE_25M" localSheetId="18">#REF!</definedName>
    <definedName name="PRT_12_PAGE_25M" localSheetId="17">#REF!</definedName>
    <definedName name="PRT_12_PAGE_25M" localSheetId="7">#REF!</definedName>
    <definedName name="PRT_12_PAGE_25M" localSheetId="9">#REF!</definedName>
    <definedName name="PRT_12_PAGE_25M">#REF!</definedName>
    <definedName name="PRT_98_WCRECON" localSheetId="19">#REF!</definedName>
    <definedName name="PRT_98_WCRECON" localSheetId="18">#REF!</definedName>
    <definedName name="PRT_98_WCRECON" localSheetId="17">#REF!</definedName>
    <definedName name="PRT_98_WCRECON" localSheetId="7">#REF!</definedName>
    <definedName name="PRT_98_WCRECON" localSheetId="9">#REF!</definedName>
    <definedName name="PRT_98_WCRECON">#REF!</definedName>
    <definedName name="PRT_99_WCRECON" localSheetId="19">#REF!</definedName>
    <definedName name="PRT_99_WCRECON" localSheetId="18">#REF!</definedName>
    <definedName name="PRT_99_WCRECON" localSheetId="17">#REF!</definedName>
    <definedName name="PRT_99_WCRECON" localSheetId="7">#REF!</definedName>
    <definedName name="PRT_99_WCRECON" localSheetId="9">#REF!</definedName>
    <definedName name="PRT_99_WCRECON">#REF!</definedName>
    <definedName name="PRT_BS_98" localSheetId="19">#REF!</definedName>
    <definedName name="PRT_BS_98" localSheetId="18">#REF!</definedName>
    <definedName name="PRT_BS_98" localSheetId="17">#REF!</definedName>
    <definedName name="PRT_BS_98" localSheetId="7">#REF!</definedName>
    <definedName name="PRT_BS_98" localSheetId="9">#REF!</definedName>
    <definedName name="PRT_BS_98">#REF!</definedName>
    <definedName name="PRT_BS_99" localSheetId="19">#REF!</definedName>
    <definedName name="PRT_BS_99" localSheetId="18">#REF!</definedName>
    <definedName name="PRT_BS_99" localSheetId="17">#REF!</definedName>
    <definedName name="PRT_BS_99" localSheetId="7">#REF!</definedName>
    <definedName name="PRT_BS_99" localSheetId="9">#REF!</definedName>
    <definedName name="PRT_BS_99">#REF!</definedName>
    <definedName name="PRT_BS_SUM_25MO" localSheetId="19">#REF!</definedName>
    <definedName name="PRT_BS_SUM_25MO" localSheetId="18">#REF!</definedName>
    <definedName name="PRT_BS_SUM_25MO" localSheetId="17">#REF!</definedName>
    <definedName name="PRT_BS_SUM_25MO" localSheetId="7">#REF!</definedName>
    <definedName name="PRT_BS_SUM_25MO" localSheetId="9">#REF!</definedName>
    <definedName name="PRT_BS_SUM_25MO">#REF!</definedName>
    <definedName name="PRT_BSSUM_98" localSheetId="19">#REF!</definedName>
    <definedName name="PRT_BSSUM_98" localSheetId="18">#REF!</definedName>
    <definedName name="PRT_BSSUM_98" localSheetId="17">#REF!</definedName>
    <definedName name="PRT_BSSUM_98" localSheetId="7">#REF!</definedName>
    <definedName name="PRT_BSSUM_98" localSheetId="9">#REF!</definedName>
    <definedName name="PRT_BSSUM_98">#REF!</definedName>
    <definedName name="PRT_BSSUM_99" localSheetId="19">#REF!</definedName>
    <definedName name="PRT_BSSUM_99" localSheetId="18">#REF!</definedName>
    <definedName name="PRT_BSSUM_99" localSheetId="17">#REF!</definedName>
    <definedName name="PRT_BSSUM_99" localSheetId="7">#REF!</definedName>
    <definedName name="PRT_BSSUM_99" localSheetId="9">#REF!</definedName>
    <definedName name="PRT_BSSUM_99">#REF!</definedName>
    <definedName name="PRT_CF_1998" localSheetId="19">#REF!</definedName>
    <definedName name="PRT_CF_1998" localSheetId="18">#REF!</definedName>
    <definedName name="PRT_CF_1998" localSheetId="17">#REF!</definedName>
    <definedName name="PRT_CF_1998" localSheetId="7">#REF!</definedName>
    <definedName name="PRT_CF_1998" localSheetId="9">#REF!</definedName>
    <definedName name="PRT_CF_1998">#REF!</definedName>
    <definedName name="PRT_CF_1999" localSheetId="19">#REF!</definedName>
    <definedName name="PRT_CF_1999" localSheetId="18">#REF!</definedName>
    <definedName name="PRT_CF_1999" localSheetId="17">#REF!</definedName>
    <definedName name="PRT_CF_1999" localSheetId="7">#REF!</definedName>
    <definedName name="PRT_CF_1999" localSheetId="9">#REF!</definedName>
    <definedName name="PRT_CF_1999">#REF!</definedName>
    <definedName name="PRT_CURR_MO" localSheetId="19">#REF!</definedName>
    <definedName name="PRT_CURR_MO" localSheetId="18">#REF!</definedName>
    <definedName name="PRT_CURR_MO" localSheetId="17">#REF!</definedName>
    <definedName name="PRT_CURR_MO" localSheetId="7">#REF!</definedName>
    <definedName name="PRT_CURR_MO" localSheetId="9">#REF!</definedName>
    <definedName name="PRT_CURR_MO">#REF!</definedName>
    <definedName name="PRT_LEAD_25MO" localSheetId="19">#REF!</definedName>
    <definedName name="PRT_LEAD_25MO" localSheetId="18">#REF!</definedName>
    <definedName name="PRT_LEAD_25MO" localSheetId="17">#REF!</definedName>
    <definedName name="PRT_LEAD_25MO" localSheetId="7">#REF!</definedName>
    <definedName name="PRT_LEAD_25MO" localSheetId="9">#REF!</definedName>
    <definedName name="PRT_LEAD_25MO">#REF!</definedName>
    <definedName name="PRT_LEAD_ACT_98" localSheetId="19">#REF!</definedName>
    <definedName name="PRT_LEAD_ACT_98" localSheetId="18">#REF!</definedName>
    <definedName name="PRT_LEAD_ACT_98" localSheetId="17">#REF!</definedName>
    <definedName name="PRT_LEAD_ACT_98" localSheetId="7">#REF!</definedName>
    <definedName name="PRT_LEAD_ACT_98" localSheetId="9">#REF!</definedName>
    <definedName name="PRT_LEAD_ACT_98">#REF!</definedName>
    <definedName name="PRT_LEAD_PLN_99" localSheetId="19">#REF!</definedName>
    <definedName name="PRT_LEAD_PLN_99" localSheetId="18">#REF!</definedName>
    <definedName name="PRT_LEAD_PLN_99" localSheetId="17">#REF!</definedName>
    <definedName name="PRT_LEAD_PLN_99" localSheetId="7">#REF!</definedName>
    <definedName name="PRT_LEAD_PLN_99" localSheetId="9">#REF!</definedName>
    <definedName name="PRT_LEAD_PLN_99">#REF!</definedName>
    <definedName name="PRT_NCA_98" localSheetId="19">#REF!</definedName>
    <definedName name="PRT_NCA_98" localSheetId="18">#REF!</definedName>
    <definedName name="PRT_NCA_98" localSheetId="17">#REF!</definedName>
    <definedName name="PRT_NCA_98" localSheetId="7">#REF!</definedName>
    <definedName name="PRT_NCA_98" localSheetId="9">#REF!</definedName>
    <definedName name="PRT_NCA_98">#REF!</definedName>
    <definedName name="PRT_NCA_99" localSheetId="19">#REF!</definedName>
    <definedName name="PRT_NCA_99" localSheetId="18">#REF!</definedName>
    <definedName name="PRT_NCA_99" localSheetId="17">#REF!</definedName>
    <definedName name="PRT_NCA_99" localSheetId="7">#REF!</definedName>
    <definedName name="PRT_NCA_99" localSheetId="9">#REF!</definedName>
    <definedName name="PRT_NCA_99">#REF!</definedName>
    <definedName name="PRT_QUARTER" localSheetId="19">#REF!</definedName>
    <definedName name="PRT_QUARTER" localSheetId="18">#REF!</definedName>
    <definedName name="PRT_QUARTER" localSheetId="17">#REF!</definedName>
    <definedName name="PRT_QUARTER" localSheetId="7">#REF!</definedName>
    <definedName name="PRT_QUARTER" localSheetId="9">#REF!</definedName>
    <definedName name="PRT_QUARTER">#REF!</definedName>
    <definedName name="Q1_VS_PLAN" localSheetId="19">#REF!</definedName>
    <definedName name="Q1_VS_PLAN" localSheetId="18">#REF!</definedName>
    <definedName name="Q1_VS_PLAN" localSheetId="17">#REF!</definedName>
    <definedName name="Q1_VS_PLAN" localSheetId="7">#REF!</definedName>
    <definedName name="Q1_VS_PLAN" localSheetId="9">#REF!</definedName>
    <definedName name="Q1_VS_PLAN">#REF!</definedName>
    <definedName name="Q2_VS_PLAN" localSheetId="19">#REF!</definedName>
    <definedName name="Q2_VS_PLAN" localSheetId="18">#REF!</definedName>
    <definedName name="Q2_VS_PLAN" localSheetId="17">#REF!</definedName>
    <definedName name="Q2_VS_PLAN" localSheetId="7">#REF!</definedName>
    <definedName name="Q2_VS_PLAN" localSheetId="9">#REF!</definedName>
    <definedName name="Q2_VS_PLAN">#REF!</definedName>
    <definedName name="Q3_VS_PLAN" localSheetId="19">#REF!</definedName>
    <definedName name="Q3_VS_PLAN" localSheetId="18">#REF!</definedName>
    <definedName name="Q3_VS_PLAN" localSheetId="17">#REF!</definedName>
    <definedName name="Q3_VS_PLAN" localSheetId="7">#REF!</definedName>
    <definedName name="Q3_VS_PLAN" localSheetId="9">#REF!</definedName>
    <definedName name="Q3_VS_PLAN">#REF!</definedName>
    <definedName name="Q4_VS_PLAN" localSheetId="19">#REF!</definedName>
    <definedName name="Q4_VS_PLAN" localSheetId="18">#REF!</definedName>
    <definedName name="Q4_VS_PLAN" localSheetId="17">#REF!</definedName>
    <definedName name="Q4_VS_PLAN" localSheetId="7">#REF!</definedName>
    <definedName name="Q4_VS_PLAN" localSheetId="9">#REF!</definedName>
    <definedName name="Q4_VS_PLAN">#REF!</definedName>
    <definedName name="Rate">[7]LocoRate!$L$2:$P$4</definedName>
    <definedName name="Rates">'[8]Rate file'!$A$6:$F$1250</definedName>
    <definedName name="RETIREMENTS" localSheetId="19">#REF!</definedName>
    <definedName name="RETIREMENTS" localSheetId="18">#REF!</definedName>
    <definedName name="RETIREMENTS" localSheetId="17">#REF!</definedName>
    <definedName name="RETIREMENTS" localSheetId="7">#REF!</definedName>
    <definedName name="RETIREMENTS" localSheetId="9">#REF!</definedName>
    <definedName name="RETIREMENTS">#REF!</definedName>
    <definedName name="Retires" localSheetId="19">#REF!</definedName>
    <definedName name="Retires" localSheetId="18">#REF!</definedName>
    <definedName name="Retires" localSheetId="17">#REF!</definedName>
    <definedName name="Retires" localSheetId="7">#REF!</definedName>
    <definedName name="Retires" localSheetId="9">#REF!</definedName>
    <definedName name="Retires">#REF!</definedName>
    <definedName name="ROSNU" localSheetId="19">#REF!</definedName>
    <definedName name="ROSNU" localSheetId="18">#REF!</definedName>
    <definedName name="ROSNU" localSheetId="17">#REF!</definedName>
    <definedName name="ROSNU" localSheetId="7">#REF!</definedName>
    <definedName name="ROSNU" localSheetId="9">#REF!</definedName>
    <definedName name="ROSNU">#REF!</definedName>
    <definedName name="SAPBEXhrIndnt" hidden="1">"Wide"</definedName>
    <definedName name="SAPsysID" hidden="1">"708C5W7SBKP804JT78WJ0JNKI"</definedName>
    <definedName name="SAPwbID" hidden="1">"ARS"</definedName>
    <definedName name="SB_5_B_" localSheetId="19">#REF!</definedName>
    <definedName name="SB_5_B_" localSheetId="18">#REF!</definedName>
    <definedName name="SB_5_B_" localSheetId="17">#REF!</definedName>
    <definedName name="SB_5_B_" localSheetId="7">#REF!</definedName>
    <definedName name="SB_5_B_" localSheetId="9">#REF!</definedName>
    <definedName name="SB_5_B_">#REF!</definedName>
    <definedName name="SEC_12R1" localSheetId="19">#REF!</definedName>
    <definedName name="SEC_12R1" localSheetId="18">#REF!</definedName>
    <definedName name="SEC_12R1" localSheetId="17">#REF!</definedName>
    <definedName name="SEC_12R1" localSheetId="7">#REF!</definedName>
    <definedName name="SEC_12R1" localSheetId="9">#REF!</definedName>
    <definedName name="SEC_12R1">#REF!</definedName>
    <definedName name="SEC_12R2" localSheetId="19">#REF!</definedName>
    <definedName name="SEC_12R2" localSheetId="18">#REF!</definedName>
    <definedName name="SEC_12R2" localSheetId="17">#REF!</definedName>
    <definedName name="SEC_12R2" localSheetId="7">#REF!</definedName>
    <definedName name="SEC_12R2" localSheetId="9">#REF!</definedName>
    <definedName name="SEC_12R2">#REF!</definedName>
    <definedName name="SEC_12S" localSheetId="19">#REF!</definedName>
    <definedName name="SEC_12S" localSheetId="18">#REF!</definedName>
    <definedName name="SEC_12S" localSheetId="17">#REF!</definedName>
    <definedName name="SEC_12S" localSheetId="7">#REF!</definedName>
    <definedName name="SEC_12S" localSheetId="9">#REF!</definedName>
    <definedName name="SEC_12S">#REF!</definedName>
    <definedName name="SEC_13T1" localSheetId="19">#REF!</definedName>
    <definedName name="SEC_13T1" localSheetId="18">#REF!</definedName>
    <definedName name="SEC_13T1" localSheetId="17">#REF!</definedName>
    <definedName name="SEC_13T1" localSheetId="7">#REF!</definedName>
    <definedName name="SEC_13T1" localSheetId="9">#REF!</definedName>
    <definedName name="SEC_13T1">#REF!</definedName>
    <definedName name="SEC_13T2" localSheetId="19">#REF!</definedName>
    <definedName name="SEC_13T2" localSheetId="18">#REF!</definedName>
    <definedName name="SEC_13T2" localSheetId="17">#REF!</definedName>
    <definedName name="SEC_13T2" localSheetId="7">#REF!</definedName>
    <definedName name="SEC_13T2" localSheetId="9">#REF!</definedName>
    <definedName name="SEC_13T2">#REF!</definedName>
    <definedName name="SEC_13T2D" localSheetId="19">#REF!</definedName>
    <definedName name="SEC_13T2D" localSheetId="18">#REF!</definedName>
    <definedName name="SEC_13T2D" localSheetId="17">#REF!</definedName>
    <definedName name="SEC_13T2D" localSheetId="7">#REF!</definedName>
    <definedName name="SEC_13T2D" localSheetId="9">#REF!</definedName>
    <definedName name="SEC_13T2D">#REF!</definedName>
    <definedName name="SEC_5E" localSheetId="19">#REF!</definedName>
    <definedName name="SEC_5E" localSheetId="18">#REF!</definedName>
    <definedName name="SEC_5E" localSheetId="17">#REF!</definedName>
    <definedName name="SEC_5E" localSheetId="7">#REF!</definedName>
    <definedName name="SEC_5E" localSheetId="9">#REF!</definedName>
    <definedName name="SEC_5E">#REF!</definedName>
    <definedName name="SEC_5F" localSheetId="19">#REF!</definedName>
    <definedName name="SEC_5F" localSheetId="18">#REF!</definedName>
    <definedName name="SEC_5F" localSheetId="17">#REF!</definedName>
    <definedName name="SEC_5F" localSheetId="7">#REF!</definedName>
    <definedName name="SEC_5F" localSheetId="9">#REF!</definedName>
    <definedName name="SEC_5F">#REF!</definedName>
    <definedName name="SEC_5G" localSheetId="19">#REF!</definedName>
    <definedName name="SEC_5G" localSheetId="18">#REF!</definedName>
    <definedName name="SEC_5G" localSheetId="17">#REF!</definedName>
    <definedName name="SEC_5G" localSheetId="7">#REF!</definedName>
    <definedName name="SEC_5G" localSheetId="9">#REF!</definedName>
    <definedName name="SEC_5G">#REF!</definedName>
    <definedName name="SEC_6H" localSheetId="19">#REF!</definedName>
    <definedName name="SEC_6H" localSheetId="18">#REF!</definedName>
    <definedName name="SEC_6H" localSheetId="17">#REF!</definedName>
    <definedName name="SEC_6H" localSheetId="7">#REF!</definedName>
    <definedName name="SEC_6H" localSheetId="9">#REF!</definedName>
    <definedName name="SEC_6H">#REF!</definedName>
    <definedName name="SEC_6H7" localSheetId="19">#REF!</definedName>
    <definedName name="SEC_6H7" localSheetId="18">#REF!</definedName>
    <definedName name="SEC_6H7" localSheetId="17">#REF!</definedName>
    <definedName name="SEC_6H7" localSheetId="7">#REF!</definedName>
    <definedName name="SEC_6H7" localSheetId="9">#REF!</definedName>
    <definedName name="SEC_6H7">#REF!</definedName>
    <definedName name="SEC_7I1" localSheetId="19">#REF!</definedName>
    <definedName name="SEC_7I1" localSheetId="18">#REF!</definedName>
    <definedName name="SEC_7I1" localSheetId="17">#REF!</definedName>
    <definedName name="SEC_7I1" localSheetId="7">#REF!</definedName>
    <definedName name="SEC_7I1" localSheetId="9">#REF!</definedName>
    <definedName name="SEC_7I1">#REF!</definedName>
    <definedName name="SEC_7I2" localSheetId="19">#REF!</definedName>
    <definedName name="SEC_7I2" localSheetId="18">#REF!</definedName>
    <definedName name="SEC_7I2" localSheetId="17">#REF!</definedName>
    <definedName name="SEC_7I2" localSheetId="7">#REF!</definedName>
    <definedName name="SEC_7I2" localSheetId="9">#REF!</definedName>
    <definedName name="SEC_7I2">#REF!</definedName>
    <definedName name="SEC_7I3" localSheetId="19">#REF!</definedName>
    <definedName name="SEC_7I3" localSheetId="18">#REF!</definedName>
    <definedName name="SEC_7I3" localSheetId="17">#REF!</definedName>
    <definedName name="SEC_7I3" localSheetId="7">#REF!</definedName>
    <definedName name="SEC_7I3" localSheetId="9">#REF!</definedName>
    <definedName name="SEC_7I3">#REF!</definedName>
    <definedName name="SEC_7I4" localSheetId="19">#REF!</definedName>
    <definedName name="SEC_7I4" localSheetId="18">#REF!</definedName>
    <definedName name="SEC_7I4" localSheetId="17">#REF!</definedName>
    <definedName name="SEC_7I4" localSheetId="7">#REF!</definedName>
    <definedName name="SEC_7I4" localSheetId="9">#REF!</definedName>
    <definedName name="SEC_7I4">#REF!</definedName>
    <definedName name="SEC_7I5" localSheetId="19">#REF!</definedName>
    <definedName name="SEC_7I5" localSheetId="18">#REF!</definedName>
    <definedName name="SEC_7I5" localSheetId="17">#REF!</definedName>
    <definedName name="SEC_7I5" localSheetId="7">#REF!</definedName>
    <definedName name="SEC_7I5" localSheetId="9">#REF!</definedName>
    <definedName name="SEC_7I5">#REF!</definedName>
    <definedName name="SEC_7I6" localSheetId="19">#REF!</definedName>
    <definedName name="SEC_7I6" localSheetId="18">#REF!</definedName>
    <definedName name="SEC_7I6" localSheetId="17">#REF!</definedName>
    <definedName name="SEC_7I6" localSheetId="7">#REF!</definedName>
    <definedName name="SEC_7I6" localSheetId="9">#REF!</definedName>
    <definedName name="SEC_7I6">#REF!</definedName>
    <definedName name="SEC_7I7" localSheetId="19">#REF!</definedName>
    <definedName name="SEC_7I7" localSheetId="18">#REF!</definedName>
    <definedName name="SEC_7I7" localSheetId="17">#REF!</definedName>
    <definedName name="SEC_7I7" localSheetId="7">#REF!</definedName>
    <definedName name="SEC_7I7" localSheetId="9">#REF!</definedName>
    <definedName name="SEC_7I7">#REF!</definedName>
    <definedName name="SEC_7I8" localSheetId="19">#REF!</definedName>
    <definedName name="SEC_7I8" localSheetId="18">#REF!</definedName>
    <definedName name="SEC_7I8" localSheetId="17">#REF!</definedName>
    <definedName name="SEC_7I8" localSheetId="7">#REF!</definedName>
    <definedName name="SEC_7I8" localSheetId="9">#REF!</definedName>
    <definedName name="SEC_7I8">#REF!</definedName>
    <definedName name="SEC_8J1" localSheetId="19">#REF!</definedName>
    <definedName name="SEC_8J1" localSheetId="18">#REF!</definedName>
    <definedName name="SEC_8J1" localSheetId="17">#REF!</definedName>
    <definedName name="SEC_8J1" localSheetId="7">#REF!</definedName>
    <definedName name="SEC_8J1" localSheetId="9">#REF!</definedName>
    <definedName name="SEC_8J1">#REF!</definedName>
    <definedName name="SEC_8J2" localSheetId="19">#REF!</definedName>
    <definedName name="SEC_8J2" localSheetId="18">#REF!</definedName>
    <definedName name="SEC_8J2" localSheetId="17">#REF!</definedName>
    <definedName name="SEC_8J2" localSheetId="7">#REF!</definedName>
    <definedName name="SEC_8J2" localSheetId="9">#REF!</definedName>
    <definedName name="SEC_8J2">#REF!</definedName>
    <definedName name="SEC_8K" localSheetId="19">#REF!</definedName>
    <definedName name="SEC_8K" localSheetId="18">#REF!</definedName>
    <definedName name="SEC_8K" localSheetId="17">#REF!</definedName>
    <definedName name="SEC_8K" localSheetId="7">#REF!</definedName>
    <definedName name="SEC_8K" localSheetId="9">#REF!</definedName>
    <definedName name="SEC_8K">#REF!</definedName>
    <definedName name="SEC_8L" localSheetId="19">#REF!</definedName>
    <definedName name="SEC_8L" localSheetId="18">#REF!</definedName>
    <definedName name="SEC_8L" localSheetId="17">#REF!</definedName>
    <definedName name="SEC_8L" localSheetId="7">#REF!</definedName>
    <definedName name="SEC_8L" localSheetId="9">#REF!</definedName>
    <definedName name="SEC_8L">#REF!</definedName>
    <definedName name="Spanner_Auto_File">"T:\139407\NDM\ROR\DRAWING\des_road.x2a"</definedName>
    <definedName name="Spanner_Auto_Select" localSheetId="3">#REF!</definedName>
    <definedName name="Spanner_Auto_Select" localSheetId="19">#REF!</definedName>
    <definedName name="Spanner_Auto_Select" localSheetId="18">#REF!</definedName>
    <definedName name="Spanner_Auto_Select" localSheetId="17">#REF!</definedName>
    <definedName name="Spanner_Auto_Select" localSheetId="7">#REF!</definedName>
    <definedName name="Spanner_Auto_Select" localSheetId="9">#REF!</definedName>
    <definedName name="Spanner_Auto_Select">#REF!</definedName>
    <definedName name="UPDATE" localSheetId="19">#REF!</definedName>
    <definedName name="UPDATE" localSheetId="18">#REF!</definedName>
    <definedName name="UPDATE" localSheetId="17">#REF!</definedName>
    <definedName name="UPDATE" localSheetId="7">#REF!</definedName>
    <definedName name="UPDATE" localSheetId="9">#REF!</definedName>
    <definedName name="UPDATE">#REF!</definedName>
    <definedName name="VEH_OCC">[3]Assumptions!$C$6</definedName>
    <definedName name="Version" localSheetId="19">#REF!</definedName>
    <definedName name="Version" localSheetId="18">#REF!</definedName>
    <definedName name="Version" localSheetId="17">#REF!</definedName>
    <definedName name="Version" localSheetId="7">#REF!</definedName>
    <definedName name="Version" localSheetId="9">#REF!</definedName>
    <definedName name="Version">#REF!</definedName>
    <definedName name="YTD" localSheetId="19">#REF!</definedName>
    <definedName name="YTD" localSheetId="18">#REF!</definedName>
    <definedName name="YTD" localSheetId="17">#REF!</definedName>
    <definedName name="YTD" localSheetId="7">#REF!</definedName>
    <definedName name="YTD" localSheetId="9">#REF!</definedName>
    <definedName name="YTD">#REF!</definedName>
  </definedNames>
  <calcPr calcId="145621"/>
  <pivotCaches>
    <pivotCache cacheId="0" r:id="rId41"/>
  </pivotCaches>
</workbook>
</file>

<file path=xl/calcChain.xml><?xml version="1.0" encoding="utf-8"?>
<calcChain xmlns="http://schemas.openxmlformats.org/spreadsheetml/2006/main">
  <c r="C84" i="5" l="1"/>
  <c r="D84" i="5" s="1"/>
  <c r="E84" i="5" s="1"/>
  <c r="F84" i="5" s="1"/>
  <c r="G84" i="5" s="1"/>
  <c r="H84" i="5" s="1"/>
  <c r="I84" i="5" s="1"/>
  <c r="J84" i="5" s="1"/>
  <c r="B84" i="5"/>
  <c r="K84" i="5" l="1"/>
  <c r="L84" i="5" s="1"/>
  <c r="M84" i="5" s="1"/>
  <c r="N84" i="5" s="1"/>
  <c r="O84" i="5" s="1"/>
  <c r="P84" i="5" s="1"/>
  <c r="Q84" i="5" s="1"/>
  <c r="R84" i="5" s="1"/>
  <c r="S84" i="5" s="1"/>
  <c r="T84" i="5" s="1"/>
  <c r="U84" i="5" s="1"/>
  <c r="V84" i="5" s="1"/>
  <c r="W84" i="5" s="1"/>
  <c r="X84" i="5" s="1"/>
  <c r="Y84" i="5" s="1"/>
  <c r="Z84" i="5" s="1"/>
  <c r="AA84" i="5" s="1"/>
  <c r="AB84" i="5" s="1"/>
  <c r="J85" i="5"/>
  <c r="N85" i="5"/>
  <c r="R85" i="5"/>
  <c r="E85" i="5"/>
  <c r="V85" i="5"/>
  <c r="F85" i="5"/>
  <c r="Z85" i="5"/>
  <c r="B85" i="5"/>
  <c r="AA85" i="5"/>
  <c r="W85" i="5"/>
  <c r="S85" i="5"/>
  <c r="O85" i="5"/>
  <c r="K85" i="5"/>
  <c r="G85" i="5"/>
  <c r="C85" i="5"/>
  <c r="AB85" i="5"/>
  <c r="X85" i="5"/>
  <c r="T85" i="5"/>
  <c r="P85" i="5"/>
  <c r="L85" i="5"/>
  <c r="H85" i="5"/>
  <c r="D85" i="5"/>
  <c r="Y85" i="5"/>
  <c r="U85" i="5"/>
  <c r="Q85" i="5"/>
  <c r="M85" i="5"/>
  <c r="I85" i="5"/>
  <c r="B10" i="43" l="1"/>
  <c r="R20" i="64" l="1"/>
  <c r="C6" i="64"/>
  <c r="D6" i="64"/>
  <c r="E6" i="64"/>
  <c r="F6" i="64"/>
  <c r="G6" i="64"/>
  <c r="H6" i="64"/>
  <c r="I6" i="64"/>
  <c r="J6" i="64"/>
  <c r="K6" i="64"/>
  <c r="L6" i="64"/>
  <c r="M6" i="64"/>
  <c r="N6" i="64"/>
  <c r="O6" i="64"/>
  <c r="P6" i="64"/>
  <c r="B6" i="64"/>
  <c r="S43" i="66"/>
  <c r="S42" i="66"/>
  <c r="T20" i="64" s="1"/>
  <c r="S41" i="66"/>
  <c r="U41" i="66" s="1"/>
  <c r="S40" i="66"/>
  <c r="U40" i="66" s="1"/>
  <c r="S39" i="66"/>
  <c r="U39" i="66" s="1"/>
  <c r="P28" i="66"/>
  <c r="P18" i="66"/>
  <c r="M19" i="66" s="1"/>
  <c r="N18" i="66"/>
  <c r="O18" i="66" s="1"/>
  <c r="U42" i="66" l="1"/>
  <c r="S20" i="64"/>
  <c r="Q20" i="64"/>
  <c r="U43" i="66"/>
  <c r="U20" i="64"/>
  <c r="M20" i="66"/>
  <c r="N19" i="66"/>
  <c r="O19" i="66" s="1"/>
  <c r="M21" i="66" l="1"/>
  <c r="N20" i="66"/>
  <c r="O20" i="66" s="1"/>
  <c r="N21" i="66" l="1"/>
  <c r="O21" i="66" s="1"/>
  <c r="M22" i="66"/>
  <c r="N22" i="66" l="1"/>
  <c r="O22" i="66" s="1"/>
  <c r="M23" i="66"/>
  <c r="N23" i="66" l="1"/>
  <c r="O23" i="66" s="1"/>
  <c r="M24" i="66"/>
  <c r="M25" i="66" l="1"/>
  <c r="N24" i="66"/>
  <c r="O24" i="66" s="1"/>
  <c r="S24" i="66" s="1"/>
  <c r="U24" i="66" l="1"/>
  <c r="B20" i="64"/>
  <c r="M26" i="66"/>
  <c r="N25" i="66"/>
  <c r="O25" i="66" s="1"/>
  <c r="S25" i="66" s="1"/>
  <c r="U25" i="66" l="1"/>
  <c r="C20" i="64"/>
  <c r="M27" i="66"/>
  <c r="N26" i="66"/>
  <c r="O26" i="66" s="1"/>
  <c r="S26" i="66" s="1"/>
  <c r="U26" i="66" l="1"/>
  <c r="D20" i="64"/>
  <c r="M28" i="66"/>
  <c r="N27" i="66"/>
  <c r="O27" i="66" s="1"/>
  <c r="S27" i="66" s="1"/>
  <c r="U27" i="66" l="1"/>
  <c r="E20" i="64"/>
  <c r="M29" i="66"/>
  <c r="N28" i="66"/>
  <c r="O28" i="66" s="1"/>
  <c r="S28" i="66" s="1"/>
  <c r="U28" i="66" l="1"/>
  <c r="F20" i="64"/>
  <c r="M30" i="66"/>
  <c r="N29" i="66"/>
  <c r="O29" i="66" s="1"/>
  <c r="S29" i="66" s="1"/>
  <c r="U29" i="66" l="1"/>
  <c r="G20" i="64"/>
  <c r="M31" i="66"/>
  <c r="N30" i="66"/>
  <c r="O30" i="66" s="1"/>
  <c r="S30" i="66" s="1"/>
  <c r="U30" i="66" l="1"/>
  <c r="H20" i="64"/>
  <c r="M32" i="66"/>
  <c r="N31" i="66"/>
  <c r="O31" i="66" s="1"/>
  <c r="S31" i="66" s="1"/>
  <c r="U31" i="66" l="1"/>
  <c r="I20" i="64"/>
  <c r="M33" i="66"/>
  <c r="N32" i="66"/>
  <c r="O32" i="66" s="1"/>
  <c r="S32" i="66" s="1"/>
  <c r="U32" i="66" l="1"/>
  <c r="J20" i="64"/>
  <c r="M34" i="66"/>
  <c r="N33" i="66"/>
  <c r="O33" i="66" s="1"/>
  <c r="S33" i="66" s="1"/>
  <c r="U33" i="66" l="1"/>
  <c r="K20" i="64"/>
  <c r="M35" i="66"/>
  <c r="N34" i="66"/>
  <c r="O34" i="66" s="1"/>
  <c r="S34" i="66" s="1"/>
  <c r="U34" i="66" l="1"/>
  <c r="L20" i="64"/>
  <c r="M36" i="66"/>
  <c r="N35" i="66"/>
  <c r="O35" i="66" s="1"/>
  <c r="S35" i="66" s="1"/>
  <c r="U35" i="66" l="1"/>
  <c r="M20" i="64"/>
  <c r="M37" i="66"/>
  <c r="N36" i="66"/>
  <c r="O36" i="66" s="1"/>
  <c r="S36" i="66" s="1"/>
  <c r="U36" i="66" l="1"/>
  <c r="N20" i="64"/>
  <c r="M38" i="66"/>
  <c r="N38" i="66" s="1"/>
  <c r="O38" i="66" s="1"/>
  <c r="S38" i="66" s="1"/>
  <c r="N37" i="66"/>
  <c r="O37" i="66" s="1"/>
  <c r="S37" i="66" s="1"/>
  <c r="U37" i="66" l="1"/>
  <c r="O20" i="64"/>
  <c r="U38" i="66"/>
  <c r="P20" i="64"/>
  <c r="Q6" i="64"/>
  <c r="R6" i="64" s="1"/>
  <c r="S6" i="64" s="1"/>
  <c r="T6" i="64" s="1"/>
  <c r="U6" i="64" s="1"/>
  <c r="V20" i="64" l="1"/>
  <c r="V22" i="66"/>
  <c r="C48" i="5"/>
  <c r="D48" i="5"/>
  <c r="E48" i="5"/>
  <c r="F48" i="5"/>
  <c r="G48" i="5"/>
  <c r="H48" i="5"/>
  <c r="I48" i="5"/>
  <c r="J48" i="5"/>
  <c r="K48" i="5"/>
  <c r="L48" i="5"/>
  <c r="M48" i="5"/>
  <c r="N48" i="5"/>
  <c r="O48" i="5"/>
  <c r="P48" i="5"/>
  <c r="Q48" i="5"/>
  <c r="R48" i="5"/>
  <c r="S48" i="5"/>
  <c r="T48" i="5"/>
  <c r="U48" i="5"/>
  <c r="V48" i="5"/>
  <c r="C49" i="5"/>
  <c r="D49" i="5"/>
  <c r="E49" i="5"/>
  <c r="F49" i="5"/>
  <c r="G49" i="5"/>
  <c r="H49" i="5"/>
  <c r="I49" i="5"/>
  <c r="J49" i="5"/>
  <c r="K49" i="5"/>
  <c r="L49" i="5"/>
  <c r="M49" i="5"/>
  <c r="N49" i="5"/>
  <c r="O49" i="5"/>
  <c r="P49" i="5"/>
  <c r="Q49" i="5"/>
  <c r="R49" i="5"/>
  <c r="S49" i="5"/>
  <c r="T49" i="5"/>
  <c r="U49" i="5"/>
  <c r="V49" i="5"/>
  <c r="C50" i="5"/>
  <c r="D50" i="5"/>
  <c r="E50" i="5"/>
  <c r="F50" i="5"/>
  <c r="G50" i="5"/>
  <c r="H50" i="5"/>
  <c r="I50" i="5"/>
  <c r="J50" i="5"/>
  <c r="K50" i="5"/>
  <c r="L50" i="5"/>
  <c r="M50" i="5"/>
  <c r="N50" i="5"/>
  <c r="O50" i="5"/>
  <c r="P50" i="5"/>
  <c r="Q50" i="5"/>
  <c r="R50" i="5"/>
  <c r="S50" i="5"/>
  <c r="T50" i="5"/>
  <c r="U50" i="5"/>
  <c r="V50" i="5"/>
  <c r="C51" i="5"/>
  <c r="D51" i="5"/>
  <c r="E51" i="5"/>
  <c r="F51" i="5"/>
  <c r="G51" i="5"/>
  <c r="H51" i="5"/>
  <c r="I51" i="5"/>
  <c r="J51" i="5"/>
  <c r="K51" i="5"/>
  <c r="L51" i="5"/>
  <c r="M51" i="5"/>
  <c r="N51" i="5"/>
  <c r="O51" i="5"/>
  <c r="P51" i="5"/>
  <c r="Q51" i="5"/>
  <c r="R51" i="5"/>
  <c r="S51" i="5"/>
  <c r="T51" i="5"/>
  <c r="U51" i="5"/>
  <c r="V51" i="5"/>
  <c r="C41" i="5"/>
  <c r="D41" i="5"/>
  <c r="E41" i="5"/>
  <c r="F41" i="5"/>
  <c r="G41" i="5"/>
  <c r="H41" i="5"/>
  <c r="I41" i="5"/>
  <c r="J41" i="5"/>
  <c r="K41" i="5"/>
  <c r="L41" i="5"/>
  <c r="M41" i="5"/>
  <c r="N41" i="5"/>
  <c r="O41" i="5"/>
  <c r="P41" i="5"/>
  <c r="Q41" i="5"/>
  <c r="R41" i="5"/>
  <c r="S41" i="5"/>
  <c r="T41" i="5"/>
  <c r="U41" i="5"/>
  <c r="V41" i="5"/>
  <c r="C42" i="5"/>
  <c r="D42" i="5"/>
  <c r="E42" i="5"/>
  <c r="F42" i="5"/>
  <c r="G42" i="5"/>
  <c r="H42" i="5"/>
  <c r="I42" i="5"/>
  <c r="J42" i="5"/>
  <c r="K42" i="5"/>
  <c r="L42" i="5"/>
  <c r="M42" i="5"/>
  <c r="N42" i="5"/>
  <c r="O42" i="5"/>
  <c r="P42" i="5"/>
  <c r="Q42" i="5"/>
  <c r="R42" i="5"/>
  <c r="S42" i="5"/>
  <c r="T42" i="5"/>
  <c r="U42" i="5"/>
  <c r="V42" i="5"/>
  <c r="C43" i="5"/>
  <c r="D43" i="5"/>
  <c r="E43" i="5"/>
  <c r="F43" i="5"/>
  <c r="G43" i="5"/>
  <c r="H43" i="5"/>
  <c r="I43" i="5"/>
  <c r="J43" i="5"/>
  <c r="K43" i="5"/>
  <c r="L43" i="5"/>
  <c r="M43" i="5"/>
  <c r="N43" i="5"/>
  <c r="O43" i="5"/>
  <c r="P43" i="5"/>
  <c r="Q43" i="5"/>
  <c r="R43" i="5"/>
  <c r="S43" i="5"/>
  <c r="T43" i="5"/>
  <c r="U43" i="5"/>
  <c r="V43" i="5"/>
  <c r="C44" i="5"/>
  <c r="D44" i="5"/>
  <c r="E44" i="5"/>
  <c r="F44" i="5"/>
  <c r="G44" i="5"/>
  <c r="H44" i="5"/>
  <c r="I44" i="5"/>
  <c r="J44" i="5"/>
  <c r="K44" i="5"/>
  <c r="L44" i="5"/>
  <c r="M44" i="5"/>
  <c r="N44" i="5"/>
  <c r="O44" i="5"/>
  <c r="P44" i="5"/>
  <c r="Q44" i="5"/>
  <c r="R44" i="5"/>
  <c r="S44" i="5"/>
  <c r="T44" i="5"/>
  <c r="U44" i="5"/>
  <c r="V44" i="5"/>
  <c r="B51" i="5"/>
  <c r="B50" i="5"/>
  <c r="B49" i="5"/>
  <c r="B48" i="5"/>
  <c r="B44" i="5"/>
  <c r="B43" i="5"/>
  <c r="B42" i="5"/>
  <c r="B41" i="5"/>
  <c r="B3" i="5" l="1"/>
  <c r="L18" i="47" l="1"/>
  <c r="M18" i="47"/>
  <c r="N18" i="47"/>
  <c r="O18" i="47"/>
  <c r="P18" i="47"/>
  <c r="Q18" i="47"/>
  <c r="L19" i="47"/>
  <c r="N19" i="47"/>
  <c r="O19" i="47"/>
  <c r="P19" i="47"/>
  <c r="R19" i="47" s="1"/>
  <c r="S19" i="47" s="1"/>
  <c r="Q19" i="47"/>
  <c r="R18" i="47" l="1"/>
  <c r="S18" i="47" s="1"/>
  <c r="W68" i="5" l="1"/>
  <c r="C7" i="43"/>
  <c r="X68" i="5" l="1"/>
  <c r="Y68" i="5" l="1"/>
  <c r="Z68" i="5" l="1"/>
  <c r="B32" i="5"/>
  <c r="Q59" i="49"/>
  <c r="O59" i="49"/>
  <c r="N59" i="49"/>
  <c r="P59" i="49" s="1"/>
  <c r="R59" i="49" s="1"/>
  <c r="L59" i="49"/>
  <c r="Q58" i="49"/>
  <c r="O58" i="49"/>
  <c r="N58" i="49"/>
  <c r="M58" i="49"/>
  <c r="L58" i="49"/>
  <c r="M47" i="49"/>
  <c r="M46" i="49"/>
  <c r="Q39" i="49"/>
  <c r="O39" i="49"/>
  <c r="N39" i="49"/>
  <c r="L39" i="49"/>
  <c r="Q38" i="49"/>
  <c r="O38" i="49"/>
  <c r="N38" i="49"/>
  <c r="M38" i="49"/>
  <c r="L38" i="49"/>
  <c r="M27" i="49"/>
  <c r="M26" i="49"/>
  <c r="Q19" i="49"/>
  <c r="O19" i="49"/>
  <c r="N19" i="49"/>
  <c r="L19" i="49"/>
  <c r="Q18" i="49"/>
  <c r="O18" i="49"/>
  <c r="N18" i="49"/>
  <c r="M18" i="49"/>
  <c r="L18" i="49"/>
  <c r="M7" i="49"/>
  <c r="M6" i="49"/>
  <c r="N2" i="49"/>
  <c r="Q59" i="48"/>
  <c r="O59" i="48"/>
  <c r="N59" i="48"/>
  <c r="L59" i="48"/>
  <c r="Q58" i="48"/>
  <c r="O58" i="48"/>
  <c r="N58" i="48"/>
  <c r="M58" i="48"/>
  <c r="L58" i="48"/>
  <c r="M47" i="48"/>
  <c r="M46" i="48"/>
  <c r="Q39" i="48"/>
  <c r="O39" i="48"/>
  <c r="N39" i="48"/>
  <c r="P39" i="48" s="1"/>
  <c r="R39" i="48" s="1"/>
  <c r="L39" i="48"/>
  <c r="M27" i="48"/>
  <c r="M26" i="48"/>
  <c r="Q19" i="48"/>
  <c r="O19" i="48"/>
  <c r="N19" i="48"/>
  <c r="L19" i="48"/>
  <c r="Q18" i="48"/>
  <c r="O18" i="48"/>
  <c r="N18" i="48"/>
  <c r="M18" i="48"/>
  <c r="L18" i="48"/>
  <c r="M7" i="48"/>
  <c r="M6" i="48"/>
  <c r="N2" i="48"/>
  <c r="Q59" i="47"/>
  <c r="O59" i="47"/>
  <c r="N59" i="47"/>
  <c r="L59" i="47"/>
  <c r="Q58" i="47"/>
  <c r="O58" i="47"/>
  <c r="N58" i="47"/>
  <c r="M58" i="47"/>
  <c r="L58" i="47"/>
  <c r="M47" i="47"/>
  <c r="M46" i="47"/>
  <c r="Q39" i="47"/>
  <c r="O39" i="47"/>
  <c r="N39" i="47"/>
  <c r="L39" i="47"/>
  <c r="Q38" i="47"/>
  <c r="O38" i="47"/>
  <c r="N38" i="47"/>
  <c r="M38" i="47"/>
  <c r="L38" i="47"/>
  <c r="M27" i="47"/>
  <c r="M26" i="47"/>
  <c r="M7" i="47"/>
  <c r="M6" i="47"/>
  <c r="N2" i="47"/>
  <c r="P38" i="47" l="1"/>
  <c r="P39" i="47"/>
  <c r="G17" i="5"/>
  <c r="P59" i="48"/>
  <c r="P18" i="49"/>
  <c r="R18" i="49" s="1"/>
  <c r="P38" i="49"/>
  <c r="R38" i="49" s="1"/>
  <c r="P39" i="49"/>
  <c r="R39" i="49" s="1"/>
  <c r="S39" i="49" s="1"/>
  <c r="C68" i="5"/>
  <c r="D68" i="5" s="1"/>
  <c r="E68" i="5" s="1"/>
  <c r="F68" i="5" s="1"/>
  <c r="G68" i="5" s="1"/>
  <c r="H68" i="5" s="1"/>
  <c r="AA68" i="5"/>
  <c r="P58" i="49"/>
  <c r="R58" i="49" s="1"/>
  <c r="S58" i="49" s="1"/>
  <c r="L33" i="5"/>
  <c r="Q15" i="5"/>
  <c r="P19" i="49"/>
  <c r="R19" i="49" s="1"/>
  <c r="S19" i="49" s="1"/>
  <c r="B33" i="5"/>
  <c r="P58" i="47"/>
  <c r="P59" i="47"/>
  <c r="P19" i="48"/>
  <c r="B34" i="5"/>
  <c r="V34" i="5"/>
  <c r="R38" i="47"/>
  <c r="S38" i="47" s="1"/>
  <c r="R39" i="47"/>
  <c r="S39" i="47" s="1"/>
  <c r="R58" i="47"/>
  <c r="S58" i="47" s="1"/>
  <c r="R59" i="47"/>
  <c r="S59" i="47" s="1"/>
  <c r="R19" i="48"/>
  <c r="S19" i="48" s="1"/>
  <c r="R59" i="48"/>
  <c r="S59" i="48" s="1"/>
  <c r="S18" i="49"/>
  <c r="S38" i="49"/>
  <c r="S59" i="49"/>
  <c r="P18" i="48"/>
  <c r="R18" i="48" s="1"/>
  <c r="S18" i="48" s="1"/>
  <c r="P58" i="48"/>
  <c r="R58" i="48" s="1"/>
  <c r="S58" i="48" s="1"/>
  <c r="S39" i="48"/>
  <c r="V33" i="5" l="1"/>
  <c r="I68" i="5"/>
  <c r="Q17" i="5"/>
  <c r="L34" i="5"/>
  <c r="V35" i="5"/>
  <c r="B35" i="5"/>
  <c r="B61" i="5" s="1"/>
  <c r="Q22" i="5"/>
  <c r="Q16" i="5"/>
  <c r="G21" i="5"/>
  <c r="Q21" i="5"/>
  <c r="G22" i="5"/>
  <c r="G16" i="5"/>
  <c r="L35" i="5"/>
  <c r="G15" i="5"/>
  <c r="Q18" i="5"/>
  <c r="G18" i="5"/>
  <c r="H17" i="5"/>
  <c r="L32" i="5"/>
  <c r="H16" i="5"/>
  <c r="R17" i="5"/>
  <c r="V32" i="5"/>
  <c r="G23" i="5"/>
  <c r="J68" i="5"/>
  <c r="D21" i="43"/>
  <c r="E21" i="43" s="1"/>
  <c r="F21" i="43" s="1"/>
  <c r="G21" i="43" s="1"/>
  <c r="G25" i="43" s="1"/>
  <c r="Q23" i="5" l="1"/>
  <c r="R23" i="5"/>
  <c r="V61" i="5"/>
  <c r="C34" i="5"/>
  <c r="M33" i="5"/>
  <c r="M34" i="5"/>
  <c r="L61" i="5"/>
  <c r="G57" i="5"/>
  <c r="Q5" i="64"/>
  <c r="Q7" i="64" s="1"/>
  <c r="Q9" i="64" s="1"/>
  <c r="Q24" i="5"/>
  <c r="Q57" i="5"/>
  <c r="H18" i="5"/>
  <c r="R18" i="5"/>
  <c r="G5" i="64"/>
  <c r="G7" i="64" s="1"/>
  <c r="M35" i="5"/>
  <c r="R16" i="5"/>
  <c r="C35" i="5"/>
  <c r="C33" i="5"/>
  <c r="G24" i="5"/>
  <c r="G58" i="5" s="1"/>
  <c r="R15" i="5"/>
  <c r="H15" i="5"/>
  <c r="N33" i="5"/>
  <c r="S17" i="5"/>
  <c r="N34" i="5"/>
  <c r="D34" i="5"/>
  <c r="I17" i="5"/>
  <c r="D33" i="5"/>
  <c r="C32" i="5"/>
  <c r="S23" i="5"/>
  <c r="I16" i="5"/>
  <c r="M32" i="5"/>
  <c r="G27" i="43"/>
  <c r="G26" i="43"/>
  <c r="D25" i="43"/>
  <c r="D22" i="43"/>
  <c r="D26" i="43"/>
  <c r="F27" i="43"/>
  <c r="F26" i="43"/>
  <c r="F25" i="43"/>
  <c r="D27" i="43"/>
  <c r="E27" i="43"/>
  <c r="E26" i="43"/>
  <c r="E25" i="43"/>
  <c r="K68" i="5"/>
  <c r="H21" i="43"/>
  <c r="H23" i="5" l="1"/>
  <c r="Q58" i="5"/>
  <c r="Q21" i="64"/>
  <c r="Q22" i="64" s="1"/>
  <c r="Q23" i="64" s="1"/>
  <c r="Q8" i="64"/>
  <c r="S16" i="5"/>
  <c r="H24" i="5"/>
  <c r="D35" i="5"/>
  <c r="G8" i="64"/>
  <c r="G9" i="64"/>
  <c r="G21" i="64"/>
  <c r="G22" i="64" s="1"/>
  <c r="I18" i="5"/>
  <c r="S18" i="5"/>
  <c r="R57" i="5"/>
  <c r="R5" i="64"/>
  <c r="R7" i="64" s="1"/>
  <c r="N35" i="5"/>
  <c r="M61" i="5"/>
  <c r="C61" i="5"/>
  <c r="H57" i="5"/>
  <c r="H5" i="64"/>
  <c r="H7" i="64" s="1"/>
  <c r="R24" i="5"/>
  <c r="G59" i="5"/>
  <c r="S15" i="5"/>
  <c r="I15" i="5"/>
  <c r="T23" i="5"/>
  <c r="D32" i="5"/>
  <c r="E33" i="5"/>
  <c r="I23" i="5"/>
  <c r="E34" i="5"/>
  <c r="T17" i="5"/>
  <c r="O33" i="5"/>
  <c r="N32" i="5"/>
  <c r="R21" i="5"/>
  <c r="J16" i="5"/>
  <c r="J17" i="5"/>
  <c r="O34" i="5"/>
  <c r="R22" i="5"/>
  <c r="L68" i="5"/>
  <c r="I21" i="43"/>
  <c r="H25" i="43"/>
  <c r="H26" i="43"/>
  <c r="H27" i="43"/>
  <c r="J21" i="43"/>
  <c r="Q24" i="64" l="1"/>
  <c r="Q59" i="5"/>
  <c r="N61" i="5"/>
  <c r="D61" i="5"/>
  <c r="R21" i="64"/>
  <c r="R22" i="64" s="1"/>
  <c r="R8" i="64"/>
  <c r="R9" i="64"/>
  <c r="I24" i="5"/>
  <c r="S57" i="5"/>
  <c r="S5" i="64"/>
  <c r="S7" i="64" s="1"/>
  <c r="H9" i="64"/>
  <c r="H21" i="64"/>
  <c r="H22" i="64" s="1"/>
  <c r="H8" i="64"/>
  <c r="G24" i="64"/>
  <c r="G23" i="64"/>
  <c r="I57" i="5"/>
  <c r="I5" i="64"/>
  <c r="I7" i="64" s="1"/>
  <c r="T18" i="5"/>
  <c r="S24" i="5"/>
  <c r="O35" i="5"/>
  <c r="J18" i="5"/>
  <c r="E35" i="5"/>
  <c r="T16" i="5"/>
  <c r="R58" i="5"/>
  <c r="J15" i="5"/>
  <c r="O32" i="5"/>
  <c r="S21" i="5"/>
  <c r="S22" i="5"/>
  <c r="P34" i="5"/>
  <c r="K17" i="5"/>
  <c r="V17" i="5"/>
  <c r="U17" i="5"/>
  <c r="F33" i="5"/>
  <c r="T15" i="5"/>
  <c r="K16" i="5"/>
  <c r="P33" i="5"/>
  <c r="F34" i="5"/>
  <c r="J23" i="5"/>
  <c r="E32" i="5"/>
  <c r="V23" i="5"/>
  <c r="U23" i="5"/>
  <c r="H21" i="5"/>
  <c r="H22" i="5"/>
  <c r="I21" i="5"/>
  <c r="I25" i="43"/>
  <c r="I26" i="43"/>
  <c r="I27" i="43"/>
  <c r="M68" i="5"/>
  <c r="K21" i="43"/>
  <c r="L21" i="43" s="1"/>
  <c r="J25" i="43"/>
  <c r="J26" i="43"/>
  <c r="J27" i="43"/>
  <c r="E61" i="5" l="1"/>
  <c r="T57" i="5"/>
  <c r="T5" i="64"/>
  <c r="T7" i="64" s="1"/>
  <c r="J57" i="5"/>
  <c r="J5" i="64"/>
  <c r="J7" i="64" s="1"/>
  <c r="T24" i="5"/>
  <c r="R24" i="64"/>
  <c r="R23" i="64"/>
  <c r="V16" i="5"/>
  <c r="U16" i="5"/>
  <c r="S8" i="64"/>
  <c r="S9" i="64"/>
  <c r="S21" i="64"/>
  <c r="S22" i="64" s="1"/>
  <c r="J24" i="5"/>
  <c r="P35" i="5"/>
  <c r="I9" i="64"/>
  <c r="I21" i="64"/>
  <c r="I22" i="64" s="1"/>
  <c r="I8" i="64"/>
  <c r="H23" i="64"/>
  <c r="H24" i="64"/>
  <c r="V18" i="5"/>
  <c r="U18" i="5"/>
  <c r="K18" i="5"/>
  <c r="O61" i="5"/>
  <c r="F35" i="5"/>
  <c r="H58" i="5"/>
  <c r="R59" i="5"/>
  <c r="S58" i="5"/>
  <c r="P32" i="5"/>
  <c r="K15" i="5"/>
  <c r="F32" i="5"/>
  <c r="G34" i="5"/>
  <c r="Q33" i="5"/>
  <c r="B17" i="5"/>
  <c r="G33" i="5"/>
  <c r="L17" i="5"/>
  <c r="T22" i="5"/>
  <c r="T21" i="5"/>
  <c r="V15" i="5"/>
  <c r="U15" i="5"/>
  <c r="I22" i="5"/>
  <c r="I58" i="5" s="1"/>
  <c r="K23" i="5"/>
  <c r="L16" i="5"/>
  <c r="B16" i="5"/>
  <c r="Q34" i="5"/>
  <c r="L25" i="43"/>
  <c r="L26" i="43"/>
  <c r="L27" i="43"/>
  <c r="K27" i="43"/>
  <c r="K25" i="43"/>
  <c r="K26" i="43"/>
  <c r="N68" i="5"/>
  <c r="M21" i="43"/>
  <c r="P61" i="5" l="1"/>
  <c r="H59" i="5"/>
  <c r="V57" i="5"/>
  <c r="L18" i="5"/>
  <c r="K57" i="5"/>
  <c r="K5" i="64"/>
  <c r="K7" i="64" s="1"/>
  <c r="G35" i="5"/>
  <c r="I24" i="64"/>
  <c r="I23" i="64"/>
  <c r="B18" i="5"/>
  <c r="K24" i="5"/>
  <c r="S24" i="64"/>
  <c r="S23" i="64"/>
  <c r="T8" i="64"/>
  <c r="T21" i="64"/>
  <c r="T22" i="64" s="1"/>
  <c r="T9" i="64"/>
  <c r="J9" i="64"/>
  <c r="J21" i="64"/>
  <c r="J22" i="64" s="1"/>
  <c r="J8" i="64"/>
  <c r="U57" i="5"/>
  <c r="U5" i="64"/>
  <c r="U7" i="64" s="1"/>
  <c r="F61" i="5"/>
  <c r="Q35" i="5"/>
  <c r="V24" i="5"/>
  <c r="U24" i="5"/>
  <c r="I59" i="5"/>
  <c r="S59" i="5"/>
  <c r="T58" i="5"/>
  <c r="L15" i="5"/>
  <c r="J21" i="5"/>
  <c r="R33" i="5"/>
  <c r="J22" i="5"/>
  <c r="M17" i="5"/>
  <c r="H33" i="5"/>
  <c r="B23" i="5"/>
  <c r="H34" i="5"/>
  <c r="V22" i="5"/>
  <c r="U22" i="5"/>
  <c r="C17" i="5"/>
  <c r="G32" i="5"/>
  <c r="M16" i="5"/>
  <c r="R34" i="5"/>
  <c r="C16" i="5"/>
  <c r="L23" i="5"/>
  <c r="U21" i="5"/>
  <c r="Q32" i="5"/>
  <c r="M25" i="43"/>
  <c r="M26" i="43"/>
  <c r="M27" i="43"/>
  <c r="O68" i="5"/>
  <c r="N21" i="43"/>
  <c r="U58" i="5" l="1"/>
  <c r="G61" i="5"/>
  <c r="R35" i="5"/>
  <c r="B24" i="5"/>
  <c r="Q61" i="5"/>
  <c r="J23" i="64"/>
  <c r="J24" i="64"/>
  <c r="T24" i="64"/>
  <c r="T23" i="64"/>
  <c r="K9" i="64"/>
  <c r="K21" i="64"/>
  <c r="K22" i="64" s="1"/>
  <c r="K8" i="64"/>
  <c r="U8" i="64"/>
  <c r="U9" i="64"/>
  <c r="U21" i="64"/>
  <c r="U22" i="64" s="1"/>
  <c r="L24" i="5"/>
  <c r="M18" i="5"/>
  <c r="L57" i="5"/>
  <c r="L5" i="64"/>
  <c r="L7" i="64" s="1"/>
  <c r="C18" i="5"/>
  <c r="H35" i="5"/>
  <c r="T59" i="5"/>
  <c r="J58" i="5"/>
  <c r="R32" i="5"/>
  <c r="M15" i="5"/>
  <c r="M21" i="5"/>
  <c r="K21" i="5"/>
  <c r="D17" i="5"/>
  <c r="I34" i="5"/>
  <c r="N17" i="5"/>
  <c r="M23" i="5"/>
  <c r="B21" i="5"/>
  <c r="S34" i="5"/>
  <c r="V21" i="5"/>
  <c r="V58" i="5" s="1"/>
  <c r="V59" i="5" s="1"/>
  <c r="H32" i="5"/>
  <c r="C23" i="5"/>
  <c r="I33" i="5"/>
  <c r="K22" i="5"/>
  <c r="S33" i="5"/>
  <c r="D16" i="5"/>
  <c r="N16" i="5"/>
  <c r="N25" i="43"/>
  <c r="N26" i="43"/>
  <c r="N27" i="43"/>
  <c r="P68" i="5"/>
  <c r="O21" i="43"/>
  <c r="U59" i="5" l="1"/>
  <c r="R61" i="5"/>
  <c r="H61" i="5"/>
  <c r="M57" i="5"/>
  <c r="M5" i="64"/>
  <c r="M7" i="64" s="1"/>
  <c r="I35" i="5"/>
  <c r="M24" i="5"/>
  <c r="C24" i="5"/>
  <c r="D18" i="5"/>
  <c r="N18" i="5"/>
  <c r="K24" i="64"/>
  <c r="K23" i="64"/>
  <c r="S35" i="5"/>
  <c r="L9" i="64"/>
  <c r="L8" i="64"/>
  <c r="L21" i="64"/>
  <c r="L22" i="64" s="1"/>
  <c r="U23" i="64"/>
  <c r="U24" i="64"/>
  <c r="J59" i="5"/>
  <c r="K58" i="5"/>
  <c r="N15" i="5"/>
  <c r="S32" i="5"/>
  <c r="I32" i="5"/>
  <c r="N23" i="5"/>
  <c r="P17" i="5"/>
  <c r="O17" i="5"/>
  <c r="K34" i="5"/>
  <c r="J34" i="5"/>
  <c r="L21" i="5"/>
  <c r="F16" i="5"/>
  <c r="E16" i="5"/>
  <c r="U33" i="5"/>
  <c r="T33" i="5"/>
  <c r="K33" i="5"/>
  <c r="J33" i="5"/>
  <c r="U34" i="5"/>
  <c r="T34" i="5"/>
  <c r="C21" i="5"/>
  <c r="B22" i="5"/>
  <c r="B58" i="5" s="1"/>
  <c r="F17" i="5"/>
  <c r="E17" i="5"/>
  <c r="P16" i="5"/>
  <c r="O16" i="5"/>
  <c r="L22" i="5"/>
  <c r="D23" i="5"/>
  <c r="Q68" i="5"/>
  <c r="O25" i="43"/>
  <c r="O26" i="43"/>
  <c r="O27" i="43"/>
  <c r="P21" i="43"/>
  <c r="I61" i="5" l="1"/>
  <c r="S61" i="5"/>
  <c r="F18" i="5"/>
  <c r="E18" i="5"/>
  <c r="N24" i="5"/>
  <c r="L24" i="64"/>
  <c r="L23" i="64"/>
  <c r="M8" i="64"/>
  <c r="M9" i="64"/>
  <c r="M21" i="64"/>
  <c r="M22" i="64" s="1"/>
  <c r="N57" i="5"/>
  <c r="N5" i="64"/>
  <c r="N7" i="64" s="1"/>
  <c r="U35" i="5"/>
  <c r="T35" i="5"/>
  <c r="P18" i="5"/>
  <c r="O18" i="5"/>
  <c r="D24" i="5"/>
  <c r="K35" i="5"/>
  <c r="J35" i="5"/>
  <c r="K59" i="5"/>
  <c r="L58" i="5"/>
  <c r="O15" i="5"/>
  <c r="F23" i="5"/>
  <c r="E23" i="5"/>
  <c r="O21" i="5"/>
  <c r="N21" i="5"/>
  <c r="M22" i="5"/>
  <c r="C22" i="5"/>
  <c r="J32" i="5"/>
  <c r="D21" i="5"/>
  <c r="P23" i="5"/>
  <c r="O23" i="5"/>
  <c r="T32" i="5"/>
  <c r="R68" i="5"/>
  <c r="P25" i="43"/>
  <c r="P26" i="43"/>
  <c r="P27" i="43"/>
  <c r="Q21" i="43"/>
  <c r="T61" i="5" l="1"/>
  <c r="F24" i="5"/>
  <c r="E24" i="5"/>
  <c r="N9" i="64"/>
  <c r="N21" i="64"/>
  <c r="N22" i="64" s="1"/>
  <c r="N8" i="64"/>
  <c r="P24" i="5"/>
  <c r="O24" i="5"/>
  <c r="J61" i="5"/>
  <c r="O57" i="5"/>
  <c r="O5" i="64"/>
  <c r="O7" i="64" s="1"/>
  <c r="M24" i="64"/>
  <c r="M23" i="64"/>
  <c r="C58" i="5"/>
  <c r="L59" i="5"/>
  <c r="M58" i="5"/>
  <c r="P15" i="5"/>
  <c r="N22" i="5"/>
  <c r="N58" i="5" s="1"/>
  <c r="E21" i="5"/>
  <c r="K32" i="5"/>
  <c r="K61" i="5" s="1"/>
  <c r="D22" i="5"/>
  <c r="U32" i="5"/>
  <c r="U61" i="5" s="1"/>
  <c r="Q25" i="43"/>
  <c r="Q26" i="43"/>
  <c r="Q27" i="43"/>
  <c r="S68" i="5"/>
  <c r="R21" i="43"/>
  <c r="O9" i="64" l="1"/>
  <c r="O21" i="64"/>
  <c r="O22" i="64" s="1"/>
  <c r="O8" i="64"/>
  <c r="P57" i="5"/>
  <c r="P5" i="64"/>
  <c r="P7" i="64" s="1"/>
  <c r="N24" i="64"/>
  <c r="N23" i="64"/>
  <c r="M59" i="5"/>
  <c r="N59" i="5"/>
  <c r="D58" i="5"/>
  <c r="P21" i="5"/>
  <c r="F21" i="5"/>
  <c r="P22" i="5"/>
  <c r="O22" i="5"/>
  <c r="F22" i="5"/>
  <c r="E22" i="5"/>
  <c r="R25" i="43"/>
  <c r="R26" i="43"/>
  <c r="R27" i="43"/>
  <c r="T68" i="5"/>
  <c r="S21" i="43"/>
  <c r="O24" i="64" l="1"/>
  <c r="O23" i="64"/>
  <c r="P21" i="64"/>
  <c r="P22" i="64" s="1"/>
  <c r="P8" i="64"/>
  <c r="P9" i="64"/>
  <c r="E58" i="5"/>
  <c r="O58" i="5"/>
  <c r="P58" i="5"/>
  <c r="F58" i="5"/>
  <c r="S25" i="43"/>
  <c r="S26" i="43"/>
  <c r="S27" i="43"/>
  <c r="U68" i="5"/>
  <c r="T21" i="43"/>
  <c r="P23" i="64" l="1"/>
  <c r="P24" i="64"/>
  <c r="P59" i="5"/>
  <c r="O59" i="5"/>
  <c r="T25" i="43"/>
  <c r="T26" i="43"/>
  <c r="T27" i="43"/>
  <c r="U21" i="43"/>
  <c r="U25" i="43" l="1"/>
  <c r="U26" i="43"/>
  <c r="U27" i="43"/>
  <c r="V21" i="43"/>
  <c r="V25" i="43" l="1"/>
  <c r="V26" i="43"/>
  <c r="V27" i="43"/>
  <c r="W21" i="43"/>
  <c r="W26" i="43" l="1"/>
  <c r="W27" i="43"/>
  <c r="W25" i="43"/>
  <c r="X21" i="43"/>
  <c r="X25" i="43" l="1"/>
  <c r="X26" i="43"/>
  <c r="X27" i="43"/>
  <c r="Y21" i="43"/>
  <c r="Y25" i="43" l="1"/>
  <c r="Y26" i="43"/>
  <c r="Y27" i="43"/>
  <c r="Z21" i="43"/>
  <c r="Z25" i="43" l="1"/>
  <c r="Z26" i="43"/>
  <c r="Z27" i="43"/>
  <c r="AA21" i="43"/>
  <c r="AA25" i="43" l="1"/>
  <c r="AA26" i="43"/>
  <c r="AA27" i="43"/>
  <c r="AB21" i="43"/>
  <c r="AC21" i="43" l="1"/>
  <c r="AB25" i="43"/>
  <c r="V7" i="5" s="1"/>
  <c r="AB26" i="43"/>
  <c r="V8" i="5" s="1"/>
  <c r="AB27" i="43"/>
  <c r="V9" i="5" s="1"/>
  <c r="V10" i="5" l="1"/>
  <c r="AC25" i="43"/>
  <c r="AC26" i="43"/>
  <c r="AC27" i="43"/>
  <c r="E20" i="43"/>
  <c r="F20" i="43" s="1"/>
  <c r="B9" i="43"/>
  <c r="B8" i="43"/>
  <c r="C9" i="43" l="1"/>
  <c r="C8" i="43"/>
  <c r="F22" i="43"/>
  <c r="E22" i="43"/>
  <c r="G20" i="43"/>
  <c r="G22" i="43" s="1"/>
  <c r="H20" i="43" l="1"/>
  <c r="H22" i="43" s="1"/>
  <c r="I20" i="43" l="1"/>
  <c r="I22" i="43" s="1"/>
  <c r="B9" i="5" l="1"/>
  <c r="B8" i="5"/>
  <c r="B7" i="5"/>
  <c r="J20" i="43"/>
  <c r="J22" i="43" s="1"/>
  <c r="C7" i="5" l="1"/>
  <c r="B10" i="5"/>
  <c r="C8" i="5"/>
  <c r="C9" i="5"/>
  <c r="K20" i="43"/>
  <c r="K22" i="43" s="1"/>
  <c r="C10" i="5" l="1"/>
  <c r="D9" i="5"/>
  <c r="D8" i="5"/>
  <c r="D7" i="5"/>
  <c r="L20" i="43"/>
  <c r="L22" i="43" s="1"/>
  <c r="M22" i="43" s="1"/>
  <c r="N22" i="43" s="1"/>
  <c r="O22" i="43" s="1"/>
  <c r="P22" i="43" s="1"/>
  <c r="Q22" i="43" s="1"/>
  <c r="R22" i="43" s="1"/>
  <c r="S22" i="43" s="1"/>
  <c r="T22" i="43" s="1"/>
  <c r="U22" i="43" s="1"/>
  <c r="V22" i="43" s="1"/>
  <c r="W22" i="43" s="1"/>
  <c r="X22" i="43" s="1"/>
  <c r="Y22" i="43" s="1"/>
  <c r="Z22" i="43" s="1"/>
  <c r="AA22" i="43" s="1"/>
  <c r="AB22" i="43" s="1"/>
  <c r="AC22" i="43" s="1"/>
  <c r="E7" i="5" l="1"/>
  <c r="E9" i="5"/>
  <c r="E8" i="5"/>
  <c r="D10" i="5"/>
  <c r="M20" i="43"/>
  <c r="F8" i="5" l="1"/>
  <c r="F9" i="5"/>
  <c r="F7" i="5"/>
  <c r="E10" i="5"/>
  <c r="N20" i="43"/>
  <c r="F10" i="5" l="1"/>
  <c r="G9" i="5"/>
  <c r="G8" i="5"/>
  <c r="G7" i="5"/>
  <c r="O20" i="43"/>
  <c r="H8" i="5" l="1"/>
  <c r="G10" i="5"/>
  <c r="H9" i="5"/>
  <c r="H7" i="5"/>
  <c r="P20" i="43"/>
  <c r="I9" i="5" l="1"/>
  <c r="I7" i="5"/>
  <c r="I8" i="5"/>
  <c r="H10" i="5"/>
  <c r="Q20" i="43"/>
  <c r="J8" i="5" l="1"/>
  <c r="J7" i="5"/>
  <c r="J9" i="5"/>
  <c r="I10" i="5"/>
  <c r="R20" i="43"/>
  <c r="K8" i="5" l="1"/>
  <c r="K9" i="5"/>
  <c r="K7" i="5"/>
  <c r="J10" i="5"/>
  <c r="S20" i="43"/>
  <c r="L9" i="5" l="1"/>
  <c r="L8" i="5"/>
  <c r="L7" i="5"/>
  <c r="K10" i="5"/>
  <c r="T20" i="43"/>
  <c r="M8" i="5" l="1"/>
  <c r="M7" i="5"/>
  <c r="M9" i="5"/>
  <c r="L10" i="5"/>
  <c r="U20" i="43"/>
  <c r="N7" i="5" l="1"/>
  <c r="M10" i="5"/>
  <c r="N8" i="5"/>
  <c r="N9" i="5"/>
  <c r="V20" i="43"/>
  <c r="O8" i="5" l="1"/>
  <c r="N10" i="5"/>
  <c r="O7" i="5"/>
  <c r="O9" i="5"/>
  <c r="W20" i="43"/>
  <c r="P8" i="5" l="1"/>
  <c r="P7" i="5"/>
  <c r="P9" i="5"/>
  <c r="O10" i="5"/>
  <c r="X20" i="43"/>
  <c r="Q9" i="5" l="1"/>
  <c r="Q8" i="5"/>
  <c r="Q7" i="5"/>
  <c r="P10" i="5"/>
  <c r="Y20" i="43"/>
  <c r="Q10" i="5" l="1"/>
  <c r="R8" i="5"/>
  <c r="R7" i="5"/>
  <c r="R9" i="5"/>
  <c r="Z20" i="43"/>
  <c r="S9" i="5" l="1"/>
  <c r="S8" i="5"/>
  <c r="S7" i="5"/>
  <c r="R10" i="5"/>
  <c r="AA20" i="43"/>
  <c r="T7" i="5" l="1"/>
  <c r="T9" i="5"/>
  <c r="T8" i="5"/>
  <c r="S10" i="5"/>
  <c r="AB20" i="43"/>
  <c r="AC20" i="43" s="1"/>
  <c r="T10" i="5" l="1"/>
  <c r="U8" i="5"/>
  <c r="U7" i="5"/>
  <c r="U9" i="5"/>
  <c r="U10" i="5" l="1"/>
  <c r="B15" i="5" l="1"/>
  <c r="B57" i="5" l="1"/>
  <c r="B5" i="64"/>
  <c r="C15" i="5"/>
  <c r="B59" i="5" l="1"/>
  <c r="C57" i="5"/>
  <c r="C5" i="64"/>
  <c r="C7" i="64" s="1"/>
  <c r="B7" i="64"/>
  <c r="D15" i="5"/>
  <c r="C59" i="5" l="1"/>
  <c r="B9" i="64"/>
  <c r="B21" i="64"/>
  <c r="B8" i="64"/>
  <c r="D57" i="5"/>
  <c r="D5" i="64"/>
  <c r="C21" i="64"/>
  <c r="C22" i="64" s="1"/>
  <c r="C8" i="64"/>
  <c r="C9" i="64"/>
  <c r="E15" i="5"/>
  <c r="D59" i="5" l="1"/>
  <c r="E57" i="5"/>
  <c r="E5" i="64"/>
  <c r="E7" i="64" s="1"/>
  <c r="B22" i="64"/>
  <c r="D7" i="64"/>
  <c r="C24" i="64"/>
  <c r="C23" i="64"/>
  <c r="F15" i="5"/>
  <c r="E59" i="5" l="1"/>
  <c r="E9" i="64"/>
  <c r="E21" i="64"/>
  <c r="E22" i="64" s="1"/>
  <c r="E8" i="64"/>
  <c r="D8" i="64"/>
  <c r="D21" i="64"/>
  <c r="D9" i="64"/>
  <c r="B24" i="64"/>
  <c r="B23" i="64"/>
  <c r="F57" i="5"/>
  <c r="F5" i="64"/>
  <c r="F59" i="5" l="1"/>
  <c r="F7" i="64"/>
  <c r="V5" i="64"/>
  <c r="D22" i="64"/>
  <c r="E24" i="64"/>
  <c r="E23" i="64"/>
  <c r="F21" i="64" l="1"/>
  <c r="F8" i="64"/>
  <c r="V8" i="64" s="1"/>
  <c r="B15" i="64" s="1"/>
  <c r="F9" i="64"/>
  <c r="V9" i="64" s="1"/>
  <c r="B16" i="64" s="1"/>
  <c r="V7" i="64"/>
  <c r="B14" i="64" s="1"/>
  <c r="D24" i="64"/>
  <c r="D23" i="64"/>
  <c r="F22" i="64" l="1"/>
  <c r="V21" i="64"/>
  <c r="F23" i="64" l="1"/>
  <c r="V23" i="64" s="1"/>
  <c r="B30" i="64" s="1"/>
  <c r="F24" i="64"/>
  <c r="V24" i="64" s="1"/>
  <c r="B31" i="64" s="1"/>
  <c r="V22" i="64"/>
  <c r="B29" i="64" s="1"/>
</calcChain>
</file>

<file path=xl/sharedStrings.xml><?xml version="1.0" encoding="utf-8"?>
<sst xmlns="http://schemas.openxmlformats.org/spreadsheetml/2006/main" count="2320" uniqueCount="726">
  <si>
    <t>Total</t>
  </si>
  <si>
    <t>Emissions Factors (g/VMT) for Automobiles</t>
  </si>
  <si>
    <t>CO</t>
  </si>
  <si>
    <t>NOX</t>
  </si>
  <si>
    <t>PM2.5</t>
  </si>
  <si>
    <t>PM10</t>
  </si>
  <si>
    <t>SO2</t>
  </si>
  <si>
    <t>VOC</t>
  </si>
  <si>
    <t>CO2</t>
  </si>
  <si>
    <t>Source: MOVES 2010a</t>
  </si>
  <si>
    <t>Accessed at: http://www.fta.dot.gov/documents/NS-SS_Final_PolicyGuidance_August_2013.pdf</t>
  </si>
  <si>
    <t>Annual Emission Avoided (tons)</t>
  </si>
  <si>
    <t>Table VIII-16, "Economic Values Used for Benefits Computations (2010 dollars)"</t>
  </si>
  <si>
    <t>Value of Emissions Reduced</t>
  </si>
  <si>
    <t>Unit</t>
  </si>
  <si>
    <t>Carbon Monoxide</t>
  </si>
  <si>
    <t>$/short ton</t>
  </si>
  <si>
    <t>Volatile Organic Compounds</t>
  </si>
  <si>
    <t>Nitrogen Oxides</t>
  </si>
  <si>
    <t>Particulate Matter</t>
  </si>
  <si>
    <t>Sulfur Dioxide</t>
  </si>
  <si>
    <t>Carbon Dioxide</t>
  </si>
  <si>
    <t>varies</t>
  </si>
  <si>
    <t>$/metric ton</t>
  </si>
  <si>
    <t>Source: Corporate Average Fuel Economy for MY2017-MY2025 Passenger Cars and Light Trucks (August 2012), page 922</t>
  </si>
  <si>
    <t>http://www.nhtsa.gov/staticfiles/rulemaking/pdf/cafe/FRIA_2017-2025.pdf</t>
  </si>
  <si>
    <t>grams per short ton</t>
  </si>
  <si>
    <t>grams per metric ton</t>
  </si>
  <si>
    <t>Discounted 7%</t>
  </si>
  <si>
    <t>Discounted 3%</t>
  </si>
  <si>
    <t xml:space="preserve">Total </t>
  </si>
  <si>
    <t>Discounted at 7%</t>
  </si>
  <si>
    <t>Discounted at 3%</t>
  </si>
  <si>
    <t>Costs</t>
  </si>
  <si>
    <t>Capital Costs</t>
  </si>
  <si>
    <t>Total Costs</t>
  </si>
  <si>
    <t>Benefits</t>
  </si>
  <si>
    <t>Travel Market Effects</t>
  </si>
  <si>
    <t>Residual Value</t>
  </si>
  <si>
    <t>Total Benefits</t>
  </si>
  <si>
    <t>BC Ratio</t>
  </si>
  <si>
    <t>O&amp;M Costs</t>
  </si>
  <si>
    <t>Rate</t>
  </si>
  <si>
    <t>Fatalities</t>
  </si>
  <si>
    <t>per 100,000,000 VMT</t>
  </si>
  <si>
    <t>Injured persons</t>
  </si>
  <si>
    <t>Crashes</t>
  </si>
  <si>
    <t>http://www.rita.dot.gov/bts/sites/rita.dot.gov.bts/files/publications/national_transportation_statistics/html/table_02_17.html</t>
  </si>
  <si>
    <t>KABCO-AIS Conversion Table, NHTSA July 2011</t>
  </si>
  <si>
    <t>Injured - Severity Unknown</t>
  </si>
  <si>
    <t>O - No injury</t>
  </si>
  <si>
    <t>AIS 0</t>
  </si>
  <si>
    <t>AIS 1</t>
  </si>
  <si>
    <t>AIS 2</t>
  </si>
  <si>
    <t>AIS 3</t>
  </si>
  <si>
    <t>AIS 4</t>
  </si>
  <si>
    <t>AIS 5</t>
  </si>
  <si>
    <t>Value of Accidents Avoided</t>
  </si>
  <si>
    <t>Guidance on Treatment of the Economic Value of a Statistical Life in the US, Department of Transportation Analyses, 2015 Update</t>
  </si>
  <si>
    <t>MAIS 5 Critical (0.593) Fraction of VSL</t>
  </si>
  <si>
    <t>MAIS 4 Severe (0.266) Fraction of VSL</t>
  </si>
  <si>
    <t>MAIS 3 Serious (0.105) Fraction of VSL</t>
  </si>
  <si>
    <t>MAIS 2 Moderate (0.047) Fraction of VSL</t>
  </si>
  <si>
    <t>MAIS 1 Minor (0.003) Fraction of VSL</t>
  </si>
  <si>
    <t>No Injury, 2010</t>
  </si>
  <si>
    <t>The Economic and Societal Impact of Motor Vehicle Crashes, 2010 (forthcoming April 2014)</t>
  </si>
  <si>
    <t>Reduced Annual VMT</t>
  </si>
  <si>
    <t>Reduced Fatalities</t>
  </si>
  <si>
    <t>Reduced Injuries</t>
  </si>
  <si>
    <t>Reduced Crashes</t>
  </si>
  <si>
    <t>Annual Accidents Avoided by MAIS type</t>
  </si>
  <si>
    <t>MAIS 5</t>
  </si>
  <si>
    <t>MAIS 4</t>
  </si>
  <si>
    <t>MAIS 3</t>
  </si>
  <si>
    <t>MAIS 2</t>
  </si>
  <si>
    <t>MAIS 1</t>
  </si>
  <si>
    <t>PDO</t>
  </si>
  <si>
    <t>2015$</t>
  </si>
  <si>
    <t>(Fiscal Year 2009 = 1.000)</t>
  </si>
  <si>
    <t>Fiscal Year</t>
  </si>
  <si>
    <t>GDP (in billions of dollars)</t>
  </si>
  <si>
    <t>GDP (Chained) Price Index</t>
  </si>
  <si>
    <t>Composite Outlay Deflators</t>
  </si>
  <si>
    <t>Total Defense</t>
  </si>
  <si>
    <t>Total Non- defense</t>
  </si>
  <si>
    <t>Payment for Individuals</t>
  </si>
  <si>
    <t>Other Grants</t>
  </si>
  <si>
    <t>Net Interest</t>
  </si>
  <si>
    <t>Undis- tributed Offsetting Receipts</t>
  </si>
  <si>
    <t>All Other</t>
  </si>
  <si>
    <t>Addendum: Direct Capital</t>
  </si>
  <si>
    <t>Direct</t>
  </si>
  <si>
    <t>Grants</t>
  </si>
  <si>
    <t>Defense</t>
  </si>
  <si>
    <t>Non- defense</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</si>
  <si>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</si>
  <si>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</si>
  <si>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</si>
  <si>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</si>
  <si>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</si>
  <si>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</si>
  <si>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</si>
  <si>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</si>
  <si>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</si>
  <si>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</si>
  <si>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</si>
  <si>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</si>
  <si>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</si>
  <si>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</si>
  <si>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</si>
  <si>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</si>
  <si>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</si>
  <si>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</si>
  <si>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</si>
  <si>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</si>
  <si>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</si>
  <si>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</si>
  <si>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</si>
  <si>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</si>
  <si>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</si>
  <si>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</si>
  <si>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</si>
  <si>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</si>
  <si>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</si>
  <si>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</si>
  <si>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</si>
  <si>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</si>
  <si>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</si>
  <si>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</si>
  <si>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</si>
  <si>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</si>
  <si>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</si>
  <si>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TQ</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</si>
  <si>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</si>
  <si>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</si>
  <si>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</si>
  <si>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</si>
  <si>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</si>
  <si>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</si>
  <si>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</si>
  <si>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</si>
  <si>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</si>
  <si>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</si>
  <si>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</si>
  <si>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</si>
  <si>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</si>
  <si>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</si>
  <si>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</si>
  <si>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</si>
  <si>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</si>
  <si>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</si>
  <si>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</si>
  <si>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</si>
  <si>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</si>
  <si>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</si>
  <si>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</si>
  <si>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</si>
  <si>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</si>
  <si>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</si>
  <si>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</si>
  <si>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</si>
  <si>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</si>
  <si>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</si>
  <si>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</si>
  <si>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</si>
  <si>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</si>
  <si>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</si>
  <si>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</si>
  <si>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</si>
  <si>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</si>
  <si>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</si>
  <si>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2016 estimate</t>
  </si>
  <si>
    <t>2017 estimate</t>
  </si>
  <si>
    <t>2018 estimate</t>
  </si>
  <si>
    <t>2019 estimate</t>
  </si>
  <si>
    <t>2020 estimate</t>
  </si>
  <si>
    <t>Note: Constant dollar research and development outlays are based on the GDP (chained) price index.</t>
  </si>
  <si>
    <t>Average Auto Operating Costs per Mile</t>
  </si>
  <si>
    <t>Includes: gas, maintenance, tires, and 1/2 of depreciation.</t>
  </si>
  <si>
    <t>Annualization Factor</t>
  </si>
  <si>
    <t>1/2 Depreciation</t>
  </si>
  <si>
    <t>2015$ Millions</t>
  </si>
  <si>
    <t>Annual Cost (Millions)</t>
  </si>
  <si>
    <t>Auto Accidents by Type Per 100,000,000 VMT</t>
  </si>
  <si>
    <t>Cost Savings from Accidents Avoided (2015$ M)</t>
  </si>
  <si>
    <t>Autos</t>
  </si>
  <si>
    <t xml:space="preserve">Net Emissions Benefits </t>
  </si>
  <si>
    <t>Net CO2 Emission Benefits</t>
  </si>
  <si>
    <t>ROW does not depreciate</t>
  </si>
  <si>
    <t xml:space="preserve">Residual Value </t>
  </si>
  <si>
    <t xml:space="preserve">Total Value Remaining at the End of Analysis </t>
  </si>
  <si>
    <t>Note: Escalated to 2015$ using the GDP Deflator</t>
  </si>
  <si>
    <t>Grow VSL by</t>
  </si>
  <si>
    <t>CO (short tons)</t>
  </si>
  <si>
    <t>NOX (short tons)</t>
  </si>
  <si>
    <t>PM2.5 (short tons)</t>
  </si>
  <si>
    <t>PM10 (short tons)</t>
  </si>
  <si>
    <t>SO2 (short tons)</t>
  </si>
  <si>
    <t>VOC (short tons)</t>
  </si>
  <si>
    <t>AAA Cost of Driving, 2015 Includes variable costs only: gas, maintenance, and tires.</t>
  </si>
  <si>
    <t>http://exchange.aaa.com/wp-content/uploads/2015/04/Your-Driving-Costs-2015.pdf</t>
  </si>
  <si>
    <t>Highway</t>
  </si>
  <si>
    <t xml:space="preserve">Percent of construction costs going towards structure </t>
  </si>
  <si>
    <t>CO2 (metric tons)</t>
  </si>
  <si>
    <t>Adjusted</t>
  </si>
  <si>
    <t>VOT</t>
  </si>
  <si>
    <t>Source: AAA, Your Driving Costs, 2015</t>
  </si>
  <si>
    <t>Source: 2012 BTS Motor Vehicle Safety Data Table 2-17</t>
  </si>
  <si>
    <t>Values stated in 2016 $M</t>
  </si>
  <si>
    <t>Travel Time Savings</t>
  </si>
  <si>
    <t>Managed Lanes</t>
  </si>
  <si>
    <t xml:space="preserve">Maintenance Savings </t>
  </si>
  <si>
    <t>Bus</t>
  </si>
  <si>
    <t>Denver to Wyoming</t>
  </si>
  <si>
    <t xml:space="preserve">Denver to Montana </t>
  </si>
  <si>
    <t>New Mexico to Wyoming</t>
  </si>
  <si>
    <t>New Mexico to Montana</t>
  </si>
  <si>
    <t>Origin</t>
  </si>
  <si>
    <t>Destination</t>
  </si>
  <si>
    <t xml:space="preserve">Denver </t>
  </si>
  <si>
    <t>Wyoming</t>
  </si>
  <si>
    <t>New Mexico</t>
  </si>
  <si>
    <t>Montana</t>
  </si>
  <si>
    <t xml:space="preserve">Phoenix </t>
  </si>
  <si>
    <t>Tucson</t>
  </si>
  <si>
    <t>Rest of AZ</t>
  </si>
  <si>
    <t xml:space="preserve">Tucson </t>
  </si>
  <si>
    <t>Denver to North Dakota</t>
  </si>
  <si>
    <t>Denver to South Dakota</t>
  </si>
  <si>
    <t>North Dakota</t>
  </si>
  <si>
    <t>South Dakota</t>
  </si>
  <si>
    <t>Idaho</t>
  </si>
  <si>
    <t xml:space="preserve">Seattle </t>
  </si>
  <si>
    <t>Rest of WA</t>
  </si>
  <si>
    <t>Portland OR-WA (WA Part)</t>
  </si>
  <si>
    <t>Portland OR-WA (OR Part)</t>
  </si>
  <si>
    <t>Rest of OR</t>
  </si>
  <si>
    <t xml:space="preserve">Canada to New Mexico </t>
  </si>
  <si>
    <t>Canada to Arizona</t>
  </si>
  <si>
    <t xml:space="preserve">Canada to Colorado </t>
  </si>
  <si>
    <t xml:space="preserve">Canada to Texas </t>
  </si>
  <si>
    <t xml:space="preserve">Canada </t>
  </si>
  <si>
    <t>Import Southbound Flows (point of Entry Montana)</t>
  </si>
  <si>
    <t>Denver</t>
  </si>
  <si>
    <t>Thousands Tons</t>
  </si>
  <si>
    <t>Value ($M)</t>
  </si>
  <si>
    <t>El Paso</t>
  </si>
  <si>
    <t>Mexico</t>
  </si>
  <si>
    <t xml:space="preserve">Mexico </t>
  </si>
  <si>
    <t xml:space="preserve">Montana </t>
  </si>
  <si>
    <t>Import Northbound Flows (point of entry El Paso)</t>
  </si>
  <si>
    <t>2015 Volumes and Values</t>
  </si>
  <si>
    <t>Export Southbound Flows (point of exit El Paso)</t>
  </si>
  <si>
    <t>Export Northbound Flows (point of exit Montana)</t>
  </si>
  <si>
    <t>Domestic Northbound and Southbound  Flows</t>
  </si>
  <si>
    <t>Domestic Northbound and Southbound Passing Flows</t>
  </si>
  <si>
    <t>Truck Freight Value Per Ton</t>
  </si>
  <si>
    <t xml:space="preserve">Average Value Per Ton </t>
  </si>
  <si>
    <t>Inventory Savings</t>
  </si>
  <si>
    <t>Assuming 8,760 hours in a year (365 days * 24 hours), this yields an hourly discount rate of 0.00046%.  Multiplying this hourly discount rate by value of freight shipped and the hours of delay avoided yields the annual value of inventory savings.   </t>
  </si>
  <si>
    <t>Commercial Discount Rate</t>
  </si>
  <si>
    <t>Hourly Commercial Discount Rate</t>
  </si>
  <si>
    <t>Total Inventory Savings</t>
  </si>
  <si>
    <t xml:space="preserve">Value per Ton </t>
  </si>
  <si>
    <t xml:space="preserve">Value of Truck Freight </t>
  </si>
  <si>
    <t>Value per Truck</t>
  </si>
  <si>
    <t xml:space="preserve">Note: Assumes the truck is filled to half of maximum capacity to account for empty trips </t>
  </si>
  <si>
    <t>US Tons per Truck</t>
  </si>
  <si>
    <t>The inventory cost associated with the annual truckloads and annual hours of delay is based on the commercial discount rate—the opportunity cost associated with holding assets in inventory rather than using them for another purpose.  The analysis uses a commercial discount rate of 4.0%.</t>
  </si>
  <si>
    <t>Truck Hours</t>
  </si>
  <si>
    <t>Freight Operating Savings</t>
  </si>
  <si>
    <t>Emissions Savings</t>
  </si>
  <si>
    <t>Freight Idling Emissions Savings</t>
  </si>
  <si>
    <t>Freight Idling CO2 Savings</t>
  </si>
  <si>
    <t>Truck Emissions Savings</t>
  </si>
  <si>
    <t>Pollutant</t>
  </si>
  <si>
    <t>Truck Class 8a</t>
  </si>
  <si>
    <t>Truck Class 8b</t>
  </si>
  <si>
    <t>THC</t>
  </si>
  <si>
    <t>Nox</t>
  </si>
  <si>
    <t>Source: https://www3.epa.gov/otaq/consumer/420f08025.pdf</t>
  </si>
  <si>
    <t xml:space="preserve"> Average Idle Emission Rates for Heavy-Duty Diesel Vehicles by GVW Class (per hour)</t>
  </si>
  <si>
    <t>Percent Share</t>
  </si>
  <si>
    <t>TIGER 2016 BCA Resource Guide:</t>
  </si>
  <si>
    <t xml:space="preserve">https://www.transportation.gov/sites/dot.gov/files/docs/BCA%20Resource%20Guide%202016.pdf
</t>
  </si>
  <si>
    <t>2016$</t>
  </si>
  <si>
    <t>Note: Escalated to 2016$ using the GDP Deflator</t>
  </si>
  <si>
    <t>Source: http://www.tandfonline.com/doi/pdf/10.1080/10473289.2006.10464551</t>
  </si>
  <si>
    <t>Co2 Emissions for Heavy Duty Diesel Vehicles (g/hr)</t>
  </si>
  <si>
    <t>Social Cost of Carbon</t>
  </si>
  <si>
    <t>20 Year Analysis Period</t>
  </si>
  <si>
    <t>Total Emissions Savings</t>
  </si>
  <si>
    <t>Total CO2 Savings</t>
  </si>
  <si>
    <t>Freight Benefits</t>
  </si>
  <si>
    <t xml:space="preserve">Grams of CO2 per hour </t>
  </si>
  <si>
    <t xml:space="preserve">Car Hours </t>
  </si>
  <si>
    <t>Units</t>
  </si>
  <si>
    <t>LDGV</t>
  </si>
  <si>
    <t>LDGT</t>
  </si>
  <si>
    <t>HDGV</t>
  </si>
  <si>
    <t>LDDV</t>
  </si>
  <si>
    <t>LDDT</t>
  </si>
  <si>
    <t>HDDV</t>
  </si>
  <si>
    <t>MC</t>
  </si>
  <si>
    <t>g/hr</t>
  </si>
  <si>
    <t>NOx</t>
  </si>
  <si>
    <t>Share</t>
  </si>
  <si>
    <t>Weighted Average</t>
  </si>
  <si>
    <t>Added Freight Operating Savings, Freight Emissions Savings, Managed Lanes Emissions Savings</t>
  </si>
  <si>
    <t xml:space="preserve">Value of Time </t>
  </si>
  <si>
    <t>Operating Savings</t>
  </si>
  <si>
    <t>Total Operating Savings</t>
  </si>
  <si>
    <t>Toll</t>
  </si>
  <si>
    <t>https://www.transportation.gov/sites/dot.gov/files/docs/BCA%20Resource%20Guide%202016.pdf</t>
  </si>
  <si>
    <t xml:space="preserve">Fuel-Oil Costs </t>
  </si>
  <si>
    <t>Truck/Trailer Lease or Purchase Payments</t>
  </si>
  <si>
    <t xml:space="preserve">Repair and Maintenance </t>
  </si>
  <si>
    <t xml:space="preserve">Truck Insurance Premiums </t>
  </si>
  <si>
    <t>Tires</t>
  </si>
  <si>
    <t xml:space="preserve">Tolls </t>
  </si>
  <si>
    <t xml:space="preserve">Driver Based </t>
  </si>
  <si>
    <t>Driver Benefits</t>
  </si>
  <si>
    <t>2016 $</t>
  </si>
  <si>
    <t>Table 10.1—GROSS DOMESTIC PRODUCT AND DEFLATORS USED IN THE HISTORICAL TABLES: 1940–2021</t>
  </si>
  <si>
    <t>2015</t>
  </si>
  <si>
    <t>2021 estimate</t>
  </si>
  <si>
    <t>Millions 2016$</t>
  </si>
  <si>
    <t>Residual Value Summary</t>
  </si>
  <si>
    <t xml:space="preserve">Grams of CO2 per Gallon of Gasoline: </t>
  </si>
  <si>
    <t xml:space="preserve">Gallons per Hour </t>
  </si>
  <si>
    <t xml:space="preserve">Fuel Consumption Efficiency </t>
  </si>
  <si>
    <t xml:space="preserve">Compact Sedan </t>
  </si>
  <si>
    <t xml:space="preserve">Vehicle Type </t>
  </si>
  <si>
    <t>Idling Fuel Use</t>
  </si>
  <si>
    <t xml:space="preserve">Large Sedan </t>
  </si>
  <si>
    <t>Source: http://energy.gov/eere/vehicles/fact-861-february-23-2015-idle-fuel-consumption-selected-gasoline-and-diesel-vehicles</t>
  </si>
  <si>
    <t>Grams of CO2 per Hour</t>
  </si>
  <si>
    <t>Engine Size (liters)</t>
  </si>
  <si>
    <t>Vehicle Based</t>
  </si>
  <si>
    <t>Note: Class 8 trucks include long-haul semi-tractor trailer rigs ranging from 33,001 lbs to &gt;60,000 lbs</t>
  </si>
  <si>
    <t>Vehicle Hours - Managed Lanes</t>
  </si>
  <si>
    <t xml:space="preserve">2016$ </t>
  </si>
  <si>
    <t>2014 $</t>
  </si>
  <si>
    <t>Value of Time</t>
  </si>
  <si>
    <t>Annual Growth of Value of Time</t>
  </si>
  <si>
    <t>Source: https://www.transportation.gov/sites/dot.gov/files/docs/Revised%20Departmental%20Guidance%20on%20Valuation%20of%20Travel%20Time%20in%20Economic%20Analysis.pdf</t>
  </si>
  <si>
    <t>Truck Operating Costs Per Hour</t>
  </si>
  <si>
    <t>Transit Benefits</t>
  </si>
  <si>
    <t xml:space="preserve">Bus Travel Time Savings </t>
  </si>
  <si>
    <t>Assumptions</t>
  </si>
  <si>
    <t>Corridor Length (Miles)</t>
  </si>
  <si>
    <t>Distance from Start</t>
  </si>
  <si>
    <t>% of Patronage</t>
  </si>
  <si>
    <t># of services daily (total trips)</t>
  </si>
  <si>
    <t>Fort Collins</t>
  </si>
  <si>
    <t>7 total RT services , includes service being added this fall</t>
  </si>
  <si>
    <t>Harmony</t>
  </si>
  <si>
    <t>US34/I25 Interchange</t>
  </si>
  <si>
    <t>Day of Operation (Full)</t>
  </si>
  <si>
    <t>Ridership Increase 2016-2019</t>
  </si>
  <si>
    <t>per annum</t>
  </si>
  <si>
    <t>Ridership Increase 2020-2024</t>
  </si>
  <si>
    <t>Induced Ridership 2020-2024</t>
  </si>
  <si>
    <t>Ridership Increase 2025-2040</t>
  </si>
  <si>
    <t>Bustang Annual Ridership</t>
  </si>
  <si>
    <t>Value of Time Savings M $</t>
  </si>
  <si>
    <t>Time Savings (hours)</t>
  </si>
  <si>
    <t>Time Savings Per Trip (hours)</t>
  </si>
  <si>
    <t>2016$ Millions</t>
  </si>
  <si>
    <t>Cost</t>
  </si>
  <si>
    <t>Total Ridership</t>
  </si>
  <si>
    <t>Induced Ridership</t>
  </si>
  <si>
    <t xml:space="preserve">Growing Ridership </t>
  </si>
  <si>
    <t>Managed Lane Vehicle Occupancy</t>
  </si>
  <si>
    <t>Other Vehicle Occupancy</t>
  </si>
  <si>
    <t>Source: 2009 NHTS</t>
  </si>
  <si>
    <t>Travel Time Savings for Passenger Cars</t>
  </si>
  <si>
    <t>Total Corridor Miles RT 
(to Denver and back)</t>
  </si>
  <si>
    <t>Average Auto Occupancy</t>
  </si>
  <si>
    <t xml:space="preserve">Non-Induced Ridership </t>
  </si>
  <si>
    <t>Non-Induced</t>
  </si>
  <si>
    <t>NB</t>
  </si>
  <si>
    <t>SB</t>
  </si>
  <si>
    <t>I-25 Truck Volumes</t>
  </si>
  <si>
    <t>General Purpose Lanes</t>
  </si>
  <si>
    <t>I-25 North Tolled Express Lane</t>
  </si>
  <si>
    <t>Market Share Assessment</t>
  </si>
  <si>
    <t>SCN</t>
  </si>
  <si>
    <t>3c</t>
  </si>
  <si>
    <t>Scenario:</t>
  </si>
  <si>
    <t>YEAR</t>
  </si>
  <si>
    <t>Year:</t>
  </si>
  <si>
    <t>Period</t>
  </si>
  <si>
    <t>AM4</t>
  </si>
  <si>
    <t>Period:</t>
  </si>
  <si>
    <t>AM Peak Period (7:15-8:15 AM)</t>
  </si>
  <si>
    <t>LANETYPE</t>
  </si>
  <si>
    <t>Values</t>
  </si>
  <si>
    <t>ML</t>
  </si>
  <si>
    <t>GP</t>
  </si>
  <si>
    <t>TEL</t>
  </si>
  <si>
    <t>WSADIR</t>
  </si>
  <si>
    <t>WSAZone</t>
  </si>
  <si>
    <t>Sum of TLTATot</t>
  </si>
  <si>
    <t>Sum of TFTATot</t>
  </si>
  <si>
    <t>Sum of TATot</t>
  </si>
  <si>
    <t>Tolling 
Zone</t>
  </si>
  <si>
    <t>Direction</t>
  </si>
  <si>
    <t>Tolled</t>
  </si>
  <si>
    <t>Toll-free</t>
  </si>
  <si>
    <t>Subtotal</t>
  </si>
  <si>
    <t>% Tolled 
Traffic</t>
  </si>
  <si>
    <t>N10</t>
  </si>
  <si>
    <t>N20</t>
  </si>
  <si>
    <t>N30</t>
  </si>
  <si>
    <t>N40</t>
  </si>
  <si>
    <t>N50</t>
  </si>
  <si>
    <t>S11</t>
  </si>
  <si>
    <t>S12</t>
  </si>
  <si>
    <t>S13</t>
  </si>
  <si>
    <t>S20</t>
  </si>
  <si>
    <t>S30</t>
  </si>
  <si>
    <t>S40</t>
  </si>
  <si>
    <t>S50</t>
  </si>
  <si>
    <t>PM3</t>
  </si>
  <si>
    <t>PM Peak Period (4:30-6:00 PM)</t>
  </si>
  <si>
    <t>(All)</t>
  </si>
  <si>
    <t>Daytime Total (5:00 AM -7:00 PM)</t>
  </si>
  <si>
    <t>Percent of Trucks</t>
  </si>
  <si>
    <t>No Action</t>
  </si>
  <si>
    <t>2015S</t>
  </si>
  <si>
    <t>2015N</t>
  </si>
  <si>
    <t>2025S</t>
  </si>
  <si>
    <t>2025N</t>
  </si>
  <si>
    <t>2035S</t>
  </si>
  <si>
    <t>2035N</t>
  </si>
  <si>
    <t>Regular</t>
  </si>
  <si>
    <t>3C</t>
  </si>
  <si>
    <t>Savings</t>
  </si>
  <si>
    <t>Total Savings 
(average of NB and SB)</t>
  </si>
  <si>
    <t>General Purpose Lane Passenger Hours</t>
  </si>
  <si>
    <t>Trucks as Percent of All Traffic</t>
  </si>
  <si>
    <t>I-25 Travel Time Savings Per Vehicle (Hours)</t>
  </si>
  <si>
    <t>TIGER BCA Guidance: https://www.transportation.gov/sites/dot.gov/files/docs/BCA%20Resource%20Guide%202016.pdf</t>
  </si>
  <si>
    <t>Value of Time (all purposes)</t>
  </si>
  <si>
    <t>Auto Occupancy</t>
  </si>
  <si>
    <t>Value of Time (all Purposes)</t>
  </si>
  <si>
    <t>Value of Time (personal)</t>
  </si>
  <si>
    <t>Source: https://www.transportation.gov/sites/dot.gov/files/docs/BCA%20Resource%20Guide%202016.pdf</t>
  </si>
  <si>
    <t>Idling Emissions Reductions</t>
  </si>
  <si>
    <t>Idling CO2 Savings</t>
  </si>
  <si>
    <t>Gasoline consumption per mile</t>
  </si>
  <si>
    <t>PM 10</t>
  </si>
  <si>
    <t>PM 2.5</t>
  </si>
  <si>
    <t>PM per mile (g)</t>
  </si>
  <si>
    <t>PM Per Gallon of Gasoline (Vehicles)</t>
  </si>
  <si>
    <t>PM Per Gallon of Gasoline (Light Duty Trucks)</t>
  </si>
  <si>
    <t>PM 10 Per Hour</t>
  </si>
  <si>
    <t>PM 2.5 Per Hour</t>
  </si>
  <si>
    <t>PM Per Gallon (g)</t>
  </si>
  <si>
    <t xml:space="preserve">Managed Lanes Vehicle Operating Savings </t>
  </si>
  <si>
    <t>Distance from SH402 to Downtown Denver</t>
  </si>
  <si>
    <t>Average Miles per Trip</t>
  </si>
  <si>
    <t>Annual Car Trips</t>
  </si>
  <si>
    <t>Daily Car Trips Avoided</t>
  </si>
  <si>
    <t>Vehicle Operating Savings</t>
  </si>
  <si>
    <t>Daily Vehicles</t>
  </si>
  <si>
    <t>Note: Kept constant after 2035</t>
  </si>
  <si>
    <t>Source: Segment 106 Extracted Mainline Volumes 040716 (LTJ Edit)-JW.xlsx</t>
  </si>
  <si>
    <t xml:space="preserve">Miles </t>
  </si>
  <si>
    <t>Lanes</t>
  </si>
  <si>
    <t>O&amp;M Maintenance Savings</t>
  </si>
  <si>
    <t>Bridges</t>
  </si>
  <si>
    <t xml:space="preserve">.5% per annum </t>
  </si>
  <si>
    <t>BCA COST BREAK OUTS</t>
  </si>
  <si>
    <t>Others</t>
  </si>
  <si>
    <t>Express Lanes (New - Aspalt)</t>
  </si>
  <si>
    <t>Express Lanes (New - Concrete)</t>
  </si>
  <si>
    <t>GP Lanes (Exisitng - Concrete Pave. Reconstruction)</t>
  </si>
  <si>
    <t>GP Lanes (Existing  - Asphalt Pave. Rehab)</t>
  </si>
  <si>
    <t>Bus Slip Ramps (New - Conc)</t>
  </si>
  <si>
    <t>Big Thompson River Bridges (Widen)</t>
  </si>
  <si>
    <t>UPRR Bridges (Full Reconstruction)</t>
  </si>
  <si>
    <t>Kendall Parkway (Additional to UPRR)</t>
  </si>
  <si>
    <t>Poudre River Bridges (Full Reconstruction)</t>
  </si>
  <si>
    <t>GWRR Bridges (Widen)</t>
  </si>
  <si>
    <t>Park-n-Ride</t>
  </si>
  <si>
    <t>Poudre River Trail Crossing</t>
  </si>
  <si>
    <t>TOTALS</t>
  </si>
  <si>
    <t>Construction Capital</t>
  </si>
  <si>
    <t>R/W (and Utilities)</t>
  </si>
  <si>
    <t>Professional (Design, PM, CM)</t>
  </si>
  <si>
    <t>TOTAL</t>
  </si>
  <si>
    <t>Useful Life</t>
  </si>
  <si>
    <t>Lane Miles</t>
  </si>
  <si>
    <t>N/A</t>
  </si>
  <si>
    <t>Segments</t>
  </si>
  <si>
    <t>7-2, 7-3, 8-3, 8-5, 8-6</t>
  </si>
  <si>
    <t>7-4, 7-5, 8-1, 8-2, 8-4</t>
  </si>
  <si>
    <t>7-4</t>
  </si>
  <si>
    <t>7-2</t>
  </si>
  <si>
    <t>8-4</t>
  </si>
  <si>
    <t>8-5</t>
  </si>
  <si>
    <t>Separate</t>
  </si>
  <si>
    <t>Part of 8-4</t>
  </si>
  <si>
    <t>Capital Cost Schedule</t>
  </si>
  <si>
    <t>Total Construction Costs</t>
  </si>
  <si>
    <t>Source: BCA Costs.xlsx</t>
  </si>
  <si>
    <t>Received on 4/8/2016 from Corey Lang</t>
  </si>
  <si>
    <t>Capital Cost</t>
  </si>
  <si>
    <t>Start of Analysis Period</t>
  </si>
  <si>
    <t xml:space="preserve">Percent Remaining </t>
  </si>
  <si>
    <t>Percent of Costs For Right of Way</t>
  </si>
  <si>
    <t>Right of Way</t>
  </si>
  <si>
    <t xml:space="preserve">20 Year Analysis Period (2021 -2040) </t>
  </si>
  <si>
    <t>S10</t>
  </si>
  <si>
    <t>Source: CDOT (2014)</t>
  </si>
  <si>
    <t>Managed and General Purpose Lanes</t>
  </si>
  <si>
    <t>Operating Savings ($M)</t>
  </si>
  <si>
    <t>AM</t>
  </si>
  <si>
    <t>PM</t>
  </si>
  <si>
    <t>AM Shoulders</t>
  </si>
  <si>
    <t>I-25 Passenger Vehicle Volumes (AM Peak)</t>
  </si>
  <si>
    <t>I-25 Passenger Vehicle Volumes (AM Shoulders)</t>
  </si>
  <si>
    <t>I-25 Passenger Vehicle Volumes (PM Peak)</t>
  </si>
  <si>
    <t>I-25 Passenger Vehicle Volumes (Extended AM Peak)</t>
  </si>
  <si>
    <t>I-25 Truck Volumes (AM Peak)</t>
  </si>
  <si>
    <t>I-25 Truck Volumes (AM Shoulders)</t>
  </si>
  <si>
    <t>I-25 Truck Volumes (PM Peak)</t>
  </si>
  <si>
    <t>Additional Hours (6:30-7:15, 8:15-9)</t>
  </si>
  <si>
    <t>Half Hour Periods</t>
  </si>
  <si>
    <t>I-25 Passenger Vehicle Volumes (PM Shoulders)</t>
  </si>
  <si>
    <t>I-25 Truck Volumes (PM Shoulders)</t>
  </si>
  <si>
    <t>Growth Rate After 2035</t>
  </si>
  <si>
    <t>AM Peak</t>
  </si>
  <si>
    <t>PM Peak</t>
  </si>
  <si>
    <t>PM Shoulders</t>
  </si>
  <si>
    <t>Managed Lanes Vehicle Reductions (due to HOV restrictions)</t>
  </si>
  <si>
    <t>Average</t>
  </si>
  <si>
    <t>NB and SB Average</t>
  </si>
  <si>
    <t xml:space="preserve">Bus Operating Cost Per Hour </t>
  </si>
  <si>
    <t>Bus Slips Travel Time Savings (mins)</t>
  </si>
  <si>
    <t>Bus Slips Travel Time Savings (hrs)</t>
  </si>
  <si>
    <t>Managed Lane Travel Time Savings</t>
  </si>
  <si>
    <t>Total Travel Time Savings</t>
  </si>
  <si>
    <t xml:space="preserve">AM Peak </t>
  </si>
  <si>
    <t>Total Travel Time Savings Per Day</t>
  </si>
  <si>
    <t>Bus Operating Savings</t>
  </si>
  <si>
    <t xml:space="preserve">I-25 Passenger Vehicle Volumes </t>
  </si>
  <si>
    <t>Managed Lane Car Hours</t>
  </si>
  <si>
    <t>General Purpose Lanes Car Hours</t>
  </si>
  <si>
    <t>Total Car Hours</t>
  </si>
  <si>
    <t>Licensing and Permits</t>
  </si>
  <si>
    <t>Cost Per Hour (2014 $)</t>
  </si>
  <si>
    <t>Source: Table 9 ATRI Operational Cost of Trucking 2015</t>
  </si>
  <si>
    <t>VMT Reduction</t>
  </si>
  <si>
    <t>Adjusted travel time savings to account for extended AM and PM peaks, incorporating updated CDM Smith data</t>
  </si>
  <si>
    <t>Updated Annualization factor to 260</t>
  </si>
  <si>
    <t>Added extra cost of replacing asphalt after 10 years of useful life are over</t>
  </si>
  <si>
    <t>Asphalt Resurfacing</t>
  </si>
  <si>
    <t>Added Bus Operating Savings because of managed Lanes improvements</t>
  </si>
  <si>
    <t>Bustang Peak Schedule</t>
  </si>
  <si>
    <t>Time Period</t>
  </si>
  <si>
    <t>Driver Pay (Adjusted per TIGER BCA Guidance)</t>
  </si>
  <si>
    <t>Table 4</t>
  </si>
  <si>
    <t>Estimated Annual Transactions and Gross Toll Revenue - Alternative 3c</t>
  </si>
  <si>
    <t>I-25 North Express Toll Lanes Extension - US 36 to 120th Avenue</t>
  </si>
  <si>
    <t>HOV 3+ Toll Free</t>
  </si>
  <si>
    <t>Toll-Free</t>
  </si>
  <si>
    <t xml:space="preserve">Gross </t>
  </si>
  <si>
    <t>Year</t>
  </si>
  <si>
    <t>Transactions</t>
  </si>
  <si>
    <r>
      <t>Toll Revenue</t>
    </r>
    <r>
      <rPr>
        <b/>
        <vertAlign val="superscript"/>
        <sz val="10"/>
        <rFont val="Times New Roman"/>
        <family val="1"/>
      </rPr>
      <t xml:space="preserve"> (1)</t>
    </r>
  </si>
  <si>
    <r>
      <rPr>
        <b/>
        <vertAlign val="superscript"/>
        <sz val="9"/>
        <rFont val="Times New Roman"/>
        <family val="1"/>
      </rPr>
      <t>(1)</t>
    </r>
    <r>
      <rPr>
        <sz val="9"/>
        <rFont val="Times New Roman"/>
        <family val="1"/>
      </rPr>
      <t xml:space="preserve"> Excluding ramp-up.</t>
    </r>
  </si>
  <si>
    <t>Note: All toll revenue is calculated in future dollars.</t>
  </si>
  <si>
    <t>Toll Revenue</t>
  </si>
  <si>
    <t>Extended Peak Managed Lane Trips</t>
  </si>
  <si>
    <t>Toll Revenue (future $)</t>
  </si>
  <si>
    <t>Average Toll (future $)</t>
  </si>
  <si>
    <t>2021-2040</t>
  </si>
  <si>
    <t>Toll Revenue Offset</t>
  </si>
  <si>
    <t>Net Operating Savings</t>
  </si>
  <si>
    <t>Added Toll Revenue</t>
  </si>
  <si>
    <t>Mode Shift Vehicle Operating Savings</t>
  </si>
  <si>
    <t>Mode Shift Emissions Savings</t>
  </si>
  <si>
    <t>Mode Shift CO2 Savings</t>
  </si>
  <si>
    <t>Peak Toll Revenue</t>
  </si>
  <si>
    <t>Off Peak Toll Revenue</t>
  </si>
  <si>
    <t>Total Toll Revenue</t>
  </si>
  <si>
    <t>Off-Peak Toll Revenue</t>
  </si>
  <si>
    <t>% of revenue in S50N50</t>
  </si>
  <si>
    <t>revenue from N50/S50</t>
  </si>
  <si>
    <t>additional 5% from N40S40</t>
  </si>
  <si>
    <t>Interpolation delta</t>
  </si>
  <si>
    <t>Project years</t>
  </si>
  <si>
    <t>Revenue</t>
  </si>
  <si>
    <t>In 2021 dollars</t>
  </si>
  <si>
    <t>NPV total</t>
  </si>
  <si>
    <t>Number of AVI transactions</t>
  </si>
  <si>
    <t>year</t>
  </si>
  <si>
    <t>Added emissions benefits from mode shift in managed lanes</t>
  </si>
  <si>
    <t>Peak Period Toll Revenue</t>
  </si>
  <si>
    <t>Property Damage Only</t>
  </si>
  <si>
    <t>Commercial Truck Operating Hours</t>
  </si>
  <si>
    <t>Travel Time Savings ($M)</t>
  </si>
  <si>
    <t>Toll Revenue Offset ($M)</t>
  </si>
  <si>
    <t>Time Travel Savings @ 7 percent ($2016M)</t>
  </si>
  <si>
    <t>Time Travel Savings @ 3 percent ($2016M)</t>
  </si>
  <si>
    <r>
      <t>Time Travel Savings ($M</t>
    </r>
    <r>
      <rPr>
        <sz val="8"/>
        <color theme="1"/>
        <rFont val="Times New Roman"/>
        <family val="1"/>
      </rPr>
      <t> </t>
    </r>
    <r>
      <rPr>
        <sz val="11"/>
        <color rgb="FF000000"/>
        <rFont val="Times New Roman"/>
        <family val="1"/>
      </rPr>
      <t>)</t>
    </r>
  </si>
  <si>
    <t>Operating savings 7% Discount ($2016M)</t>
  </si>
  <si>
    <t>Operating savings 3% Discount ($2016M)</t>
  </si>
  <si>
    <t>Annual VMT Avoided (Million)</t>
  </si>
  <si>
    <t>Annual Car Trips Avoided (Million)</t>
  </si>
  <si>
    <t>Total Operating Hours Avoided</t>
  </si>
  <si>
    <t>Inventory Savings ($M)</t>
  </si>
  <si>
    <t>Cost Savings from Fatalities Avoided ($2016)</t>
  </si>
  <si>
    <t>Cost Savings from MAIS 5 Accidents Avoided ($2016)</t>
  </si>
  <si>
    <t>Cost Savings from MAIS 4 Accidents Avoided ($2016)</t>
  </si>
  <si>
    <t>Cost Savings from MAIS 3 Accidents Avoided ($2016)</t>
  </si>
  <si>
    <t>Cost Savings from MAIS 2 Accidents Avoided ($2016)</t>
  </si>
  <si>
    <t>Cost Savings from MAIS 1 Accidents Avoided ($2016)</t>
  </si>
  <si>
    <t>Accidents and Fatalities Avoided Savings 7% Discount ($2016M)</t>
  </si>
  <si>
    <t>Accidents and Fatalities Avoided Savings 3% Discount ($2016M)</t>
  </si>
  <si>
    <t xml:space="preserve">    </t>
  </si>
  <si>
    <t>2031 *</t>
  </si>
  <si>
    <t>Annual O&amp;M Cost discounted at 7% ($2016)</t>
  </si>
  <si>
    <t>Annual O&amp;M Cost discounted at 3% ($2016)</t>
  </si>
  <si>
    <t>Note: Driver pay grown in accordance to Value of Time Guidance in the TIGER BCA Guidance</t>
  </si>
  <si>
    <t>Grew truck driver wages by 1.2% each year for the Truck Operating Savings. This is in accordance with TIGER Guidance</t>
  </si>
  <si>
    <t>M 2016$</t>
  </si>
  <si>
    <t>Bustang Ridership Calculations</t>
  </si>
  <si>
    <t>Source: Google Maps</t>
  </si>
  <si>
    <t>VHT</t>
  </si>
  <si>
    <t>Truck</t>
  </si>
  <si>
    <t>Car</t>
  </si>
  <si>
    <t>7% Discount</t>
  </si>
  <si>
    <t>3% Discount</t>
  </si>
  <si>
    <t>VMT</t>
  </si>
  <si>
    <t>CO2 (metric tons) ($ M)</t>
  </si>
  <si>
    <t>Total Value of Emissions Avoided through Reduced Vehicle Operation Time</t>
  </si>
  <si>
    <t>Total  Value of Emissions Avoided through Reduced VMT</t>
  </si>
  <si>
    <t xml:space="preserve">Removed resiliency benefit </t>
  </si>
  <si>
    <t>Mode Shift Safety Savings</t>
  </si>
  <si>
    <t>Managed Lanes Mode Shift Safety Benefits</t>
  </si>
  <si>
    <t>Cost Per Lane Mile (older pavement)</t>
  </si>
  <si>
    <t>Cost Per Lane Mile (newer pavement)</t>
  </si>
  <si>
    <t>annually  (Source: https://www.transportation.gov/sites/dot.gov/files/docs/BCA%20Resource%20Guide%202016.pdf)</t>
  </si>
  <si>
    <t>Build - 3c (New Concrete and Asphalt)</t>
  </si>
  <si>
    <t>Build - 3c (Rehabbed Asphalt)</t>
  </si>
  <si>
    <t>Maintenance Savings</t>
  </si>
  <si>
    <t xml:space="preserve">Managed Lanes Emissions Benefits </t>
  </si>
  <si>
    <t>Adjusted average travel time savings for bus to include AM and PM peak and shoulders as it is not known exactly when riders will get on the bus</t>
  </si>
  <si>
    <t>Car (mode shift - carpooling)</t>
  </si>
  <si>
    <t xml:space="preserve">Managed Lanes Mode Shift Emissions Savings </t>
  </si>
  <si>
    <t>Bus Travel Time Savings</t>
  </si>
  <si>
    <t>Vehicle Volumes</t>
  </si>
  <si>
    <t xml:space="preserve">Adjusted Vehicle operating costs to 2016 $ in both ML Vehicle Operating Savings and bus travel costs savings </t>
  </si>
  <si>
    <t>Annualized PMT for bus</t>
  </si>
  <si>
    <t>Assumed Growth</t>
  </si>
  <si>
    <t>Source: BCA Costs tab</t>
  </si>
  <si>
    <t>Express Lanes (New - Asphalt)</t>
  </si>
  <si>
    <t>GP Lanes (Existing - Concrete Pave. Reconstruction)</t>
  </si>
  <si>
    <t>http://faf.ornl.gov/fafweb/Extraction2.aspx</t>
  </si>
  <si>
    <t xml:space="preserve">Source: Freight Analysis Framework </t>
  </si>
  <si>
    <t>http://ops.fhwa.dot.gov/Freight/policy/rpt_congress/truck_sw_laws/app_a.htm</t>
  </si>
  <si>
    <t>Note: Excludes Tires, Licenses and permits, and Tolls because idling will not wear down tires, licenses are sunk costs, and tolls do not apply to this analysis.</t>
  </si>
  <si>
    <t>The Resource Guide converts these values into 2015 dollars.</t>
  </si>
  <si>
    <t xml:space="preserve">Emissions Reduction Summary </t>
  </si>
  <si>
    <t>https://www3.epa.gov/otaq/consumer/420f08025.pdf</t>
  </si>
  <si>
    <t>Source: Idling Vehicle Emissions for Passenger Cars, Light-Duty Trucks, and Heavy-Duty Trucks</t>
  </si>
  <si>
    <t>https://www3.epa.gov/otaq/consumer/420f08024.pdf</t>
  </si>
  <si>
    <t xml:space="preserve">Source: Average Annual Emissions and Fuel Consumption for Gasoline-Fueled Passenger Cars and Light Trucks </t>
  </si>
  <si>
    <t>Inputs</t>
  </si>
  <si>
    <t>Vehicle Hours - General Purpose Lanes</t>
  </si>
  <si>
    <t xml:space="preserve">Managed Lane Passenger Hours </t>
  </si>
  <si>
    <t>Managed Lane Mode Shift Safety Benefit</t>
  </si>
  <si>
    <t>Cost Savings from Property Damage Only Accidents Avoided ($2016)</t>
  </si>
  <si>
    <t>2016 Guidance, see https://www.transportation.gov/sites/dot.gov/files/docs/BCA%20Resource%20Guide%202016.pdf</t>
  </si>
  <si>
    <t>Source: TIGER BENEFIT-COST ANALYSIS (BCA) RESOURCE GUIDE, 2016</t>
  </si>
  <si>
    <t>Value of Statistical Life, 2015</t>
  </si>
  <si>
    <t xml:space="preserve"> https://www.transportation.gov/sites/dot.gov/files/docs/BCA%20Resource%20Guide%202016.pdf</t>
  </si>
  <si>
    <t>Source: VSL, 2016 -- Guidance on Treatment of the Economic Value of a Statistical Life (VSL) in USDOT Analyses</t>
  </si>
  <si>
    <t>Passengers - Non Induced Ridership</t>
  </si>
  <si>
    <t>Removed Induced Ridership Infromation and benefits associated with it</t>
  </si>
  <si>
    <t>Travel Time Savings Per Vehicle</t>
  </si>
  <si>
    <t>Vehicle operating savings as a result of mode shift</t>
  </si>
  <si>
    <t>Source: CDOT Newer Pavement Maintenance Cost.xlsx</t>
  </si>
  <si>
    <t>Source: Bustang, http://www.ridebustang.com/</t>
  </si>
  <si>
    <t>Weighted 
Average Emissions</t>
  </si>
  <si>
    <t>Start of Assessment</t>
  </si>
  <si>
    <t>Source: CDM Smith, Atkins Global, 4/9/2016</t>
  </si>
  <si>
    <t>Source: Greenhouse Gas Emissions from a Typical Passenger Vehicle, EPA http://nnsa.energy.gov/sites/default/files/nnsa/08-14-multiplefiles/EPA%202011c.pdf</t>
  </si>
  <si>
    <t xml:space="preserve">Adjusted Mode Shift emissions savings to correctly show change in emissions factors in 2025 and 2035. </t>
  </si>
  <si>
    <t>Bike Path Benefits</t>
  </si>
  <si>
    <t>Bike Mode Shift Emissions Savings</t>
  </si>
  <si>
    <t>Bike Mode Shift CO2 Savings</t>
  </si>
  <si>
    <t>Bike Mode Shift Vehicle Operating Savings</t>
  </si>
  <si>
    <t>Bike Ridership</t>
  </si>
  <si>
    <t xml:space="preserve">Bike VMT Diverted </t>
  </si>
  <si>
    <t>Disconted at 3%</t>
  </si>
  <si>
    <t xml:space="preserve">Bike Vehicle Operating Savings </t>
  </si>
  <si>
    <t xml:space="preserve">Bike Mode Shift Emissions Savings </t>
  </si>
  <si>
    <t>Other</t>
  </si>
  <si>
    <t>Added bike and park and ride benefits, as well as costs</t>
  </si>
  <si>
    <t>Bike Annualization Factor</t>
  </si>
  <si>
    <t>Annual Growth Rate</t>
  </si>
  <si>
    <t>Distance</t>
  </si>
  <si>
    <t>Bike Riders in 2015</t>
  </si>
  <si>
    <t>Greeley - Fort Collins (miles)</t>
  </si>
  <si>
    <t>Windsor - Fort Collins (miles)</t>
  </si>
  <si>
    <t>Added bike ridership calculations to Input tab</t>
  </si>
  <si>
    <t>Bike Mode Shift Safety Savings</t>
  </si>
  <si>
    <t>Bike Mode Shift Safety Benefits</t>
  </si>
  <si>
    <t>Bus Slips Travel Time Savings (minutes)</t>
  </si>
  <si>
    <t>Source: Bustang</t>
  </si>
  <si>
    <t>Car (mode shift - bike)</t>
  </si>
  <si>
    <t>Park and Ride Maintenance</t>
  </si>
  <si>
    <t>3% per annum</t>
  </si>
  <si>
    <t>7% Discount ($2016)</t>
  </si>
  <si>
    <t>3% Discount ($2016)</t>
  </si>
  <si>
    <t xml:space="preserve">Economic Competitiveness Benefits </t>
  </si>
  <si>
    <t>Safety Benefits</t>
  </si>
  <si>
    <t xml:space="preserve">State of Good Repair Benefits </t>
  </si>
  <si>
    <t xml:space="preserve">Environmental Sustainability Benefits </t>
  </si>
  <si>
    <t xml:space="preserve">Total Cost </t>
  </si>
  <si>
    <t xml:space="preserve">Benefit-Costs Ratio </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</si>
</sst>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0.0000"/>
    <numFmt numFmtId="167" formatCode="_(* #,##0.0000_);_(* \(#,##0.0000\);_(* &quot;-&quot;??_);_(@_)"/>
    <numFmt numFmtId="168" formatCode="&quot;$&quot;#,##0.00"/>
    <numFmt numFmtId="169" formatCode="_(&quot;$&quot;* #,##0.000_);_(&quot;$&quot;* \(#,##0.000\);_(&quot;$&quot;* &quot;-&quot;??_);_(@_)"/>
    <numFmt numFmtId="170" formatCode="_(&quot;$&quot;* #,##0.000_);_(&quot;$&quot;* \(#,##0.000\);_(&quot;$&quot;* &quot;-&quot;???_);_(@_)"/>
    <numFmt numFmtId="171" formatCode="#,##0.0"/>
    <numFmt numFmtId="172" formatCode="#,##0.0000"/>
    <numFmt numFmtId="173" formatCode="_(&quot;$&quot;* #,##0_);_(&quot;$&quot;* \(#,##0\);_(&quot;$&quot;* &quot;-&quot;??_);_(@_)"/>
    <numFmt numFmtId="174" formatCode="0.00000%"/>
    <numFmt numFmtId="175" formatCode="m\o\n\th\ d\,\ yyyy"/>
    <numFmt numFmtId="176" formatCode="#.00"/>
    <numFmt numFmtId="177" formatCode="#."/>
    <numFmt numFmtId="178" formatCode="General_)"/>
    <numFmt numFmtId="179" formatCode="[Red]&quot;E: &quot;#,##0;[Red]&quot;E: &quot;\-#,##0;[Blue]&quot;OK&quot;"/>
    <numFmt numFmtId="180" formatCode="0.000"/>
    <numFmt numFmtId="181" formatCode="_(* #,##0.0_);_(* \(#,##0.0\);_(* &quot;-&quot;??_);_(@_)"/>
    <numFmt numFmtId="182" formatCode="&quot;$&quot;#,##0.0_);[Red]\(&quot;$&quot;#,##0.0\)"/>
    <numFmt numFmtId="183" formatCode="_(* #,##0.000_);_(* \(#,##0.000\);_(* &quot;-&quot;??_);_(@_)"/>
    <numFmt numFmtId="184" formatCode="_(&quot;$&quot;* #,##0.0_);_(&quot;$&quot;* \(#,##0.0\);_(&quot;$&quot;* &quot;-&quot;??_);_(@_)"/>
  </numFmts>
  <fonts count="8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u/>
      <sz val="11"/>
      <color theme="10"/>
      <name val="Calibri"/>
      <family val="2"/>
    </font>
    <font>
      <b/>
      <sz val="11"/>
      <color rgb="FF000000"/>
      <name val="Calibri"/>
      <family val="2"/>
    </font>
    <font>
      <sz val="9"/>
      <color indexed="8"/>
      <name val="Calibri"/>
      <family val="2"/>
    </font>
    <font>
      <sz val="11"/>
      <color indexed="8"/>
      <name val="Calibri"/>
      <family val="2"/>
    </font>
    <font>
      <b/>
      <sz val="11"/>
      <color indexed="8"/>
      <name val="Calibri"/>
      <family val="2"/>
    </font>
    <font>
      <i/>
      <sz val="11"/>
      <color indexed="8"/>
      <name val="Calibri"/>
      <family val="2"/>
    </font>
    <font>
      <sz val="10"/>
      <color indexed="8"/>
      <name val="Calibri"/>
      <family val="2"/>
    </font>
    <font>
      <u/>
      <sz val="11"/>
      <color theme="10"/>
      <name val="Calibri"/>
      <family val="2"/>
      <scheme val="minor"/>
    </font>
    <font>
      <b/>
      <i/>
      <sz val="11"/>
      <color theme="1"/>
      <name val="Calibri"/>
      <family val="2"/>
      <scheme val="minor"/>
    </font>
    <font>
      <sz val="9"/>
      <color theme="1"/>
      <name val="Calibri"/>
      <family val="2"/>
      <scheme val="minor"/>
    </font>
    <font>
      <sz val="11"/>
      <name val="Calibri"/>
      <family val="2"/>
      <scheme val="minor"/>
    </font>
    <font>
      <sz val="10"/>
      <color theme="1"/>
      <name val="Arial"/>
      <family val="2"/>
    </font>
    <font>
      <sz val="10"/>
      <name val="Arial"/>
      <family val="2"/>
    </font>
    <font>
      <b/>
      <sz val="12"/>
      <color theme="1"/>
      <name val="Calibri"/>
      <family val="2"/>
      <scheme val="minor"/>
    </font>
    <font>
      <sz val="11"/>
      <name val="Calibri"/>
      <family val="2"/>
    </font>
    <font>
      <b/>
      <sz val="14"/>
      <color theme="1"/>
      <name val="Calibri"/>
      <family val="2"/>
      <scheme val="minor"/>
    </font>
    <font>
      <b/>
      <sz val="10"/>
      <color theme="1"/>
      <name val="Calibri"/>
      <family val="2"/>
      <scheme val="minor"/>
    </font>
    <font>
      <sz val="11"/>
      <color rgb="FFFF0000"/>
      <name val="Calibri"/>
      <family val="2"/>
      <scheme val="minor"/>
    </font>
    <font>
      <b/>
      <sz val="11"/>
      <name val="Calibri"/>
      <family val="2"/>
      <scheme val="minor"/>
    </font>
    <font>
      <b/>
      <sz val="10.5"/>
      <name val="Calibri"/>
      <family val="2"/>
      <scheme val="minor"/>
    </font>
    <font>
      <b/>
      <sz val="11"/>
      <color theme="0"/>
      <name val="Calibri"/>
      <family val="2"/>
      <scheme val="minor"/>
    </font>
    <font>
      <sz val="10"/>
      <name val="Calibri"/>
      <family val="2"/>
    </font>
    <font>
      <sz val="10"/>
      <name val="Arial"/>
      <family val="2"/>
    </font>
    <font>
      <b/>
      <sz val="13"/>
      <color theme="0"/>
      <name val="Calibri"/>
      <family val="2"/>
    </font>
    <font>
      <sz val="11"/>
      <color indexed="9"/>
      <name val="Calibri"/>
      <family val="2"/>
    </font>
    <font>
      <sz val="12"/>
      <color theme="1"/>
      <name val="Calibri Light"/>
      <family val="2"/>
    </font>
    <font>
      <sz val="8"/>
      <name val="Arial"/>
      <family val="2"/>
    </font>
    <font>
      <sz val="1"/>
      <color indexed="8"/>
      <name val="Courier"/>
      <family val="3"/>
    </font>
    <font>
      <b/>
      <sz val="1"/>
      <color indexed="8"/>
      <name val="Courier"/>
      <family val="3"/>
    </font>
    <font>
      <sz val="10"/>
      <color rgb="FF000000"/>
      <name val="Times New Roman"/>
      <family val="1"/>
    </font>
    <font>
      <sz val="7"/>
      <name val="Arial MT"/>
    </font>
    <font>
      <sz val="8"/>
      <name val="Courier"/>
      <family val="3"/>
    </font>
    <font>
      <sz val="10"/>
      <name val="MS Sans Serif"/>
      <family val="2"/>
    </font>
    <font>
      <b/>
      <sz val="10"/>
      <color indexed="8"/>
      <name val="Arial"/>
      <family val="2"/>
    </font>
    <font>
      <b/>
      <sz val="10"/>
      <color indexed="39"/>
      <name val="Arial"/>
      <family val="2"/>
    </font>
    <font>
      <sz val="10"/>
      <color indexed="8"/>
      <name val="Arial"/>
      <family val="2"/>
    </font>
    <font>
      <b/>
      <sz val="12"/>
      <color indexed="8"/>
      <name val="Arial"/>
      <family val="2"/>
    </font>
    <font>
      <b/>
      <sz val="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8"/>
      <name val="Helv"/>
    </font>
    <font>
      <b/>
      <sz val="11"/>
      <name val="Arial"/>
      <family val="2"/>
    </font>
    <font>
      <sz val="11"/>
      <name val="Arial"/>
      <family val="2"/>
    </font>
    <font>
      <sz val="14"/>
      <name val="Calibri"/>
      <family val="2"/>
      <scheme val="minor"/>
    </font>
    <font>
      <sz val="11"/>
      <color theme="6" tint="0.79998168889431442"/>
      <name val="Calibri"/>
      <family val="2"/>
      <scheme val="minor"/>
    </font>
    <font>
      <b/>
      <u val="singleAccounting"/>
      <sz val="11"/>
      <color theme="1"/>
      <name val="Calibri"/>
      <family val="2"/>
      <scheme val="minor"/>
    </font>
    <font>
      <i/>
      <sz val="11"/>
      <color theme="1"/>
      <name val="Calibri"/>
      <family val="2"/>
      <scheme val="minor"/>
    </font>
    <font>
      <sz val="8"/>
      <color theme="1"/>
      <name val="Calibri"/>
      <family val="2"/>
      <scheme val="minor"/>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name val="Times New Roman"/>
      <family val="1"/>
    </font>
    <font>
      <b/>
      <sz val="14"/>
      <name val="Times New Roman"/>
      <family val="1"/>
    </font>
    <font>
      <b/>
      <sz val="10"/>
      <name val="Times New Roman"/>
      <family val="1"/>
    </font>
    <font>
      <sz val="10"/>
      <name val="Times New Roman"/>
      <family val="1"/>
    </font>
    <font>
      <b/>
      <vertAlign val="superscript"/>
      <sz val="10"/>
      <name val="Times New Roman"/>
      <family val="1"/>
    </font>
    <font>
      <b/>
      <sz val="12"/>
      <name val="Times New Roman"/>
      <family val="1"/>
    </font>
    <font>
      <sz val="9"/>
      <name val="Times New Roman"/>
      <family val="1"/>
    </font>
    <font>
      <b/>
      <vertAlign val="superscript"/>
      <sz val="9"/>
      <name val="Times New Roman"/>
      <family val="1"/>
    </font>
    <font>
      <sz val="11"/>
      <name val="Times New Roman"/>
      <family val="1"/>
    </font>
    <font>
      <sz val="11"/>
      <color theme="1"/>
      <name val="Times New Roman"/>
      <family val="1"/>
    </font>
    <font>
      <sz val="11"/>
      <color rgb="FF000000"/>
      <name val="Calibri"/>
      <family val="2"/>
    </font>
    <font>
      <sz val="11"/>
      <color rgb="FF000000"/>
      <name val="Times New Roman"/>
      <family val="1"/>
    </font>
    <font>
      <b/>
      <sz val="11"/>
      <color theme="1"/>
      <name val="Times New Roman"/>
      <family val="1"/>
    </font>
    <font>
      <sz val="8"/>
      <color theme="1"/>
      <name val="Times New Roman"/>
      <family val="1"/>
    </font>
    <font>
      <b/>
      <sz val="14"/>
      <name val="Calibri"/>
      <family val="2"/>
      <scheme val="minor"/>
    </font>
    <font>
      <b/>
      <sz val="12"/>
      <name val="Calibri"/>
      <family val="2"/>
      <scheme val="minor"/>
    </font>
    <font>
      <sz val="12"/>
      <color theme="1"/>
      <name val="Calibri"/>
      <family val="2"/>
      <scheme val="minor"/>
    </font>
    <font>
      <b/>
      <sz val="11"/>
      <name val="Calibri"/>
      <family val="2"/>
    </font>
    <font>
      <b/>
      <sz val="11"/>
      <color rgb="FF000000"/>
      <name val="Times New Roman"/>
      <family val="1"/>
    </font>
    <font>
      <b/>
      <i/>
      <sz val="11"/>
      <color theme="1"/>
      <name val="Times New Roman"/>
      <family val="1"/>
    </font>
  </fonts>
  <fills count="66">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57626E"/>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0"/>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FFFFFF"/>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style="thin">
        <color auto="1"/>
      </right>
      <top/>
      <bottom style="thin">
        <color indexed="64"/>
      </bottom>
      <diagonal/>
    </border>
    <border>
      <left/>
      <right style="thin">
        <color auto="1"/>
      </right>
      <top/>
      <bottom/>
      <diagonal/>
    </border>
    <border>
      <left style="medium">
        <color indexed="64"/>
      </left>
      <right style="medium">
        <color indexed="64"/>
      </right>
      <top/>
      <bottom style="medium">
        <color indexed="64"/>
      </bottom>
      <diagonal/>
    </border>
  </borders>
  <cellStyleXfs count="221">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44" fontId="7" fillId="0" borderId="0" applyFont="0" applyFill="0" applyBorder="0" applyAlignment="0" applyProtection="0"/>
    <xf numFmtId="0" fontId="11" fillId="0" borderId="0" applyNumberFormat="0" applyFill="0" applyBorder="0" applyAlignment="0" applyProtection="0"/>
    <xf numFmtId="0" fontId="15" fillId="0" borderId="0"/>
    <xf numFmtId="9" fontId="1" fillId="0" borderId="0" applyFont="0" applyFill="0" applyBorder="0" applyAlignment="0" applyProtection="0"/>
    <xf numFmtId="0" fontId="26" fillId="0" borderId="0"/>
    <xf numFmtId="44" fontId="26"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7" fillId="17" borderId="0" applyProtection="0">
      <alignment vertical="center"/>
    </xf>
    <xf numFmtId="0" fontId="7" fillId="18" borderId="0" applyNumberFormat="0" applyBorder="0" applyAlignment="0" applyProtection="0"/>
    <xf numFmtId="0" fontId="7" fillId="19" borderId="0" applyNumberFormat="0" applyBorder="0" applyAlignment="0" applyProtection="0"/>
    <xf numFmtId="0" fontId="28"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28"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28" fillId="2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28" fillId="26"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8" fillId="19" borderId="0" applyNumberFormat="0" applyBorder="0" applyAlignment="0" applyProtection="0"/>
    <xf numFmtId="0" fontId="7" fillId="27" borderId="0" applyNumberFormat="0" applyBorder="0" applyAlignment="0" applyProtection="0"/>
    <xf numFmtId="0" fontId="7" fillId="22" borderId="0" applyNumberFormat="0" applyBorder="0" applyAlignment="0" applyProtection="0"/>
    <xf numFmtId="0" fontId="28" fillId="2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6"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175" fontId="31" fillId="0" borderId="0">
      <protection locked="0"/>
    </xf>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6" fontId="31" fillId="0" borderId="0">
      <protection locked="0"/>
    </xf>
    <xf numFmtId="177" fontId="32" fillId="0" borderId="0">
      <protection locked="0"/>
    </xf>
    <xf numFmtId="177" fontId="32" fillId="0" borderId="0">
      <protection locked="0"/>
    </xf>
    <xf numFmtId="43" fontId="16" fillId="0" borderId="0" applyFont="0" applyFill="0" applyBorder="0" applyAlignment="0" applyProtection="0"/>
    <xf numFmtId="44" fontId="16" fillId="0" borderId="0" applyFont="0" applyFill="0" applyBorder="0" applyAlignment="0" applyProtection="0"/>
    <xf numFmtId="1" fontId="30" fillId="0" borderId="0"/>
    <xf numFmtId="1" fontId="30" fillId="0" borderId="0"/>
    <xf numFmtId="1" fontId="30" fillId="0" borderId="0"/>
    <xf numFmtId="0" fontId="1" fillId="0" borderId="0"/>
    <xf numFmtId="0" fontId="1" fillId="0" borderId="0"/>
    <xf numFmtId="0" fontId="1" fillId="0" borderId="0"/>
    <xf numFmtId="0" fontId="15" fillId="0" borderId="0"/>
    <xf numFmtId="0" fontId="16" fillId="0" borderId="0"/>
    <xf numFmtId="0" fontId="1" fillId="0" borderId="0"/>
    <xf numFmtId="0" fontId="16" fillId="0" borderId="0"/>
    <xf numFmtId="0" fontId="30" fillId="0" borderId="0"/>
    <xf numFmtId="0" fontId="16" fillId="0" borderId="0"/>
    <xf numFmtId="0" fontId="16"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0" fillId="0" borderId="0"/>
    <xf numFmtId="178" fontId="35" fillId="0" borderId="0"/>
    <xf numFmtId="0" fontId="1" fillId="0" borderId="0"/>
    <xf numFmtId="0" fontId="36" fillId="0" borderId="0"/>
    <xf numFmtId="0" fontId="1" fillId="0" borderId="0"/>
    <xf numFmtId="0" fontId="1" fillId="0" borderId="0"/>
    <xf numFmtId="0" fontId="1" fillId="0" borderId="0"/>
    <xf numFmtId="0" fontId="29" fillId="0" borderId="0"/>
    <xf numFmtId="0" fontId="16" fillId="0" borderId="0"/>
    <xf numFmtId="0" fontId="1" fillId="4" borderId="2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4" fontId="37" fillId="32" borderId="22" applyNumberFormat="0" applyProtection="0">
      <alignment vertical="center"/>
    </xf>
    <xf numFmtId="4" fontId="38" fillId="32" borderId="22" applyNumberFormat="0" applyProtection="0">
      <alignment vertical="center"/>
    </xf>
    <xf numFmtId="4" fontId="37" fillId="32" borderId="22" applyNumberFormat="0" applyProtection="0">
      <alignment horizontal="left" vertical="center" indent="1"/>
    </xf>
    <xf numFmtId="0" fontId="37" fillId="32" borderId="22" applyNumberFormat="0" applyProtection="0">
      <alignment horizontal="left" vertical="top" indent="1"/>
    </xf>
    <xf numFmtId="4" fontId="37" fillId="33" borderId="0" applyNumberFormat="0" applyProtection="0">
      <alignment horizontal="left" vertical="center" indent="1"/>
    </xf>
    <xf numFmtId="4" fontId="39" fillId="34" borderId="22" applyNumberFormat="0" applyProtection="0">
      <alignment horizontal="right" vertical="center"/>
    </xf>
    <xf numFmtId="4" fontId="39" fillId="35" borderId="22" applyNumberFormat="0" applyProtection="0">
      <alignment horizontal="right" vertical="center"/>
    </xf>
    <xf numFmtId="4" fontId="39" fillId="36" borderId="22" applyNumberFormat="0" applyProtection="0">
      <alignment horizontal="right" vertical="center"/>
    </xf>
    <xf numFmtId="4" fontId="39" fillId="37" borderId="22" applyNumberFormat="0" applyProtection="0">
      <alignment horizontal="right" vertical="center"/>
    </xf>
    <xf numFmtId="4" fontId="39" fillId="38" borderId="22" applyNumberFormat="0" applyProtection="0">
      <alignment horizontal="right" vertical="center"/>
    </xf>
    <xf numFmtId="4" fontId="39" fillId="39" borderId="22" applyNumberFormat="0" applyProtection="0">
      <alignment horizontal="right" vertical="center"/>
    </xf>
    <xf numFmtId="4" fontId="39" fillId="40" borderId="22" applyNumberFormat="0" applyProtection="0">
      <alignment horizontal="right" vertical="center"/>
    </xf>
    <xf numFmtId="4" fontId="39" fillId="41" borderId="22" applyNumberFormat="0" applyProtection="0">
      <alignment horizontal="right" vertical="center"/>
    </xf>
    <xf numFmtId="4" fontId="39" fillId="42" borderId="22" applyNumberFormat="0" applyProtection="0">
      <alignment horizontal="right" vertical="center"/>
    </xf>
    <xf numFmtId="4" fontId="37" fillId="43" borderId="23" applyNumberFormat="0" applyProtection="0">
      <alignment horizontal="left" vertical="center" indent="1"/>
    </xf>
    <xf numFmtId="4" fontId="39" fillId="44" borderId="0" applyNumberFormat="0" applyProtection="0">
      <alignment horizontal="left" vertical="center" indent="1"/>
    </xf>
    <xf numFmtId="4" fontId="40" fillId="45" borderId="0" applyNumberFormat="0" applyProtection="0">
      <alignment horizontal="left" vertical="center" indent="1"/>
    </xf>
    <xf numFmtId="4" fontId="39" fillId="33" borderId="22" applyNumberFormat="0" applyProtection="0">
      <alignment horizontal="right" vertical="center"/>
    </xf>
    <xf numFmtId="4" fontId="39" fillId="44" borderId="0" applyNumberFormat="0" applyProtection="0">
      <alignment horizontal="left" vertical="center" indent="1"/>
    </xf>
    <xf numFmtId="4" fontId="39" fillId="33" borderId="0" applyNumberFormat="0" applyProtection="0">
      <alignment horizontal="left" vertical="center" indent="1"/>
    </xf>
    <xf numFmtId="0" fontId="16" fillId="45" borderId="22" applyNumberFormat="0" applyProtection="0">
      <alignment horizontal="left" vertical="center" indent="1"/>
    </xf>
    <xf numFmtId="0" fontId="16" fillId="45" borderId="22" applyNumberFormat="0" applyProtection="0">
      <alignment horizontal="left" vertical="top" indent="1"/>
    </xf>
    <xf numFmtId="0" fontId="16" fillId="33" borderId="22" applyNumberFormat="0" applyProtection="0">
      <alignment horizontal="left" vertical="center" indent="1"/>
    </xf>
    <xf numFmtId="0" fontId="16" fillId="33" borderId="22" applyNumberFormat="0" applyProtection="0">
      <alignment horizontal="left" vertical="top" indent="1"/>
    </xf>
    <xf numFmtId="0" fontId="16" fillId="46" borderId="22" applyNumberFormat="0" applyProtection="0">
      <alignment horizontal="left" vertical="center" indent="1"/>
    </xf>
    <xf numFmtId="0" fontId="16" fillId="46" borderId="22" applyNumberFormat="0" applyProtection="0">
      <alignment horizontal="left" vertical="top" indent="1"/>
    </xf>
    <xf numFmtId="0" fontId="16" fillId="44" borderId="22" applyNumberFormat="0" applyProtection="0">
      <alignment horizontal="left" vertical="center" indent="1"/>
    </xf>
    <xf numFmtId="0" fontId="16" fillId="44" borderId="22" applyNumberFormat="0" applyProtection="0">
      <alignment horizontal="left" vertical="top" indent="1"/>
    </xf>
    <xf numFmtId="0" fontId="16" fillId="47" borderId="2" applyNumberFormat="0">
      <protection locked="0"/>
    </xf>
    <xf numFmtId="0" fontId="41" fillId="45" borderId="24" applyBorder="0"/>
    <xf numFmtId="4" fontId="39" fillId="48" borderId="22" applyNumberFormat="0" applyProtection="0">
      <alignment vertical="center"/>
    </xf>
    <xf numFmtId="4" fontId="42" fillId="48" borderId="22" applyNumberFormat="0" applyProtection="0">
      <alignment vertical="center"/>
    </xf>
    <xf numFmtId="4" fontId="39" fillId="48" borderId="22" applyNumberFormat="0" applyProtection="0">
      <alignment horizontal="left" vertical="center" indent="1"/>
    </xf>
    <xf numFmtId="0" fontId="39" fillId="48" borderId="22" applyNumberFormat="0" applyProtection="0">
      <alignment horizontal="left" vertical="top" indent="1"/>
    </xf>
    <xf numFmtId="4" fontId="39" fillId="44" borderId="22" applyNumberFormat="0" applyProtection="0">
      <alignment horizontal="right" vertical="center"/>
    </xf>
    <xf numFmtId="4" fontId="42" fillId="44" borderId="22" applyNumberFormat="0" applyProtection="0">
      <alignment horizontal="right" vertical="center"/>
    </xf>
    <xf numFmtId="4" fontId="39" fillId="33" borderId="22" applyNumberFormat="0" applyProtection="0">
      <alignment horizontal="left" vertical="center" indent="1"/>
    </xf>
    <xf numFmtId="0" fontId="39" fillId="33" borderId="22" applyNumberFormat="0" applyProtection="0">
      <alignment horizontal="left" vertical="top" indent="1"/>
    </xf>
    <xf numFmtId="4" fontId="43" fillId="49" borderId="0" applyNumberFormat="0" applyProtection="0">
      <alignment horizontal="left" vertical="center" indent="1"/>
    </xf>
    <xf numFmtId="0" fontId="30" fillId="50" borderId="2"/>
    <xf numFmtId="4" fontId="44" fillId="44" borderId="22" applyNumberFormat="0" applyProtection="0">
      <alignment horizontal="right" vertical="center"/>
    </xf>
    <xf numFmtId="0" fontId="45" fillId="0" borderId="0" applyNumberFormat="0" applyFill="0" applyBorder="0" applyAlignment="0" applyProtection="0"/>
    <xf numFmtId="0" fontId="46" fillId="0" borderId="0">
      <alignment horizontal="left"/>
    </xf>
    <xf numFmtId="179" fontId="25" fillId="0" borderId="0">
      <alignment horizontal="center"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55" borderId="0" applyNumberFormat="0" applyBorder="0" applyAlignment="0" applyProtection="0"/>
    <xf numFmtId="0" fontId="28" fillId="35" borderId="0" applyNumberFormat="0" applyBorder="0" applyAlignment="0" applyProtection="0"/>
    <xf numFmtId="0" fontId="28" fillId="42"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38" borderId="0" applyNumberFormat="0" applyBorder="0" applyAlignment="0" applyProtection="0"/>
    <xf numFmtId="0" fontId="28" fillId="58" borderId="0" applyNumberFormat="0" applyBorder="0" applyAlignment="0" applyProtection="0"/>
    <xf numFmtId="0" fontId="28" fillId="36" borderId="0" applyNumberFormat="0" applyBorder="0" applyAlignment="0" applyProtection="0"/>
    <xf numFmtId="0" fontId="28" fillId="40"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39" borderId="0" applyNumberFormat="0" applyBorder="0" applyAlignment="0" applyProtection="0"/>
    <xf numFmtId="0" fontId="54" fillId="34" borderId="0" applyNumberFormat="0" applyBorder="0" applyAlignment="0" applyProtection="0"/>
    <xf numFmtId="0" fontId="55" fillId="59" borderId="44" applyNumberFormat="0" applyAlignment="0" applyProtection="0"/>
    <xf numFmtId="0" fontId="55" fillId="59" borderId="44" applyNumberFormat="0" applyAlignment="0" applyProtection="0"/>
    <xf numFmtId="0" fontId="56" fillId="60" borderId="45" applyNumberFormat="0" applyAlignment="0" applyProtection="0"/>
    <xf numFmtId="0" fontId="57" fillId="0" borderId="0" applyNumberFormat="0" applyFill="0" applyBorder="0" applyAlignment="0" applyProtection="0"/>
    <xf numFmtId="0" fontId="58" fillId="61" borderId="0" applyNumberFormat="0" applyBorder="0" applyAlignment="0" applyProtection="0"/>
    <xf numFmtId="0" fontId="59" fillId="0" borderId="46" applyNumberFormat="0" applyFill="0" applyAlignment="0" applyProtection="0"/>
    <xf numFmtId="0" fontId="60" fillId="0" borderId="47" applyNumberFormat="0" applyFill="0" applyAlignment="0" applyProtection="0"/>
    <xf numFmtId="0" fontId="61" fillId="0" borderId="48" applyNumberFormat="0" applyFill="0" applyAlignment="0" applyProtection="0"/>
    <xf numFmtId="0" fontId="61" fillId="0" borderId="48" applyNumberFormat="0" applyFill="0" applyAlignment="0" applyProtection="0"/>
    <xf numFmtId="0" fontId="61" fillId="0" borderId="0" applyNumberFormat="0" applyFill="0" applyBorder="0" applyAlignment="0" applyProtection="0"/>
    <xf numFmtId="0" fontId="62" fillId="62" borderId="44" applyNumberFormat="0" applyAlignment="0" applyProtection="0"/>
    <xf numFmtId="0" fontId="62" fillId="62" borderId="44" applyNumberFormat="0" applyAlignment="0" applyProtection="0"/>
    <xf numFmtId="0" fontId="63" fillId="0" borderId="49" applyNumberFormat="0" applyFill="0" applyAlignment="0" applyProtection="0"/>
    <xf numFmtId="0" fontId="64" fillId="32" borderId="0" applyNumberFormat="0" applyBorder="0" applyAlignment="0" applyProtection="0"/>
    <xf numFmtId="0" fontId="7" fillId="48" borderId="50" applyNumberFormat="0" applyFont="0" applyAlignment="0" applyProtection="0"/>
    <xf numFmtId="0" fontId="65" fillId="59" borderId="51" applyNumberFormat="0" applyAlignment="0" applyProtection="0"/>
    <xf numFmtId="0" fontId="65" fillId="59" borderId="51" applyNumberFormat="0" applyAlignment="0" applyProtection="0"/>
    <xf numFmtId="0" fontId="66" fillId="0" borderId="0" applyNumberFormat="0" applyFill="0" applyBorder="0" applyAlignment="0" applyProtection="0"/>
    <xf numFmtId="0" fontId="8" fillId="0" borderId="52" applyNumberFormat="0" applyFill="0" applyAlignment="0" applyProtection="0"/>
    <xf numFmtId="0" fontId="8" fillId="0" borderId="52" applyNumberFormat="0" applyFill="0" applyAlignment="0" applyProtection="0"/>
    <xf numFmtId="0" fontId="67" fillId="0" borderId="0" applyNumberFormat="0" applyFill="0" applyBorder="0" applyAlignment="0" applyProtection="0"/>
    <xf numFmtId="0" fontId="16" fillId="0" borderId="0"/>
    <xf numFmtId="0" fontId="68" fillId="0" borderId="0"/>
    <xf numFmtId="44" fontId="68" fillId="0" borderId="0" applyFont="0" applyFill="0" applyBorder="0" applyAlignment="0" applyProtection="0"/>
  </cellStyleXfs>
  <cellXfs count="482">
    <xf numFmtId="0" fontId="0" fillId="0" borderId="0" xfId="0"/>
    <xf numFmtId="164" fontId="0" fillId="0" borderId="0" xfId="1" applyNumberFormat="1" applyFont="1"/>
    <xf numFmtId="0" fontId="2" fillId="0" borderId="0" xfId="0" applyFont="1"/>
    <xf numFmtId="0" fontId="0" fillId="0" borderId="1" xfId="0" applyBorder="1"/>
    <xf numFmtId="0" fontId="2" fillId="0" borderId="1" xfId="0" applyFont="1" applyBorder="1" applyAlignment="1">
      <alignment horizontal="center"/>
    </xf>
    <xf numFmtId="0" fontId="2" fillId="0" borderId="1" xfId="0" applyFont="1" applyFill="1" applyBorder="1" applyAlignment="1">
      <alignment horizontal="center"/>
    </xf>
    <xf numFmtId="0" fontId="0" fillId="0" borderId="1" xfId="0" applyBorder="1" applyAlignment="1">
      <alignment horizontal="left"/>
    </xf>
    <xf numFmtId="0" fontId="0" fillId="0" borderId="1" xfId="0" applyFill="1" applyBorder="1"/>
    <xf numFmtId="0" fontId="3" fillId="0" borderId="0" xfId="0" applyFont="1"/>
    <xf numFmtId="0" fontId="0" fillId="0" borderId="0" xfId="0" applyFill="1"/>
    <xf numFmtId="0" fontId="4" fillId="0" borderId="0" xfId="3" applyAlignment="1" applyProtection="1"/>
    <xf numFmtId="2" fontId="0" fillId="0" borderId="0" xfId="0" applyNumberFormat="1"/>
    <xf numFmtId="0" fontId="5" fillId="0" borderId="0" xfId="0" applyFont="1"/>
    <xf numFmtId="0" fontId="6" fillId="0" borderId="0" xfId="4" applyFont="1"/>
    <xf numFmtId="44" fontId="6" fillId="0" borderId="0" xfId="5" applyFont="1"/>
    <xf numFmtId="0" fontId="8" fillId="0" borderId="2" xfId="4" applyFont="1" applyBorder="1" applyAlignment="1">
      <alignment horizontal="center"/>
    </xf>
    <xf numFmtId="44" fontId="7" fillId="0" borderId="2" xfId="5" applyFont="1" applyBorder="1"/>
    <xf numFmtId="10" fontId="6" fillId="0" borderId="0" xfId="5" applyNumberFormat="1" applyFont="1"/>
    <xf numFmtId="0" fontId="7" fillId="0" borderId="2" xfId="4" applyFont="1" applyBorder="1"/>
    <xf numFmtId="165" fontId="7" fillId="0" borderId="2" xfId="4" applyNumberFormat="1" applyFont="1" applyBorder="1"/>
    <xf numFmtId="44" fontId="7" fillId="0" borderId="3" xfId="5" applyFont="1" applyBorder="1"/>
    <xf numFmtId="44" fontId="6" fillId="0" borderId="4" xfId="5" applyFont="1" applyBorder="1" applyAlignment="1">
      <alignment wrapText="1"/>
    </xf>
    <xf numFmtId="44" fontId="6" fillId="0" borderId="0" xfId="5" applyFont="1" applyBorder="1" applyAlignment="1">
      <alignment wrapText="1"/>
    </xf>
    <xf numFmtId="165" fontId="9" fillId="0" borderId="2" xfId="4" applyNumberFormat="1" applyFont="1" applyBorder="1" applyAlignment="1">
      <alignment horizontal="right"/>
    </xf>
    <xf numFmtId="165" fontId="10" fillId="0" borderId="0" xfId="4" applyNumberFormat="1" applyFont="1" applyBorder="1"/>
    <xf numFmtId="165" fontId="9" fillId="0" borderId="0" xfId="4" applyNumberFormat="1" applyFont="1" applyBorder="1" applyAlignment="1">
      <alignment horizontal="right"/>
    </xf>
    <xf numFmtId="0" fontId="10" fillId="0" borderId="0" xfId="4" applyFont="1" applyFill="1" applyBorder="1"/>
    <xf numFmtId="0" fontId="11" fillId="0" borderId="0" xfId="6" applyAlignment="1" applyProtection="1">
      <alignment vertical="center"/>
    </xf>
    <xf numFmtId="44" fontId="6" fillId="0" borderId="0" xfId="5" applyFont="1" applyBorder="1" applyAlignment="1">
      <alignment horizontal="center" wrapText="1"/>
    </xf>
    <xf numFmtId="44" fontId="6" fillId="0" borderId="0" xfId="5" applyFont="1" applyBorder="1" applyAlignment="1"/>
    <xf numFmtId="43" fontId="0" fillId="0" borderId="0" xfId="0" applyNumberFormat="1"/>
    <xf numFmtId="166" fontId="0" fillId="0" borderId="0" xfId="0" applyNumberFormat="1"/>
    <xf numFmtId="167" fontId="0" fillId="0" borderId="0" xfId="0" applyNumberFormat="1"/>
    <xf numFmtId="0" fontId="2" fillId="0" borderId="0" xfId="0" applyFont="1" applyAlignment="1">
      <alignment horizontal="center"/>
    </xf>
    <xf numFmtId="44" fontId="0" fillId="0" borderId="0" xfId="2" applyFont="1" applyFill="1"/>
    <xf numFmtId="44" fontId="0" fillId="0" borderId="0" xfId="2" applyFont="1"/>
    <xf numFmtId="168" fontId="0" fillId="0" borderId="0" xfId="0" applyNumberFormat="1"/>
    <xf numFmtId="165" fontId="0" fillId="0" borderId="0" xfId="0" applyNumberFormat="1"/>
    <xf numFmtId="0" fontId="0" fillId="0" borderId="2" xfId="0" applyBorder="1"/>
    <xf numFmtId="168" fontId="0" fillId="0" borderId="2" xfId="0" applyNumberFormat="1" applyBorder="1"/>
    <xf numFmtId="0" fontId="0" fillId="0" borderId="2" xfId="0" applyFill="1" applyBorder="1"/>
    <xf numFmtId="44" fontId="0" fillId="0" borderId="2" xfId="0" applyNumberFormat="1" applyFill="1" applyBorder="1"/>
    <xf numFmtId="0" fontId="12" fillId="0" borderId="2" xfId="0" applyFont="1" applyFill="1" applyBorder="1"/>
    <xf numFmtId="43" fontId="2" fillId="2" borderId="2" xfId="1" applyFont="1" applyFill="1" applyBorder="1" applyAlignment="1">
      <alignment horizontal="center"/>
    </xf>
    <xf numFmtId="6" fontId="0" fillId="0" borderId="0" xfId="0" applyNumberFormat="1"/>
    <xf numFmtId="9" fontId="0" fillId="0" borderId="0" xfId="0" applyNumberFormat="1"/>
    <xf numFmtId="8" fontId="0" fillId="0" borderId="0" xfId="0" applyNumberFormat="1"/>
    <xf numFmtId="0" fontId="0" fillId="0" borderId="0" xfId="0" applyAlignment="1">
      <alignment horizontal="center"/>
    </xf>
    <xf numFmtId="0" fontId="0" fillId="0" borderId="0" xfId="0" applyBorder="1"/>
    <xf numFmtId="0" fontId="13" fillId="0" borderId="0" xfId="0" applyFont="1"/>
    <xf numFmtId="0" fontId="0" fillId="0" borderId="0" xfId="0" applyFont="1" applyAlignment="1">
      <alignment horizontal="center" wrapText="1"/>
    </xf>
    <xf numFmtId="0" fontId="2" fillId="0" borderId="0" xfId="0" applyFont="1" applyAlignment="1">
      <alignment horizontal="right"/>
    </xf>
    <xf numFmtId="0" fontId="2" fillId="0" borderId="0" xfId="0" applyFont="1" applyFill="1" applyAlignment="1">
      <alignment horizontal="center"/>
    </xf>
    <xf numFmtId="0" fontId="3" fillId="0" borderId="0" xfId="0" applyFont="1" applyAlignment="1">
      <alignment wrapText="1"/>
    </xf>
    <xf numFmtId="169" fontId="0" fillId="0" borderId="0" xfId="2" applyNumberFormat="1" applyFont="1"/>
    <xf numFmtId="169" fontId="0" fillId="0" borderId="0" xfId="2" applyNumberFormat="1" applyFont="1" applyFill="1"/>
    <xf numFmtId="0" fontId="3" fillId="0" borderId="0" xfId="0" applyFont="1" applyAlignment="1"/>
    <xf numFmtId="0" fontId="2" fillId="0" borderId="0" xfId="0" applyFont="1" applyFill="1"/>
    <xf numFmtId="0" fontId="0" fillId="0" borderId="0" xfId="0" applyFill="1" applyAlignment="1">
      <alignment horizontal="left" indent="2"/>
    </xf>
    <xf numFmtId="170" fontId="0" fillId="0" borderId="0" xfId="0" applyNumberFormat="1"/>
    <xf numFmtId="44" fontId="0" fillId="0" borderId="0" xfId="0" applyNumberFormat="1"/>
    <xf numFmtId="0" fontId="3" fillId="0" borderId="0" xfId="0" applyFont="1" applyFill="1"/>
    <xf numFmtId="0" fontId="17" fillId="0" borderId="0" xfId="0" applyFont="1"/>
    <xf numFmtId="44" fontId="0" fillId="0" borderId="0" xfId="0" applyNumberFormat="1" applyFont="1"/>
    <xf numFmtId="44" fontId="0" fillId="0" borderId="0" xfId="0" applyNumberFormat="1" applyAlignment="1">
      <alignment wrapText="1"/>
    </xf>
    <xf numFmtId="0" fontId="13" fillId="0" borderId="0" xfId="0" applyFont="1" applyFill="1"/>
    <xf numFmtId="0" fontId="0" fillId="0" borderId="0" xfId="0" applyFont="1"/>
    <xf numFmtId="0" fontId="11" fillId="0" borderId="0" xfId="6" applyFill="1" applyAlignment="1" applyProtection="1"/>
    <xf numFmtId="0" fontId="4" fillId="0" borderId="0" xfId="3" applyFill="1" applyAlignment="1" applyProtection="1"/>
    <xf numFmtId="0" fontId="14" fillId="0" borderId="0" xfId="0" applyFont="1"/>
    <xf numFmtId="0" fontId="18" fillId="0" borderId="0" xfId="3" applyFont="1" applyAlignment="1" applyProtection="1"/>
    <xf numFmtId="0" fontId="2" fillId="0" borderId="0" xfId="0" applyFont="1" applyFill="1" applyBorder="1"/>
    <xf numFmtId="0" fontId="2" fillId="0" borderId="2" xfId="0" applyFont="1" applyBorder="1"/>
    <xf numFmtId="6" fontId="2" fillId="0" borderId="0" xfId="0" applyNumberFormat="1" applyFont="1" applyAlignment="1">
      <alignment horizontal="center"/>
    </xf>
    <xf numFmtId="173" fontId="0" fillId="0" borderId="0" xfId="2" applyNumberFormat="1" applyFont="1" applyFill="1"/>
    <xf numFmtId="173" fontId="0" fillId="0" borderId="0" xfId="2" applyNumberFormat="1" applyFont="1" applyBorder="1"/>
    <xf numFmtId="173" fontId="0" fillId="0" borderId="0" xfId="2" applyNumberFormat="1" applyFont="1" applyFill="1" applyBorder="1"/>
    <xf numFmtId="173" fontId="0" fillId="0" borderId="0" xfId="0" applyNumberFormat="1" applyBorder="1"/>
    <xf numFmtId="0" fontId="2" fillId="0" borderId="2" xfId="0" applyFont="1" applyBorder="1" applyAlignment="1">
      <alignment horizontal="center"/>
    </xf>
    <xf numFmtId="0" fontId="0" fillId="0" borderId="2" xfId="0" applyFont="1" applyBorder="1"/>
    <xf numFmtId="44" fontId="0" fillId="0" borderId="2" xfId="0" applyNumberFormat="1" applyFont="1" applyBorder="1" applyAlignment="1">
      <alignment horizontal="center"/>
    </xf>
    <xf numFmtId="44" fontId="0" fillId="0" borderId="2" xfId="0" applyNumberFormat="1" applyBorder="1"/>
    <xf numFmtId="6" fontId="0" fillId="0" borderId="0" xfId="0" applyNumberFormat="1" applyFill="1"/>
    <xf numFmtId="0" fontId="19" fillId="0" borderId="0" xfId="0" applyFont="1"/>
    <xf numFmtId="0" fontId="17" fillId="0" borderId="0" xfId="0" applyFont="1" applyAlignment="1"/>
    <xf numFmtId="0" fontId="3" fillId="0" borderId="0" xfId="0" applyFont="1" applyBorder="1"/>
    <xf numFmtId="173" fontId="21" fillId="0" borderId="0" xfId="0" applyNumberFormat="1" applyFont="1"/>
    <xf numFmtId="0" fontId="21" fillId="0" borderId="0" xfId="0" applyFont="1"/>
    <xf numFmtId="173" fontId="0" fillId="0" borderId="0" xfId="0" applyNumberFormat="1"/>
    <xf numFmtId="173" fontId="21" fillId="0" borderId="0" xfId="2" applyNumberFormat="1" applyFont="1"/>
    <xf numFmtId="9" fontId="21" fillId="0" borderId="0" xfId="8" applyFont="1"/>
    <xf numFmtId="0" fontId="0" fillId="0" borderId="0" xfId="0" applyFont="1" applyAlignment="1"/>
    <xf numFmtId="2" fontId="0" fillId="0" borderId="0" xfId="8" applyNumberFormat="1" applyFont="1"/>
    <xf numFmtId="0" fontId="0" fillId="0" borderId="0" xfId="0" applyFill="1" applyBorder="1"/>
    <xf numFmtId="0" fontId="2" fillId="0" borderId="0" xfId="0" applyFont="1" applyBorder="1"/>
    <xf numFmtId="0" fontId="24" fillId="3" borderId="2" xfId="0" applyFont="1" applyFill="1" applyBorder="1" applyAlignment="1">
      <alignment horizontal="center" vertical="center"/>
    </xf>
    <xf numFmtId="0" fontId="24" fillId="3" borderId="2" xfId="0" applyFont="1" applyFill="1" applyBorder="1"/>
    <xf numFmtId="0" fontId="0" fillId="0" borderId="0" xfId="2" applyNumberFormat="1" applyFont="1" applyFill="1"/>
    <xf numFmtId="168" fontId="0" fillId="0" borderId="0" xfId="0" applyNumberFormat="1" applyBorder="1"/>
    <xf numFmtId="10" fontId="14" fillId="0" borderId="0" xfId="8" applyNumberFormat="1" applyFont="1"/>
    <xf numFmtId="44" fontId="14" fillId="0" borderId="0" xfId="0" applyNumberFormat="1" applyFont="1"/>
    <xf numFmtId="0" fontId="2" fillId="0" borderId="0" xfId="2" applyNumberFormat="1" applyFont="1" applyFill="1"/>
    <xf numFmtId="164" fontId="0" fillId="0" borderId="0" xfId="1" applyNumberFormat="1" applyFont="1" applyFill="1"/>
    <xf numFmtId="16" fontId="0" fillId="0" borderId="0" xfId="0" applyNumberFormat="1"/>
    <xf numFmtId="0" fontId="23" fillId="0" borderId="0" xfId="0" applyFont="1" applyFill="1" applyBorder="1" applyAlignment="1">
      <alignment vertical="top" wrapText="1"/>
    </xf>
    <xf numFmtId="4" fontId="0" fillId="0" borderId="0" xfId="1" applyNumberFormat="1" applyFont="1" applyFill="1" applyBorder="1"/>
    <xf numFmtId="173" fontId="2" fillId="0" borderId="0" xfId="0" applyNumberFormat="1" applyFont="1" applyFill="1" applyAlignment="1">
      <alignment horizontal="center"/>
    </xf>
    <xf numFmtId="173" fontId="0" fillId="0" borderId="0" xfId="0" applyNumberFormat="1" applyFill="1" applyBorder="1"/>
    <xf numFmtId="173" fontId="2" fillId="0" borderId="0" xfId="0" applyNumberFormat="1" applyFont="1" applyFill="1" applyBorder="1" applyAlignment="1">
      <alignment horizontal="center"/>
    </xf>
    <xf numFmtId="0" fontId="2" fillId="0" borderId="0" xfId="0" applyFont="1" applyFill="1" applyBorder="1" applyAlignment="1">
      <alignment horizontal="center"/>
    </xf>
    <xf numFmtId="0" fontId="0" fillId="0" borderId="0" xfId="0" applyFont="1" applyFill="1" applyBorder="1"/>
    <xf numFmtId="44" fontId="0" fillId="0" borderId="0" xfId="0" applyNumberFormat="1" applyFont="1" applyFill="1" applyBorder="1" applyAlignment="1">
      <alignment horizontal="center"/>
    </xf>
    <xf numFmtId="44" fontId="0" fillId="0" borderId="0" xfId="0" applyNumberFormat="1" applyFill="1" applyBorder="1"/>
    <xf numFmtId="167" fontId="0" fillId="0" borderId="0" xfId="0" applyNumberFormat="1" applyBorder="1"/>
    <xf numFmtId="44" fontId="0" fillId="0" borderId="0" xfId="0" applyNumberFormat="1" applyBorder="1"/>
    <xf numFmtId="0" fontId="2" fillId="0" borderId="0" xfId="0" applyFont="1" applyBorder="1" applyAlignment="1">
      <alignment horizontal="center"/>
    </xf>
    <xf numFmtId="44" fontId="0" fillId="0" borderId="0" xfId="0" applyNumberFormat="1" applyFont="1" applyBorder="1" applyAlignment="1">
      <alignment horizontal="center"/>
    </xf>
    <xf numFmtId="9" fontId="0" fillId="0" borderId="0" xfId="0" applyNumberFormat="1" applyFont="1" applyAlignment="1">
      <alignment horizontal="right" wrapText="1"/>
    </xf>
    <xf numFmtId="174" fontId="1" fillId="0" borderId="0" xfId="8" applyNumberFormat="1" applyFont="1"/>
    <xf numFmtId="0" fontId="0" fillId="0" borderId="0" xfId="0" applyFont="1" applyAlignment="1">
      <alignment horizontal="left"/>
    </xf>
    <xf numFmtId="1" fontId="1" fillId="0" borderId="0" xfId="8" applyNumberFormat="1" applyFont="1"/>
    <xf numFmtId="0" fontId="0" fillId="0" borderId="0" xfId="0" applyAlignment="1">
      <alignment horizontal="left"/>
    </xf>
    <xf numFmtId="0" fontId="2" fillId="0" borderId="0" xfId="0" applyFont="1" applyAlignment="1">
      <alignment horizontal="left" wrapText="1"/>
    </xf>
    <xf numFmtId="44" fontId="0" fillId="0" borderId="0" xfId="0" applyNumberFormat="1" applyFill="1"/>
    <xf numFmtId="174" fontId="2" fillId="0" borderId="0" xfId="8" applyNumberFormat="1" applyFont="1"/>
    <xf numFmtId="44" fontId="2" fillId="0" borderId="0" xfId="0" applyNumberFormat="1" applyFont="1" applyAlignment="1">
      <alignment horizontal="center"/>
    </xf>
    <xf numFmtId="173" fontId="0" fillId="0" borderId="0" xfId="2" applyNumberFormat="1" applyFont="1"/>
    <xf numFmtId="44" fontId="2" fillId="0" borderId="0" xfId="0" applyNumberFormat="1" applyFont="1"/>
    <xf numFmtId="173" fontId="0" fillId="0" borderId="0" xfId="0" applyNumberFormat="1" applyFont="1"/>
    <xf numFmtId="0" fontId="0" fillId="0" borderId="2" xfId="0" applyBorder="1" applyAlignment="1">
      <alignment wrapText="1"/>
    </xf>
    <xf numFmtId="9" fontId="0" fillId="0" borderId="2" xfId="8" applyFont="1" applyBorder="1"/>
    <xf numFmtId="0" fontId="4" fillId="0" borderId="0" xfId="3" applyBorder="1" applyAlignment="1" applyProtection="1"/>
    <xf numFmtId="0" fontId="20" fillId="0" borderId="0" xfId="0" applyFont="1" applyBorder="1"/>
    <xf numFmtId="0" fontId="18" fillId="0" borderId="0" xfId="3" applyFont="1" applyFill="1" applyBorder="1" applyAlignment="1" applyProtection="1"/>
    <xf numFmtId="0" fontId="3" fillId="0" borderId="0" xfId="0" applyFont="1" applyFill="1" applyBorder="1"/>
    <xf numFmtId="0" fontId="14" fillId="0" borderId="0" xfId="0" applyFont="1" applyFill="1" applyBorder="1"/>
    <xf numFmtId="0" fontId="18" fillId="0" borderId="0" xfId="3" applyFont="1" applyBorder="1" applyAlignment="1" applyProtection="1"/>
    <xf numFmtId="0" fontId="22" fillId="0" borderId="0" xfId="0" applyFont="1" applyFill="1" applyBorder="1"/>
    <xf numFmtId="0" fontId="48" fillId="0" borderId="0" xfId="0" applyFont="1" applyProtection="1"/>
    <xf numFmtId="0" fontId="47" fillId="0" borderId="11" xfId="0" applyFont="1" applyBorder="1" applyAlignment="1" applyProtection="1">
      <alignment horizontal="center" vertical="center" wrapText="1"/>
    </xf>
    <xf numFmtId="0" fontId="48" fillId="0" borderId="0" xfId="0" applyFont="1" applyAlignment="1" applyProtection="1">
      <alignment wrapText="1"/>
    </xf>
    <xf numFmtId="171" fontId="48" fillId="0" borderId="18" xfId="0" applyNumberFormat="1" applyFont="1" applyBorder="1" applyAlignment="1" applyProtection="1">
      <alignment horizontal="right" wrapText="1"/>
    </xf>
    <xf numFmtId="172" fontId="48" fillId="0" borderId="18" xfId="0" applyNumberFormat="1" applyFont="1" applyBorder="1" applyAlignment="1" applyProtection="1">
      <alignment horizontal="right" wrapText="1"/>
    </xf>
    <xf numFmtId="0" fontId="48" fillId="0" borderId="8" xfId="0" applyFont="1" applyBorder="1" applyAlignment="1" applyProtection="1">
      <alignment wrapText="1"/>
    </xf>
    <xf numFmtId="171" fontId="48" fillId="0" borderId="19" xfId="0" applyNumberFormat="1" applyFont="1" applyBorder="1" applyAlignment="1" applyProtection="1">
      <alignment horizontal="right" wrapText="1"/>
    </xf>
    <xf numFmtId="172" fontId="48" fillId="0" borderId="19" xfId="0" applyNumberFormat="1" applyFont="1" applyBorder="1" applyAlignment="1" applyProtection="1">
      <alignment horizontal="right" wrapText="1"/>
    </xf>
    <xf numFmtId="168" fontId="0" fillId="0" borderId="2" xfId="0" applyNumberFormat="1" applyBorder="1" applyAlignment="1">
      <alignment wrapText="1"/>
    </xf>
    <xf numFmtId="8" fontId="0" fillId="0" borderId="2" xfId="0" applyNumberFormat="1" applyBorder="1" applyAlignment="1">
      <alignment wrapText="1"/>
    </xf>
    <xf numFmtId="165" fontId="2" fillId="0" borderId="0" xfId="0" applyNumberFormat="1" applyFont="1"/>
    <xf numFmtId="3" fontId="0" fillId="0" borderId="0" xfId="0" applyNumberFormat="1" applyFill="1" applyBorder="1"/>
    <xf numFmtId="0" fontId="0" fillId="0" borderId="0" xfId="0" applyFill="1" applyBorder="1" applyAlignment="1"/>
    <xf numFmtId="10" fontId="0" fillId="0" borderId="0" xfId="0" applyNumberFormat="1"/>
    <xf numFmtId="44" fontId="0" fillId="0" borderId="2" xfId="2" applyFont="1" applyBorder="1"/>
    <xf numFmtId="168" fontId="0" fillId="0" borderId="0" xfId="0" applyNumberFormat="1" applyFill="1"/>
    <xf numFmtId="168" fontId="2" fillId="0" borderId="0" xfId="0" applyNumberFormat="1" applyFont="1"/>
    <xf numFmtId="0" fontId="50" fillId="0" borderId="0" xfId="0" applyFont="1"/>
    <xf numFmtId="0" fontId="14" fillId="51" borderId="0" xfId="0" applyFont="1" applyFill="1"/>
    <xf numFmtId="0" fontId="14" fillId="0" borderId="0" xfId="0" applyFont="1" applyFill="1" applyAlignment="1">
      <alignment wrapText="1"/>
    </xf>
    <xf numFmtId="9" fontId="0" fillId="0" borderId="0" xfId="8" applyFont="1"/>
    <xf numFmtId="1" fontId="0" fillId="0" borderId="0" xfId="0" applyNumberFormat="1"/>
    <xf numFmtId="0" fontId="22" fillId="0" borderId="0" xfId="0" applyFont="1"/>
    <xf numFmtId="164" fontId="0" fillId="0" borderId="0" xfId="0" applyNumberFormat="1"/>
    <xf numFmtId="164" fontId="14" fillId="0" borderId="0" xfId="1" applyNumberFormat="1" applyFont="1" applyFill="1"/>
    <xf numFmtId="164" fontId="22" fillId="0" borderId="0" xfId="1" applyNumberFormat="1" applyFont="1" applyFill="1"/>
    <xf numFmtId="0" fontId="14" fillId="0" borderId="0" xfId="0" applyNumberFormat="1" applyFont="1" applyFill="1"/>
    <xf numFmtId="0" fontId="14" fillId="0" borderId="0" xfId="1" applyNumberFormat="1" applyFont="1" applyFill="1"/>
    <xf numFmtId="0" fontId="14" fillId="0" borderId="0" xfId="0" applyNumberFormat="1" applyFont="1" applyFill="1" applyBorder="1"/>
    <xf numFmtId="0" fontId="22" fillId="0" borderId="0" xfId="0" applyNumberFormat="1" applyFont="1" applyFill="1"/>
    <xf numFmtId="0" fontId="22" fillId="0" borderId="0" xfId="1" applyNumberFormat="1" applyFont="1" applyFill="1"/>
    <xf numFmtId="0" fontId="14" fillId="0" borderId="0" xfId="0" applyFont="1" applyFill="1"/>
    <xf numFmtId="164" fontId="1" fillId="0" borderId="0" xfId="1" applyNumberFormat="1" applyFont="1"/>
    <xf numFmtId="165" fontId="1" fillId="0" borderId="0" xfId="1" applyNumberFormat="1" applyFont="1"/>
    <xf numFmtId="2" fontId="0" fillId="0" borderId="0" xfId="2" applyNumberFormat="1" applyFont="1"/>
    <xf numFmtId="2" fontId="14" fillId="0" borderId="0" xfId="0" applyNumberFormat="1" applyFont="1" applyFill="1"/>
    <xf numFmtId="164" fontId="2" fillId="0" borderId="0" xfId="1" applyNumberFormat="1" applyFont="1"/>
    <xf numFmtId="0" fontId="22" fillId="0" borderId="0" xfId="0" applyNumberFormat="1" applyFont="1" applyFill="1" applyBorder="1"/>
    <xf numFmtId="0" fontId="2" fillId="0" borderId="0" xfId="0" applyFont="1" applyAlignment="1"/>
    <xf numFmtId="0" fontId="0" fillId="0" borderId="0" xfId="0" applyAlignment="1"/>
    <xf numFmtId="0" fontId="2" fillId="0" borderId="0" xfId="0" applyFont="1" applyAlignment="1">
      <alignment horizontal="left"/>
    </xf>
    <xf numFmtId="0" fontId="51" fillId="0" borderId="0" xfId="0" applyFont="1" applyAlignment="1">
      <alignment horizontal="center"/>
    </xf>
    <xf numFmtId="0" fontId="51" fillId="0" borderId="0" xfId="0" applyFont="1" applyAlignment="1">
      <alignment horizontal="center" wrapText="1"/>
    </xf>
    <xf numFmtId="0" fontId="51" fillId="0" borderId="0" xfId="0" applyFont="1" applyAlignment="1"/>
    <xf numFmtId="9" fontId="0" fillId="0" borderId="0" xfId="8" applyFont="1" applyAlignment="1">
      <alignment horizontal="right" indent="1"/>
    </xf>
    <xf numFmtId="9" fontId="14" fillId="0" borderId="0" xfId="0" applyNumberFormat="1" applyFont="1" applyFill="1"/>
    <xf numFmtId="0" fontId="2" fillId="53" borderId="0" xfId="0" applyFont="1" applyFill="1"/>
    <xf numFmtId="0" fontId="2" fillId="54" borderId="0" xfId="0" applyFont="1" applyFill="1"/>
    <xf numFmtId="2" fontId="0" fillId="0" borderId="0" xfId="0" applyNumberFormat="1" applyFill="1"/>
    <xf numFmtId="164" fontId="14" fillId="0" borderId="0" xfId="0" applyNumberFormat="1" applyFont="1" applyFill="1"/>
    <xf numFmtId="8" fontId="0" fillId="0" borderId="0" xfId="0" applyNumberFormat="1" applyFill="1"/>
    <xf numFmtId="0" fontId="0" fillId="2" borderId="29" xfId="0" applyFill="1" applyBorder="1"/>
    <xf numFmtId="0" fontId="2" fillId="2" borderId="31" xfId="0" applyFont="1" applyFill="1" applyBorder="1" applyAlignment="1">
      <alignment horizontal="center" wrapText="1"/>
    </xf>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 fillId="2" borderId="32" xfId="0" applyFont="1" applyFill="1" applyBorder="1" applyAlignment="1">
      <alignment horizontal="center"/>
    </xf>
    <xf numFmtId="0" fontId="2" fillId="2" borderId="33" xfId="0" applyFont="1" applyFill="1" applyBorder="1"/>
    <xf numFmtId="173" fontId="0" fillId="0" borderId="31" xfId="0" applyNumberFormat="1" applyBorder="1"/>
    <xf numFmtId="173" fontId="0" fillId="0" borderId="2" xfId="0" applyNumberFormat="1" applyBorder="1"/>
    <xf numFmtId="173" fontId="0" fillId="0" borderId="5" xfId="0" applyNumberFormat="1" applyFill="1" applyBorder="1"/>
    <xf numFmtId="173" fontId="0" fillId="0" borderId="5" xfId="0" applyNumberFormat="1" applyBorder="1"/>
    <xf numFmtId="173" fontId="0" fillId="0" borderId="32" xfId="0" applyNumberFormat="1" applyBorder="1"/>
    <xf numFmtId="0" fontId="2" fillId="2" borderId="34" xfId="0" applyFont="1" applyFill="1" applyBorder="1"/>
    <xf numFmtId="42" fontId="0" fillId="0" borderId="31" xfId="0" applyNumberFormat="1" applyBorder="1"/>
    <xf numFmtId="0" fontId="2" fillId="2" borderId="35" xfId="0" applyFont="1" applyFill="1" applyBorder="1"/>
    <xf numFmtId="173" fontId="0" fillId="0" borderId="36" xfId="0" applyNumberFormat="1" applyBorder="1"/>
    <xf numFmtId="173" fontId="0" fillId="0" borderId="37" xfId="0" applyNumberFormat="1" applyBorder="1"/>
    <xf numFmtId="173" fontId="0" fillId="0" borderId="38" xfId="0" applyNumberFormat="1" applyBorder="1"/>
    <xf numFmtId="42" fontId="0" fillId="0" borderId="36" xfId="0" applyNumberFormat="1" applyBorder="1"/>
    <xf numFmtId="173" fontId="0" fillId="0" borderId="38" xfId="0" applyNumberFormat="1" applyFill="1" applyBorder="1"/>
    <xf numFmtId="173" fontId="0" fillId="0" borderId="39" xfId="0" applyNumberFormat="1" applyBorder="1"/>
    <xf numFmtId="0" fontId="2" fillId="2" borderId="33" xfId="0" applyFont="1" applyFill="1" applyBorder="1" applyAlignment="1">
      <alignment horizontal="right"/>
    </xf>
    <xf numFmtId="173" fontId="2" fillId="0" borderId="40" xfId="0" applyNumberFormat="1" applyFont="1" applyBorder="1"/>
    <xf numFmtId="173" fontId="2" fillId="0" borderId="41" xfId="0" applyNumberFormat="1" applyFont="1" applyBorder="1"/>
    <xf numFmtId="173" fontId="2" fillId="0" borderId="42" xfId="0" applyNumberFormat="1" applyFont="1" applyBorder="1"/>
    <xf numFmtId="173" fontId="2" fillId="0" borderId="42" xfId="0" applyNumberFormat="1" applyFont="1" applyFill="1" applyBorder="1"/>
    <xf numFmtId="173" fontId="2" fillId="0" borderId="43" xfId="0" applyNumberFormat="1" applyFont="1" applyBorder="1"/>
    <xf numFmtId="0" fontId="52" fillId="0" borderId="0" xfId="0" applyFont="1" applyAlignment="1">
      <alignment horizontal="right"/>
    </xf>
    <xf numFmtId="0" fontId="0" fillId="2" borderId="34" xfId="0" applyFill="1" applyBorder="1"/>
    <xf numFmtId="0" fontId="0" fillId="0" borderId="31" xfId="0" applyBorder="1"/>
    <xf numFmtId="0" fontId="0" fillId="0" borderId="5" xfId="0" applyBorder="1"/>
    <xf numFmtId="0" fontId="0" fillId="0" borderId="32" xfId="0" applyBorder="1"/>
    <xf numFmtId="0" fontId="2" fillId="2" borderId="34" xfId="0" applyFont="1" applyFill="1" applyBorder="1" applyAlignment="1">
      <alignment horizontal="right"/>
    </xf>
    <xf numFmtId="0" fontId="0" fillId="0" borderId="31" xfId="0" applyBorder="1" applyAlignment="1">
      <alignment horizontal="center"/>
    </xf>
    <xf numFmtId="0" fontId="0" fillId="0" borderId="2" xfId="0" applyBorder="1" applyAlignment="1">
      <alignment horizontal="center"/>
    </xf>
    <xf numFmtId="0" fontId="2" fillId="2" borderId="35" xfId="0" applyFont="1" applyFill="1" applyBorder="1" applyAlignment="1">
      <alignment horizontal="right"/>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xf numFmtId="0" fontId="2" fillId="0" borderId="0" xfId="0" applyFont="1" applyFill="1" applyBorder="1" applyAlignment="1">
      <alignment horizontal="right"/>
    </xf>
    <xf numFmtId="0" fontId="0" fillId="0" borderId="0" xfId="0" applyAlignment="1">
      <alignment horizontal="center" wrapText="1"/>
    </xf>
    <xf numFmtId="0" fontId="0" fillId="0" borderId="0" xfId="0" quotePrefix="1" applyAlignment="1">
      <alignment horizontal="center" wrapText="1"/>
    </xf>
    <xf numFmtId="44" fontId="53" fillId="0" borderId="0" xfId="0" applyNumberFormat="1" applyFont="1"/>
    <xf numFmtId="0" fontId="0" fillId="0" borderId="0" xfId="0" applyFont="1" applyFill="1" applyBorder="1" applyAlignment="1">
      <alignment horizontal="left" wrapText="1"/>
    </xf>
    <xf numFmtId="0" fontId="0" fillId="0" borderId="2" xfId="0" applyFill="1" applyBorder="1" applyAlignment="1">
      <alignment horizontal="center"/>
    </xf>
    <xf numFmtId="0" fontId="0" fillId="0" borderId="2" xfId="0" applyFont="1" applyFill="1" applyBorder="1" applyAlignment="1">
      <alignment horizontal="center" wrapText="1"/>
    </xf>
    <xf numFmtId="0" fontId="0" fillId="0" borderId="2" xfId="0" applyBorder="1" applyAlignment="1"/>
    <xf numFmtId="0" fontId="0" fillId="0" borderId="3" xfId="0" applyBorder="1" applyAlignment="1"/>
    <xf numFmtId="165" fontId="0" fillId="0" borderId="2" xfId="0" applyNumberFormat="1" applyBorder="1"/>
    <xf numFmtId="165" fontId="0" fillId="0" borderId="2" xfId="0" applyNumberFormat="1" applyBorder="1" applyAlignment="1"/>
    <xf numFmtId="165" fontId="2" fillId="0" borderId="2" xfId="0" applyNumberFormat="1" applyFont="1" applyBorder="1"/>
    <xf numFmtId="165" fontId="2" fillId="0" borderId="2" xfId="0" applyNumberFormat="1" applyFont="1" applyBorder="1" applyAlignment="1"/>
    <xf numFmtId="9" fontId="0" fillId="0" borderId="2" xfId="0" applyNumberFormat="1" applyBorder="1"/>
    <xf numFmtId="1" fontId="0" fillId="0" borderId="2" xfId="0" applyNumberFormat="1" applyBorder="1"/>
    <xf numFmtId="1" fontId="0" fillId="0" borderId="2" xfId="0" applyNumberFormat="1" applyBorder="1" applyAlignment="1"/>
    <xf numFmtId="1" fontId="2" fillId="0" borderId="2" xfId="0" applyNumberFormat="1" applyFont="1" applyBorder="1"/>
    <xf numFmtId="0" fontId="2" fillId="0" borderId="2" xfId="0" applyFont="1" applyFill="1" applyBorder="1"/>
    <xf numFmtId="166" fontId="0" fillId="0" borderId="2" xfId="0" applyNumberFormat="1" applyBorder="1"/>
    <xf numFmtId="0" fontId="2" fillId="0" borderId="7" xfId="0" applyFont="1" applyFill="1" applyBorder="1"/>
    <xf numFmtId="0" fontId="0" fillId="53" borderId="0" xfId="0" applyFill="1"/>
    <xf numFmtId="164" fontId="0" fillId="53" borderId="0" xfId="1" applyNumberFormat="1" applyFont="1" applyFill="1"/>
    <xf numFmtId="164" fontId="0" fillId="53" borderId="0" xfId="0" applyNumberFormat="1" applyFill="1"/>
    <xf numFmtId="9" fontId="0" fillId="53" borderId="0" xfId="8" applyFont="1" applyFill="1" applyAlignment="1">
      <alignment horizontal="right" indent="1"/>
    </xf>
    <xf numFmtId="0" fontId="0" fillId="51" borderId="0" xfId="0" applyFill="1"/>
    <xf numFmtId="164" fontId="0" fillId="51" borderId="0" xfId="1" applyNumberFormat="1" applyFont="1" applyFill="1"/>
    <xf numFmtId="164" fontId="0" fillId="51" borderId="0" xfId="0" applyNumberFormat="1" applyFill="1"/>
    <xf numFmtId="9" fontId="0" fillId="51" borderId="0" xfId="8" applyFont="1" applyFill="1" applyAlignment="1">
      <alignment horizontal="right" indent="1"/>
    </xf>
    <xf numFmtId="181" fontId="2" fillId="0" borderId="2" xfId="1" applyNumberFormat="1" applyFont="1" applyBorder="1"/>
    <xf numFmtId="0" fontId="0" fillId="51" borderId="2" xfId="0" applyFill="1" applyBorder="1"/>
    <xf numFmtId="0" fontId="12" fillId="51" borderId="2" xfId="0" applyFont="1" applyFill="1" applyBorder="1"/>
    <xf numFmtId="44" fontId="0" fillId="51" borderId="2" xfId="0" applyNumberFormat="1" applyFont="1" applyFill="1" applyBorder="1" applyAlignment="1">
      <alignment horizontal="left"/>
    </xf>
    <xf numFmtId="2" fontId="0" fillId="0" borderId="0" xfId="0" applyNumberFormat="1" applyAlignment="1">
      <alignment horizontal="center"/>
    </xf>
    <xf numFmtId="168" fontId="1" fillId="0" borderId="0" xfId="1" applyNumberFormat="1" applyFont="1"/>
    <xf numFmtId="44" fontId="0" fillId="51" borderId="2" xfId="0" applyNumberFormat="1" applyFill="1" applyBorder="1" applyAlignment="1"/>
    <xf numFmtId="18" fontId="0" fillId="0" borderId="2" xfId="0" applyNumberFormat="1" applyFont="1" applyBorder="1" applyAlignment="1">
      <alignment wrapText="1"/>
    </xf>
    <xf numFmtId="8" fontId="0" fillId="0" borderId="0" xfId="0" applyNumberFormat="1" applyBorder="1" applyAlignment="1">
      <alignment wrapText="1"/>
    </xf>
    <xf numFmtId="44" fontId="0" fillId="0" borderId="0" xfId="2" applyFont="1" applyBorder="1"/>
    <xf numFmtId="0" fontId="68" fillId="0" borderId="0" xfId="218" applyFont="1" applyAlignment="1">
      <alignment horizontal="center" vertical="center"/>
    </xf>
    <xf numFmtId="0" fontId="68" fillId="0" borderId="0" xfId="219" applyFont="1" applyAlignment="1">
      <alignment vertical="center"/>
    </xf>
    <xf numFmtId="0" fontId="68" fillId="0" borderId="0" xfId="218" applyFont="1" applyAlignment="1">
      <alignment vertical="center"/>
    </xf>
    <xf numFmtId="0" fontId="69" fillId="0" borderId="0" xfId="218" applyFont="1" applyAlignment="1">
      <alignment horizontal="right" vertical="center"/>
    </xf>
    <xf numFmtId="0" fontId="70" fillId="0" borderId="0" xfId="218" applyFont="1" applyAlignment="1">
      <alignment horizontal="center" vertical="center"/>
    </xf>
    <xf numFmtId="0" fontId="70" fillId="0" borderId="0" xfId="218" quotePrefix="1" applyFont="1" applyFill="1" applyAlignment="1">
      <alignment horizontal="center" vertical="center"/>
    </xf>
    <xf numFmtId="0" fontId="70" fillId="0" borderId="0" xfId="218" applyFont="1" applyFill="1" applyAlignment="1">
      <alignment horizontal="center" vertical="center"/>
    </xf>
    <xf numFmtId="0" fontId="70" fillId="0" borderId="0" xfId="218" applyFont="1" applyAlignment="1">
      <alignment vertical="center"/>
    </xf>
    <xf numFmtId="0" fontId="70" fillId="0" borderId="0" xfId="218" applyFont="1" applyBorder="1" applyAlignment="1">
      <alignment horizontal="center" vertical="center"/>
    </xf>
    <xf numFmtId="0" fontId="71" fillId="0" borderId="0" xfId="218" applyFont="1" applyAlignment="1">
      <alignment horizontal="center" vertical="center"/>
    </xf>
    <xf numFmtId="0" fontId="70" fillId="0" borderId="0" xfId="218" quotePrefix="1" applyFont="1" applyBorder="1" applyAlignment="1">
      <alignment horizontal="center" vertical="center"/>
    </xf>
    <xf numFmtId="0" fontId="70" fillId="0" borderId="53" xfId="218" applyFont="1" applyBorder="1" applyAlignment="1">
      <alignment horizontal="center" vertical="center"/>
    </xf>
    <xf numFmtId="0" fontId="71" fillId="0" borderId="53" xfId="218" applyFont="1" applyBorder="1" applyAlignment="1">
      <alignment horizontal="center" vertical="center"/>
    </xf>
    <xf numFmtId="3" fontId="70" fillId="0" borderId="0" xfId="218" applyNumberFormat="1" applyFont="1" applyAlignment="1">
      <alignment vertical="center"/>
    </xf>
    <xf numFmtId="3" fontId="71" fillId="0" borderId="0" xfId="218" applyNumberFormat="1" applyFont="1" applyAlignment="1">
      <alignment vertical="center"/>
    </xf>
    <xf numFmtId="165" fontId="70" fillId="0" borderId="0" xfId="218" applyNumberFormat="1" applyFont="1" applyAlignment="1">
      <alignment vertical="center"/>
    </xf>
    <xf numFmtId="0" fontId="71" fillId="0" borderId="0" xfId="218" applyFont="1" applyBorder="1" applyAlignment="1">
      <alignment horizontal="center" vertical="center"/>
    </xf>
    <xf numFmtId="0" fontId="71" fillId="0" borderId="0" xfId="218" applyFont="1" applyAlignment="1">
      <alignment vertical="center"/>
    </xf>
    <xf numFmtId="165" fontId="71" fillId="0" borderId="0" xfId="218" applyNumberFormat="1" applyFont="1" applyAlignment="1">
      <alignment vertical="center"/>
    </xf>
    <xf numFmtId="0" fontId="71" fillId="0" borderId="0" xfId="218" quotePrefix="1" applyFont="1" applyAlignment="1">
      <alignment vertical="center"/>
    </xf>
    <xf numFmtId="41" fontId="70" fillId="0" borderId="0" xfId="218" applyNumberFormat="1" applyFont="1" applyAlignment="1">
      <alignment vertical="center"/>
    </xf>
    <xf numFmtId="41" fontId="71" fillId="0" borderId="0" xfId="218" applyNumberFormat="1" applyFont="1" applyAlignment="1">
      <alignment vertical="center"/>
    </xf>
    <xf numFmtId="42" fontId="70" fillId="0" borderId="0" xfId="218" applyNumberFormat="1" applyFont="1" applyAlignment="1">
      <alignment vertical="center"/>
    </xf>
    <xf numFmtId="0" fontId="73" fillId="0" borderId="0" xfId="218" applyFont="1" applyAlignment="1">
      <alignment vertical="center"/>
    </xf>
    <xf numFmtId="41" fontId="71" fillId="0" borderId="0" xfId="218" applyNumberFormat="1" applyFont="1" applyAlignment="1">
      <alignment horizontal="center" vertical="center"/>
    </xf>
    <xf numFmtId="0" fontId="70" fillId="0" borderId="53" xfId="218" applyFont="1" applyBorder="1" applyAlignment="1">
      <alignment vertical="center"/>
    </xf>
    <xf numFmtId="3" fontId="71" fillId="0" borderId="53" xfId="218" applyNumberFormat="1" applyFont="1" applyBorder="1" applyAlignment="1">
      <alignment vertical="center"/>
    </xf>
    <xf numFmtId="4" fontId="71" fillId="0" borderId="0" xfId="218" applyNumberFormat="1" applyFont="1" applyAlignment="1">
      <alignment vertical="center"/>
    </xf>
    <xf numFmtId="0" fontId="74" fillId="0" borderId="0" xfId="218" quotePrefix="1" applyFont="1" applyAlignment="1">
      <alignment horizontal="left" vertical="center"/>
    </xf>
    <xf numFmtId="0" fontId="74" fillId="0" borderId="0" xfId="218" quotePrefix="1" applyFont="1" applyBorder="1" applyAlignment="1">
      <alignment horizontal="left"/>
    </xf>
    <xf numFmtId="0" fontId="71" fillId="0" borderId="0" xfId="219" applyFont="1" applyBorder="1" applyAlignment="1">
      <alignment horizontal="center" vertical="center"/>
    </xf>
    <xf numFmtId="0" fontId="71" fillId="0" borderId="0" xfId="218" applyFont="1" applyBorder="1" applyAlignment="1">
      <alignment vertical="center"/>
    </xf>
    <xf numFmtId="0" fontId="71" fillId="0" borderId="0" xfId="218" quotePrefix="1" applyFont="1" applyBorder="1" applyAlignment="1">
      <alignment horizontal="left"/>
    </xf>
    <xf numFmtId="0" fontId="70" fillId="0" borderId="0" xfId="218" applyFont="1" applyBorder="1" applyAlignment="1">
      <alignment horizontal="centerContinuous"/>
    </xf>
    <xf numFmtId="0" fontId="71" fillId="0" borderId="0" xfId="218" applyFont="1" applyBorder="1"/>
    <xf numFmtId="0" fontId="70" fillId="0" borderId="0" xfId="218" applyFont="1" applyBorder="1" applyAlignment="1">
      <alignment horizontal="centerContinuous" vertical="center"/>
    </xf>
    <xf numFmtId="44" fontId="68" fillId="0" borderId="0" xfId="220" applyFont="1" applyBorder="1" applyAlignment="1">
      <alignment vertical="center"/>
    </xf>
    <xf numFmtId="0" fontId="76" fillId="0" borderId="0" xfId="219" applyFont="1" applyBorder="1" applyAlignment="1">
      <alignment horizontal="left" vertical="top"/>
    </xf>
    <xf numFmtId="0" fontId="76" fillId="0" borderId="0" xfId="219" applyFont="1" applyAlignment="1">
      <alignment horizontal="left" vertical="top"/>
    </xf>
    <xf numFmtId="0" fontId="76" fillId="0" borderId="0" xfId="218" applyFont="1" applyAlignment="1">
      <alignment horizontal="left"/>
    </xf>
    <xf numFmtId="0" fontId="76" fillId="0" borderId="0" xfId="218" quotePrefix="1" applyFont="1" applyAlignment="1">
      <alignment horizontal="left"/>
    </xf>
    <xf numFmtId="0" fontId="76" fillId="0" borderId="0" xfId="218" quotePrefix="1" applyFont="1" applyBorder="1" applyAlignment="1">
      <alignment horizontal="left"/>
    </xf>
    <xf numFmtId="0" fontId="70" fillId="0" borderId="41" xfId="218" applyFont="1" applyBorder="1" applyAlignment="1">
      <alignment horizontal="center" vertical="center"/>
    </xf>
    <xf numFmtId="0" fontId="68" fillId="0" borderId="41" xfId="218" applyFont="1" applyBorder="1" applyAlignment="1">
      <alignment horizontal="center" vertical="center" wrapText="1"/>
    </xf>
    <xf numFmtId="0" fontId="68" fillId="0" borderId="41" xfId="218" applyFont="1" applyBorder="1" applyAlignment="1">
      <alignment vertical="center"/>
    </xf>
    <xf numFmtId="0" fontId="68" fillId="0" borderId="42" xfId="218" applyFont="1" applyBorder="1" applyAlignment="1">
      <alignment vertical="center"/>
    </xf>
    <xf numFmtId="0" fontId="68" fillId="0" borderId="53" xfId="218" applyFont="1" applyBorder="1" applyAlignment="1">
      <alignment vertical="center"/>
    </xf>
    <xf numFmtId="0" fontId="68" fillId="0" borderId="54" xfId="218" applyFont="1" applyBorder="1" applyAlignment="1">
      <alignment vertical="center"/>
    </xf>
    <xf numFmtId="0" fontId="70" fillId="0" borderId="7" xfId="218" applyNumberFormat="1" applyFont="1" applyBorder="1" applyAlignment="1">
      <alignment vertical="center"/>
    </xf>
    <xf numFmtId="0" fontId="68" fillId="0" borderId="7" xfId="218" applyFont="1" applyBorder="1" applyAlignment="1">
      <alignment vertical="center"/>
    </xf>
    <xf numFmtId="0" fontId="68" fillId="0" borderId="4" xfId="218" applyFont="1" applyBorder="1" applyAlignment="1">
      <alignment vertical="center"/>
    </xf>
    <xf numFmtId="0" fontId="68" fillId="0" borderId="0" xfId="218" applyFont="1" applyBorder="1" applyAlignment="1">
      <alignment vertical="center"/>
    </xf>
    <xf numFmtId="0" fontId="68" fillId="0" borderId="55" xfId="218" applyFont="1" applyBorder="1" applyAlignment="1">
      <alignment vertical="center"/>
    </xf>
    <xf numFmtId="0" fontId="71" fillId="0" borderId="7" xfId="218" applyNumberFormat="1" applyFont="1" applyBorder="1" applyAlignment="1">
      <alignment vertical="center"/>
    </xf>
    <xf numFmtId="168" fontId="71" fillId="0" borderId="7" xfId="218" applyNumberFormat="1" applyFont="1" applyBorder="1" applyAlignment="1">
      <alignment vertical="center"/>
    </xf>
    <xf numFmtId="44" fontId="70" fillId="0" borderId="7" xfId="218" applyNumberFormat="1" applyFont="1" applyBorder="1" applyAlignment="1">
      <alignment vertical="center"/>
    </xf>
    <xf numFmtId="0" fontId="73" fillId="0" borderId="7" xfId="218" applyFont="1" applyBorder="1" applyAlignment="1">
      <alignment horizontal="center" vertical="center"/>
    </xf>
    <xf numFmtId="173" fontId="73" fillId="0" borderId="7" xfId="220" applyNumberFormat="1" applyFont="1" applyBorder="1" applyAlignment="1">
      <alignment vertical="center"/>
    </xf>
    <xf numFmtId="0" fontId="73" fillId="0" borderId="7" xfId="218" applyFont="1" applyBorder="1" applyAlignment="1">
      <alignment vertical="center"/>
    </xf>
    <xf numFmtId="0" fontId="73" fillId="0" borderId="4" xfId="218" applyFont="1" applyBorder="1" applyAlignment="1">
      <alignment vertical="center"/>
    </xf>
    <xf numFmtId="0" fontId="73" fillId="0" borderId="0" xfId="218" applyFont="1" applyBorder="1" applyAlignment="1">
      <alignment vertical="center"/>
    </xf>
    <xf numFmtId="0" fontId="73" fillId="0" borderId="55" xfId="218" applyFont="1" applyBorder="1" applyAlignment="1">
      <alignment vertical="center"/>
    </xf>
    <xf numFmtId="43" fontId="71" fillId="0" borderId="7" xfId="218" applyNumberFormat="1" applyFont="1" applyBorder="1" applyAlignment="1">
      <alignment vertical="center"/>
    </xf>
    <xf numFmtId="0" fontId="68" fillId="0" borderId="7" xfId="218" applyFont="1" applyBorder="1" applyAlignment="1">
      <alignment horizontal="center" vertical="center"/>
    </xf>
    <xf numFmtId="173" fontId="68" fillId="0" borderId="7" xfId="218" applyNumberFormat="1" applyFont="1" applyBorder="1" applyAlignment="1">
      <alignment vertical="center"/>
    </xf>
    <xf numFmtId="0" fontId="71" fillId="63" borderId="0" xfId="218" applyFont="1" applyFill="1" applyAlignment="1">
      <alignment horizontal="center" vertical="center"/>
    </xf>
    <xf numFmtId="0" fontId="71" fillId="63" borderId="0" xfId="218" applyFont="1" applyFill="1" applyAlignment="1">
      <alignment vertical="center"/>
    </xf>
    <xf numFmtId="41" fontId="71" fillId="63" borderId="0" xfId="218" applyNumberFormat="1" applyFont="1" applyFill="1" applyAlignment="1">
      <alignment vertical="center"/>
    </xf>
    <xf numFmtId="3" fontId="71" fillId="63" borderId="0" xfId="218" applyNumberFormat="1" applyFont="1" applyFill="1" applyAlignment="1">
      <alignment vertical="center"/>
    </xf>
    <xf numFmtId="43" fontId="71" fillId="63" borderId="7" xfId="218" applyNumberFormat="1" applyFont="1" applyFill="1" applyBorder="1" applyAlignment="1">
      <alignment vertical="center"/>
    </xf>
    <xf numFmtId="0" fontId="68" fillId="63" borderId="7" xfId="218" applyFont="1" applyFill="1" applyBorder="1" applyAlignment="1">
      <alignment horizontal="center" vertical="center"/>
    </xf>
    <xf numFmtId="173" fontId="73" fillId="63" borderId="7" xfId="220" applyNumberFormat="1" applyFont="1" applyFill="1" applyBorder="1" applyAlignment="1">
      <alignment vertical="center"/>
    </xf>
    <xf numFmtId="173" fontId="68" fillId="0" borderId="7" xfId="220" applyNumberFormat="1" applyFont="1" applyBorder="1" applyAlignment="1">
      <alignment vertical="center"/>
    </xf>
    <xf numFmtId="43" fontId="70" fillId="0" borderId="7" xfId="218" applyNumberFormat="1" applyFont="1" applyBorder="1" applyAlignment="1">
      <alignment vertical="center"/>
    </xf>
    <xf numFmtId="173" fontId="68" fillId="64" borderId="7" xfId="218" applyNumberFormat="1" applyFont="1" applyFill="1" applyBorder="1" applyAlignment="1">
      <alignment vertical="center"/>
    </xf>
    <xf numFmtId="43" fontId="0" fillId="0" borderId="2" xfId="0" applyNumberFormat="1" applyBorder="1"/>
    <xf numFmtId="2" fontId="0" fillId="0" borderId="2" xfId="0" applyNumberFormat="1" applyBorder="1"/>
    <xf numFmtId="164" fontId="2" fillId="0" borderId="2" xfId="0" applyNumberFormat="1" applyFont="1" applyBorder="1"/>
    <xf numFmtId="164" fontId="0" fillId="0" borderId="2" xfId="0" applyNumberFormat="1" applyBorder="1"/>
    <xf numFmtId="174" fontId="1" fillId="0" borderId="2" xfId="8" applyNumberFormat="1" applyFont="1" applyBorder="1"/>
    <xf numFmtId="44" fontId="2" fillId="0" borderId="2" xfId="0" applyNumberFormat="1" applyFont="1" applyBorder="1"/>
    <xf numFmtId="0" fontId="79" fillId="0" borderId="56" xfId="0" applyFont="1" applyBorder="1" applyAlignment="1">
      <alignment vertical="center"/>
    </xf>
    <xf numFmtId="181" fontId="0" fillId="0" borderId="2" xfId="1" applyNumberFormat="1" applyFont="1" applyBorder="1"/>
    <xf numFmtId="174" fontId="77" fillId="0" borderId="2" xfId="8" applyNumberFormat="1" applyFont="1" applyBorder="1"/>
    <xf numFmtId="0" fontId="80" fillId="0" borderId="2" xfId="0" applyFont="1" applyBorder="1"/>
    <xf numFmtId="181" fontId="77" fillId="0" borderId="2" xfId="1" applyNumberFormat="1" applyFont="1" applyBorder="1"/>
    <xf numFmtId="181" fontId="80" fillId="0" borderId="2" xfId="1" applyNumberFormat="1" applyFont="1" applyBorder="1"/>
    <xf numFmtId="0" fontId="79" fillId="0" borderId="2" xfId="0" applyFont="1" applyBorder="1" applyAlignment="1">
      <alignment vertical="center"/>
    </xf>
    <xf numFmtId="0" fontId="77" fillId="0" borderId="2" xfId="0" applyFont="1" applyBorder="1"/>
    <xf numFmtId="182" fontId="77" fillId="0" borderId="2" xfId="0" applyNumberFormat="1" applyFont="1" applyBorder="1"/>
    <xf numFmtId="182" fontId="80" fillId="0" borderId="2" xfId="0" applyNumberFormat="1" applyFont="1" applyBorder="1"/>
    <xf numFmtId="0" fontId="78" fillId="0" borderId="2" xfId="0" applyFont="1" applyBorder="1" applyAlignment="1">
      <alignment vertical="center"/>
    </xf>
    <xf numFmtId="2" fontId="0" fillId="0" borderId="2" xfId="2" applyNumberFormat="1" applyFont="1" applyBorder="1" applyAlignment="1">
      <alignment horizontal="center"/>
    </xf>
    <xf numFmtId="2" fontId="0" fillId="0" borderId="2" xfId="0" applyNumberFormat="1" applyFont="1" applyBorder="1" applyAlignment="1">
      <alignment horizontal="center"/>
    </xf>
    <xf numFmtId="43" fontId="0" fillId="0" borderId="2" xfId="0" applyNumberFormat="1" applyFont="1" applyBorder="1" applyAlignment="1">
      <alignment horizontal="center"/>
    </xf>
    <xf numFmtId="164" fontId="77" fillId="0" borderId="2" xfId="1" applyNumberFormat="1" applyFont="1" applyBorder="1"/>
    <xf numFmtId="164" fontId="77" fillId="0" borderId="2" xfId="0" applyNumberFormat="1" applyFont="1" applyBorder="1"/>
    <xf numFmtId="44" fontId="80" fillId="0" borderId="2" xfId="0" applyNumberFormat="1" applyFont="1" applyBorder="1"/>
    <xf numFmtId="1" fontId="0" fillId="0" borderId="0" xfId="0" applyNumberFormat="1" applyFont="1"/>
    <xf numFmtId="183" fontId="0" fillId="0" borderId="0" xfId="1" applyNumberFormat="1" applyFont="1"/>
    <xf numFmtId="1" fontId="77" fillId="0" borderId="2" xfId="0" applyNumberFormat="1" applyFont="1" applyBorder="1"/>
    <xf numFmtId="183" fontId="79" fillId="0" borderId="2" xfId="0" applyNumberFormat="1" applyFont="1" applyBorder="1" applyAlignment="1">
      <alignment vertical="center"/>
    </xf>
    <xf numFmtId="183" fontId="77" fillId="0" borderId="2" xfId="2" applyNumberFormat="1" applyFont="1" applyBorder="1"/>
    <xf numFmtId="181" fontId="14" fillId="0" borderId="2" xfId="1" applyNumberFormat="1" applyFont="1" applyBorder="1"/>
    <xf numFmtId="168" fontId="7" fillId="0" borderId="2" xfId="4" applyNumberFormat="1" applyFont="1" applyBorder="1"/>
    <xf numFmtId="0" fontId="2" fillId="0" borderId="2" xfId="0" applyFont="1" applyBorder="1" applyAlignment="1">
      <alignment horizontal="right"/>
    </xf>
    <xf numFmtId="181" fontId="0" fillId="0" borderId="2" xfId="1" applyNumberFormat="1" applyFont="1" applyFill="1" applyBorder="1"/>
    <xf numFmtId="181" fontId="2" fillId="0" borderId="2" xfId="1" applyNumberFormat="1" applyFont="1" applyFill="1" applyBorder="1"/>
    <xf numFmtId="0" fontId="49"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14" fillId="0" borderId="2" xfId="0" applyFont="1" applyBorder="1"/>
    <xf numFmtId="0" fontId="22" fillId="0" borderId="2" xfId="0" applyFont="1" applyBorder="1" applyAlignment="1">
      <alignment vertical="top"/>
    </xf>
    <xf numFmtId="0" fontId="22" fillId="0" borderId="2" xfId="0" applyFont="1" applyBorder="1" applyAlignment="1">
      <alignment vertical="top" wrapText="1"/>
    </xf>
    <xf numFmtId="9" fontId="14" fillId="0" borderId="2" xfId="8" applyFont="1" applyBorder="1"/>
    <xf numFmtId="0" fontId="14" fillId="0" borderId="0" xfId="0" applyFont="1" applyFill="1" applyAlignment="1"/>
    <xf numFmtId="0" fontId="0" fillId="0" borderId="0" xfId="0" applyAlignment="1">
      <alignment horizontal="center"/>
    </xf>
    <xf numFmtId="165" fontId="0" fillId="0" borderId="0" xfId="0" applyNumberFormat="1" applyBorder="1"/>
    <xf numFmtId="9" fontId="19" fillId="0" borderId="0" xfId="0" applyNumberFormat="1" applyFont="1"/>
    <xf numFmtId="9" fontId="0" fillId="0" borderId="0" xfId="8" applyFont="1" applyFill="1"/>
    <xf numFmtId="0" fontId="22" fillId="0" borderId="0" xfId="0" applyFont="1" applyFill="1" applyAlignment="1">
      <alignment wrapText="1"/>
    </xf>
    <xf numFmtId="165" fontId="2" fillId="0" borderId="0" xfId="0" applyNumberFormat="1" applyFont="1" applyBorder="1"/>
    <xf numFmtId="0" fontId="0" fillId="0" borderId="0" xfId="0" applyFill="1" applyBorder="1" applyAlignment="1">
      <alignment horizontal="left" wrapText="1"/>
    </xf>
    <xf numFmtId="0" fontId="0" fillId="0" borderId="2" xfId="0" applyFill="1" applyBorder="1" applyAlignment="1">
      <alignment horizontal="left" wrapText="1"/>
    </xf>
    <xf numFmtId="0" fontId="0" fillId="0" borderId="2" xfId="0" applyFont="1" applyFill="1" applyBorder="1" applyAlignment="1">
      <alignment horizontal="left" wrapText="1"/>
    </xf>
    <xf numFmtId="164" fontId="2" fillId="0" borderId="0" xfId="1" applyNumberFormat="1" applyFont="1" applyFill="1"/>
    <xf numFmtId="0" fontId="4" fillId="0" borderId="0" xfId="3" applyFill="1" applyBorder="1" applyAlignment="1" applyProtection="1"/>
    <xf numFmtId="180" fontId="0" fillId="0" borderId="2" xfId="0" applyNumberFormat="1" applyBorder="1"/>
    <xf numFmtId="0" fontId="4" fillId="0" borderId="2" xfId="3" applyBorder="1" applyAlignment="1" applyProtection="1"/>
    <xf numFmtId="0" fontId="82" fillId="0" borderId="0" xfId="0" applyNumberFormat="1" applyFont="1" applyFill="1"/>
    <xf numFmtId="0" fontId="84" fillId="0" borderId="0" xfId="0" applyFont="1"/>
    <xf numFmtId="0" fontId="2" fillId="0" borderId="0" xfId="0" applyFont="1" applyFill="1" applyAlignment="1"/>
    <xf numFmtId="0" fontId="2" fillId="0" borderId="0" xfId="0" applyFont="1" applyFill="1" applyAlignment="1">
      <alignment wrapText="1"/>
    </xf>
    <xf numFmtId="2" fontId="0" fillId="0" borderId="0" xfId="0" applyNumberFormat="1" applyFill="1" applyAlignment="1"/>
    <xf numFmtId="0" fontId="2" fillId="0" borderId="2" xfId="0" applyFont="1" applyBorder="1" applyAlignment="1">
      <alignment wrapText="1"/>
    </xf>
    <xf numFmtId="9" fontId="0" fillId="0" borderId="0" xfId="0" applyNumberFormat="1" applyFill="1"/>
    <xf numFmtId="10" fontId="0" fillId="0" borderId="0" xfId="0" applyNumberFormat="1" applyFill="1"/>
    <xf numFmtId="0" fontId="19" fillId="0" borderId="0" xfId="0" applyFont="1" applyFill="1"/>
    <xf numFmtId="164" fontId="0" fillId="0" borderId="0" xfId="0" applyNumberFormat="1" applyFill="1"/>
    <xf numFmtId="43" fontId="0" fillId="0" borderId="0" xfId="0" applyNumberFormat="1" applyFill="1"/>
    <xf numFmtId="165" fontId="2" fillId="0" borderId="0" xfId="0" applyNumberFormat="1" applyFont="1" applyFill="1" applyAlignment="1">
      <alignment horizontal="right"/>
    </xf>
    <xf numFmtId="0" fontId="21" fillId="0" borderId="0" xfId="0" applyFont="1" applyFill="1"/>
    <xf numFmtId="9" fontId="21" fillId="0" borderId="0" xfId="8" applyFont="1" applyFill="1"/>
    <xf numFmtId="0" fontId="0" fillId="0" borderId="2" xfId="0" applyFill="1" applyBorder="1" applyAlignment="1">
      <alignment horizontal="center" wrapText="1"/>
    </xf>
    <xf numFmtId="168" fontId="0" fillId="0" borderId="0" xfId="2" applyNumberFormat="1" applyFont="1"/>
    <xf numFmtId="10" fontId="14" fillId="0" borderId="0" xfId="0" applyNumberFormat="1" applyFont="1" applyFill="1"/>
    <xf numFmtId="3" fontId="14" fillId="0" borderId="0" xfId="0" applyNumberFormat="1" applyFont="1" applyFill="1"/>
    <xf numFmtId="0" fontId="85" fillId="0" borderId="0" xfId="3" applyFont="1" applyAlignment="1" applyProtection="1"/>
    <xf numFmtId="0" fontId="0" fillId="0" borderId="2" xfId="0" applyFill="1" applyBorder="1" applyAlignment="1"/>
    <xf numFmtId="184" fontId="87" fillId="51" borderId="2" xfId="0" applyNumberFormat="1" applyFont="1" applyFill="1" applyBorder="1"/>
    <xf numFmtId="184" fontId="87" fillId="51" borderId="2" xfId="2" applyNumberFormat="1" applyFont="1" applyFill="1" applyBorder="1"/>
    <xf numFmtId="184" fontId="77" fillId="0" borderId="2" xfId="0" applyNumberFormat="1" applyFont="1" applyFill="1" applyBorder="1"/>
    <xf numFmtId="184" fontId="77" fillId="0" borderId="2" xfId="0" applyNumberFormat="1" applyFont="1" applyFill="1" applyBorder="1" applyAlignment="1"/>
    <xf numFmtId="43" fontId="2" fillId="0" borderId="2" xfId="0" applyNumberFormat="1" applyFont="1" applyBorder="1"/>
    <xf numFmtId="0" fontId="19" fillId="0" borderId="2" xfId="0" applyFont="1" applyBorder="1"/>
    <xf numFmtId="4" fontId="0" fillId="0" borderId="2" xfId="0" applyNumberFormat="1" applyBorder="1"/>
    <xf numFmtId="0" fontId="0" fillId="0" borderId="5" xfId="0" applyBorder="1" applyAlignment="1">
      <alignment horizontal="center"/>
    </xf>
    <xf numFmtId="0" fontId="0" fillId="0" borderId="0" xfId="0" applyFont="1" applyAlignment="1">
      <alignment horizontal="left" wrapText="1"/>
    </xf>
    <xf numFmtId="0" fontId="2" fillId="0" borderId="0" xfId="0" applyFont="1" applyAlignment="1">
      <alignment horizontal="center"/>
    </xf>
    <xf numFmtId="184" fontId="80" fillId="0" borderId="2" xfId="0" applyNumberFormat="1" applyFont="1" applyFill="1" applyBorder="1" applyAlignment="1">
      <alignment horizontal="center" wrapText="1"/>
    </xf>
    <xf numFmtId="184" fontId="80" fillId="0" borderId="2" xfId="0" applyNumberFormat="1" applyFont="1" applyFill="1" applyBorder="1" applyAlignment="1">
      <alignment horizontal="center"/>
    </xf>
    <xf numFmtId="0" fontId="86" fillId="65" borderId="2" xfId="0" applyFont="1" applyFill="1" applyBorder="1" applyAlignment="1">
      <alignment horizontal="center" vertical="center"/>
    </xf>
    <xf numFmtId="184" fontId="80" fillId="0" borderId="5" xfId="0" applyNumberFormat="1" applyFont="1" applyFill="1" applyBorder="1" applyAlignment="1">
      <alignment horizontal="center" wrapText="1"/>
    </xf>
    <xf numFmtId="184" fontId="80" fillId="0" borderId="6" xfId="0" applyNumberFormat="1" applyFont="1" applyFill="1" applyBorder="1" applyAlignment="1">
      <alignment horizontal="center" wrapText="1"/>
    </xf>
    <xf numFmtId="184" fontId="80" fillId="0" borderId="3" xfId="0" applyNumberFormat="1" applyFont="1" applyFill="1" applyBorder="1" applyAlignment="1">
      <alignment horizontal="center" wrapText="1"/>
    </xf>
    <xf numFmtId="0" fontId="0" fillId="51" borderId="5" xfId="0" applyFill="1" applyBorder="1" applyAlignment="1">
      <alignment horizontal="center"/>
    </xf>
    <xf numFmtId="0" fontId="0" fillId="51" borderId="6" xfId="0" applyFill="1" applyBorder="1" applyAlignment="1">
      <alignment horizontal="center"/>
    </xf>
    <xf numFmtId="0" fontId="0" fillId="51" borderId="3" xfId="0" applyFill="1" applyBorder="1" applyAlignment="1">
      <alignment horizontal="center"/>
    </xf>
    <xf numFmtId="0" fontId="24" fillId="3" borderId="2" xfId="0" applyFont="1" applyFill="1" applyBorder="1" applyAlignment="1">
      <alignment horizontal="center" wrapText="1"/>
    </xf>
    <xf numFmtId="0" fontId="24" fillId="3" borderId="2" xfId="0" applyFont="1" applyFill="1" applyBorder="1" applyAlignment="1">
      <alignment horizontal="center"/>
    </xf>
    <xf numFmtId="0" fontId="24" fillId="3" borderId="2" xfId="0" applyFont="1" applyFill="1" applyBorder="1" applyAlignment="1">
      <alignment horizontal="center" vertical="center" wrapText="1"/>
    </xf>
    <xf numFmtId="0" fontId="0" fillId="51" borderId="5" xfId="0" applyFill="1" applyBorder="1" applyAlignment="1">
      <alignment horizontal="center" wrapText="1"/>
    </xf>
    <xf numFmtId="0" fontId="0" fillId="51" borderId="6" xfId="0" applyFill="1" applyBorder="1" applyAlignment="1">
      <alignment horizontal="center" wrapText="1"/>
    </xf>
    <xf numFmtId="0" fontId="0" fillId="51" borderId="3" xfId="0" applyFill="1" applyBorder="1" applyAlignment="1">
      <alignment horizontal="center" wrapText="1"/>
    </xf>
    <xf numFmtId="0" fontId="2" fillId="51" borderId="5" xfId="0" applyFont="1" applyFill="1" applyBorder="1" applyAlignment="1">
      <alignment horizontal="left"/>
    </xf>
    <xf numFmtId="0" fontId="2" fillId="51" borderId="6" xfId="0" applyFont="1" applyFill="1" applyBorder="1" applyAlignment="1">
      <alignment horizontal="left"/>
    </xf>
    <xf numFmtId="0" fontId="2" fillId="51" borderId="3" xfId="0" applyFont="1" applyFill="1" applyBorder="1"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3" xfId="0" applyBorder="1" applyAlignment="1">
      <alignment horizontal="center"/>
    </xf>
    <xf numFmtId="0" fontId="2" fillId="2" borderId="25" xfId="0" applyFont="1" applyFill="1" applyBorder="1" applyAlignment="1">
      <alignment horizontal="center"/>
    </xf>
    <xf numFmtId="0" fontId="2" fillId="2" borderId="30" xfId="0" applyFont="1" applyFill="1" applyBorder="1" applyAlignment="1">
      <alignment horizontal="center"/>
    </xf>
    <xf numFmtId="0" fontId="2" fillId="2" borderId="26" xfId="0" applyFont="1" applyFill="1" applyBorder="1" applyAlignment="1">
      <alignment horizontal="center"/>
    </xf>
    <xf numFmtId="0" fontId="2" fillId="2" borderId="27" xfId="0" applyFont="1" applyFill="1" applyBorder="1" applyAlignment="1">
      <alignment horizontal="center"/>
    </xf>
    <xf numFmtId="0" fontId="2" fillId="2" borderId="28" xfId="0" applyFont="1" applyFill="1" applyBorder="1" applyAlignment="1">
      <alignment horizontal="center"/>
    </xf>
    <xf numFmtId="2" fontId="0" fillId="0" borderId="0" xfId="0" applyNumberFormat="1" applyAlignment="1">
      <alignment horizontal="center"/>
    </xf>
    <xf numFmtId="0" fontId="2" fillId="0" borderId="0" xfId="0" applyFont="1" applyAlignment="1">
      <alignment horizontal="center" wrapText="1"/>
    </xf>
    <xf numFmtId="0" fontId="2" fillId="52" borderId="0" xfId="0" applyFont="1" applyFill="1" applyAlignment="1">
      <alignment horizontal="center"/>
    </xf>
    <xf numFmtId="164" fontId="0" fillId="0" borderId="2" xfId="0" applyNumberFormat="1" applyBorder="1" applyAlignment="1">
      <alignment horizontal="center"/>
    </xf>
    <xf numFmtId="0" fontId="0" fillId="0" borderId="0" xfId="0" applyAlignment="1">
      <alignment horizontal="left" wrapText="1"/>
    </xf>
    <xf numFmtId="0" fontId="0" fillId="0" borderId="0" xfId="0" applyFont="1" applyAlignment="1">
      <alignment horizontal="left" wrapText="1"/>
    </xf>
    <xf numFmtId="0" fontId="14" fillId="0" borderId="0" xfId="0" applyFont="1" applyAlignment="1">
      <alignment horizontal="center" wrapText="1"/>
    </xf>
    <xf numFmtId="0" fontId="48" fillId="0" borderId="20" xfId="0" applyFont="1" applyBorder="1" applyAlignment="1" applyProtection="1">
      <alignment wrapText="1"/>
    </xf>
    <xf numFmtId="0" fontId="47" fillId="0" borderId="0" xfId="0" applyFont="1" applyAlignment="1" applyProtection="1">
      <alignment horizontal="center" wrapText="1"/>
    </xf>
    <xf numFmtId="0" fontId="48" fillId="0" borderId="8" xfId="0" applyFont="1" applyBorder="1" applyAlignment="1" applyProtection="1">
      <alignment horizontal="center" wrapText="1"/>
    </xf>
    <xf numFmtId="0" fontId="47" fillId="0" borderId="9" xfId="0" applyFont="1" applyBorder="1" applyAlignment="1" applyProtection="1">
      <alignment horizontal="center" vertical="center" wrapText="1"/>
    </xf>
    <xf numFmtId="0" fontId="47" fillId="0" borderId="13" xfId="0" applyFont="1" applyBorder="1" applyAlignment="1" applyProtection="1">
      <alignment horizontal="center" vertical="center" wrapText="1"/>
    </xf>
    <xf numFmtId="0" fontId="47" fillId="0" borderId="16" xfId="0" applyFont="1" applyBorder="1" applyAlignment="1" applyProtection="1">
      <alignment horizontal="center" vertical="center" wrapText="1"/>
    </xf>
    <xf numFmtId="0" fontId="47" fillId="0" borderId="10" xfId="0" applyFont="1" applyBorder="1" applyAlignment="1" applyProtection="1">
      <alignment horizontal="center" vertical="center" wrapText="1"/>
    </xf>
    <xf numFmtId="0" fontId="47" fillId="0" borderId="14" xfId="0" applyFont="1" applyBorder="1" applyAlignment="1" applyProtection="1">
      <alignment horizontal="center" vertical="center" wrapText="1"/>
    </xf>
    <xf numFmtId="0" fontId="47" fillId="0" borderId="17" xfId="0" applyFont="1" applyBorder="1" applyAlignment="1" applyProtection="1">
      <alignment horizontal="center" vertical="center" wrapText="1"/>
    </xf>
    <xf numFmtId="0" fontId="47" fillId="0" borderId="11" xfId="0" applyFont="1" applyBorder="1" applyAlignment="1" applyProtection="1">
      <alignment horizontal="center" vertical="center" wrapText="1"/>
    </xf>
    <xf numFmtId="0" fontId="47" fillId="0" borderId="12" xfId="0" applyFont="1" applyBorder="1" applyAlignment="1" applyProtection="1">
      <alignment horizontal="center" vertical="center" wrapText="1"/>
    </xf>
    <xf numFmtId="0" fontId="47" fillId="0" borderId="15" xfId="0" applyFont="1" applyBorder="1" applyAlignment="1" applyProtection="1">
      <alignment horizontal="center" vertical="center" wrapText="1"/>
    </xf>
    <xf numFmtId="0" fontId="51" fillId="0" borderId="0" xfId="0" applyFont="1" applyAlignment="1">
      <alignment horizontal="center"/>
    </xf>
    <xf numFmtId="0" fontId="2" fillId="0" borderId="0" xfId="0" applyFont="1" applyAlignment="1">
      <alignment horizontal="center"/>
    </xf>
    <xf numFmtId="0" fontId="51" fillId="0" borderId="0" xfId="0" applyFont="1" applyBorder="1" applyAlignment="1">
      <alignment horizontal="center"/>
    </xf>
    <xf numFmtId="0" fontId="70" fillId="0" borderId="0" xfId="218" quotePrefix="1" applyFont="1" applyAlignment="1">
      <alignment horizontal="center" vertical="center"/>
    </xf>
    <xf numFmtId="0" fontId="70" fillId="0" borderId="0" xfId="218" applyFont="1" applyAlignment="1">
      <alignment horizontal="center" vertical="center"/>
    </xf>
    <xf numFmtId="0" fontId="70" fillId="0" borderId="0" xfId="218" applyFont="1" applyFill="1" applyAlignment="1">
      <alignment horizontal="center" vertical="center" wrapText="1"/>
    </xf>
    <xf numFmtId="0" fontId="70" fillId="0" borderId="0" xfId="218" quotePrefix="1" applyFont="1" applyFill="1" applyAlignment="1">
      <alignment horizontal="center" vertical="center"/>
    </xf>
    <xf numFmtId="44" fontId="12" fillId="0" borderId="2" xfId="2" applyFont="1" applyFill="1" applyBorder="1"/>
    <xf numFmtId="44" fontId="12" fillId="51" borderId="2" xfId="2" applyFont="1" applyFill="1" applyBorder="1"/>
    <xf numFmtId="43" fontId="2" fillId="0" borderId="2" xfId="1" applyFont="1" applyBorder="1"/>
    <xf numFmtId="44" fontId="2" fillId="0" borderId="0" xfId="2" applyFont="1" applyFill="1"/>
    <xf numFmtId="0" fontId="22" fillId="0" borderId="0" xfId="0" applyFont="1" applyFill="1"/>
  </cellXfs>
  <cellStyles count="221">
    <cellStyle name="20% - Accent1 2" xfId="13"/>
    <cellStyle name="20% - Accent2 2" xfId="14"/>
    <cellStyle name="20% - Accent3 2" xfId="15"/>
    <cellStyle name="20% - Accent4 2" xfId="16"/>
    <cellStyle name="20% - Accent5 2" xfId="17"/>
    <cellStyle name="20% - Accent6 2" xfId="18"/>
    <cellStyle name="40% - Accent1 2" xfId="19"/>
    <cellStyle name="40% - Accent2 2" xfId="20"/>
    <cellStyle name="40% - Accent3 2" xfId="21"/>
    <cellStyle name="40% - Accent4 2" xfId="22"/>
    <cellStyle name="40% - Accent5 2" xfId="23"/>
    <cellStyle name="40% - Accent6 2" xfId="24"/>
    <cellStyle name="60% - Accent1 2" xfId="184"/>
    <cellStyle name="60% - Accent2 2" xfId="185"/>
    <cellStyle name="60% - Accent3 2" xfId="186"/>
    <cellStyle name="60% - Accent4 2" xfId="187"/>
    <cellStyle name="60% - Accent5 2" xfId="188"/>
    <cellStyle name="60% - Accent6 2" xfId="189"/>
    <cellStyle name="A2.Heading1" xfId="25"/>
    <cellStyle name="Accent1 - 20%" xfId="26"/>
    <cellStyle name="Accent1 - 40%" xfId="27"/>
    <cellStyle name="Accent1 - 60%" xfId="28"/>
    <cellStyle name="Accent1 2" xfId="190"/>
    <cellStyle name="Accent2 - 20%" xfId="29"/>
    <cellStyle name="Accent2 - 40%" xfId="30"/>
    <cellStyle name="Accent2 - 60%" xfId="31"/>
    <cellStyle name="Accent2 2" xfId="191"/>
    <cellStyle name="Accent3 - 20%" xfId="32"/>
    <cellStyle name="Accent3 - 40%" xfId="33"/>
    <cellStyle name="Accent3 - 60%" xfId="34"/>
    <cellStyle name="Accent3 2" xfId="192"/>
    <cellStyle name="Accent4 - 20%" xfId="35"/>
    <cellStyle name="Accent4 - 40%" xfId="36"/>
    <cellStyle name="Accent4 - 60%" xfId="37"/>
    <cellStyle name="Accent4 2" xfId="193"/>
    <cellStyle name="Accent5 - 20%" xfId="38"/>
    <cellStyle name="Accent5 - 40%" xfId="39"/>
    <cellStyle name="Accent5 - 60%" xfId="40"/>
    <cellStyle name="Accent5 2" xfId="194"/>
    <cellStyle name="Accent6 - 20%" xfId="41"/>
    <cellStyle name="Accent6 - 40%" xfId="42"/>
    <cellStyle name="Accent6 - 60%" xfId="43"/>
    <cellStyle name="Accent6 2" xfId="195"/>
    <cellStyle name="Bad 2" xfId="196"/>
    <cellStyle name="Calculation 2" xfId="197"/>
    <cellStyle name="Calculation 2 2" xfId="198"/>
    <cellStyle name="Check Cell 2" xfId="199"/>
    <cellStyle name="Comma" xfId="1" builtinId="3"/>
    <cellStyle name="Comma 10" xfId="44"/>
    <cellStyle name="Comma 2" xfId="11"/>
    <cellStyle name="Comma 2 2" xfId="45"/>
    <cellStyle name="Comma 2 2 2" xfId="46"/>
    <cellStyle name="Comma 2 3" xfId="47"/>
    <cellStyle name="Comma 2 4" xfId="48"/>
    <cellStyle name="Comma 3" xfId="49"/>
    <cellStyle name="Comma 3 2" xfId="50"/>
    <cellStyle name="Comma 4" xfId="51"/>
    <cellStyle name="Comma 4 2" xfId="52"/>
    <cellStyle name="Comma 5" xfId="53"/>
    <cellStyle name="Comma 6" xfId="54"/>
    <cellStyle name="Comma 7" xfId="55"/>
    <cellStyle name="Comma 8" xfId="56"/>
    <cellStyle name="Comma 9" xfId="57"/>
    <cellStyle name="Currency" xfId="2" builtinId="4"/>
    <cellStyle name="Currency 2" xfId="10"/>
    <cellStyle name="Currency 2 2" xfId="58"/>
    <cellStyle name="Currency 3" xfId="5"/>
    <cellStyle name="Currency 4" xfId="59"/>
    <cellStyle name="Currency 5" xfId="60"/>
    <cellStyle name="Currency 6" xfId="220"/>
    <cellStyle name="Date" xfId="61"/>
    <cellStyle name="Emphasis 1" xfId="62"/>
    <cellStyle name="Emphasis 2" xfId="63"/>
    <cellStyle name="Emphasis 3" xfId="64"/>
    <cellStyle name="Explanatory Text 2" xfId="200"/>
    <cellStyle name="Fixed" xfId="65"/>
    <cellStyle name="Good 2" xfId="201"/>
    <cellStyle name="Heading 1 2" xfId="202"/>
    <cellStyle name="Heading 2 2" xfId="203"/>
    <cellStyle name="Heading 3 2" xfId="204"/>
    <cellStyle name="Heading 3 2 2" xfId="205"/>
    <cellStyle name="Heading 4 2" xfId="206"/>
    <cellStyle name="Heading1" xfId="66"/>
    <cellStyle name="Heading2" xfId="67"/>
    <cellStyle name="Hyperlink" xfId="3" builtinId="8"/>
    <cellStyle name="Hyperlink 2" xfId="6"/>
    <cellStyle name="Input 2" xfId="207"/>
    <cellStyle name="Input 2 2" xfId="208"/>
    <cellStyle name="Linked Cell 2" xfId="209"/>
    <cellStyle name="Milliers 2" xfId="68"/>
    <cellStyle name="Monétaire 2" xfId="69"/>
    <cellStyle name="Neutral 2" xfId="210"/>
    <cellStyle name="Normal" xfId="0" builtinId="0"/>
    <cellStyle name="Normal 10" xfId="70"/>
    <cellStyle name="Normal 11" xfId="71"/>
    <cellStyle name="Normal 12" xfId="72"/>
    <cellStyle name="Normal 13" xfId="73"/>
    <cellStyle name="Normal 14" xfId="74"/>
    <cellStyle name="Normal 15" xfId="75"/>
    <cellStyle name="Normal 16" xfId="76"/>
    <cellStyle name="Normal 17" xfId="77"/>
    <cellStyle name="Normal 18" xfId="219"/>
    <cellStyle name="Normal 2" xfId="7"/>
    <cellStyle name="Normal 2 2" xfId="4"/>
    <cellStyle name="Normal 2 2 2" xfId="78"/>
    <cellStyle name="Normal 2 2 3" xfId="79"/>
    <cellStyle name="Normal 2 2 4" xfId="80"/>
    <cellStyle name="Normal 2 3" xfId="81"/>
    <cellStyle name="Normal 2 3 13" xfId="163"/>
    <cellStyle name="Normal 2 3 19" xfId="164"/>
    <cellStyle name="Normal 2 3 2" xfId="82"/>
    <cellStyle name="Normal 2 3 5" xfId="165"/>
    <cellStyle name="Normal 28" xfId="83"/>
    <cellStyle name="Normal 28 2" xfId="84"/>
    <cellStyle name="Normal 3" xfId="9"/>
    <cellStyle name="Normal 3 2" xfId="85"/>
    <cellStyle name="Normal 3 3" xfId="86"/>
    <cellStyle name="Normal 3 3 2" xfId="87"/>
    <cellStyle name="Normal 32" xfId="88"/>
    <cellStyle name="Normal 32 2" xfId="89"/>
    <cellStyle name="Normal 34" xfId="90"/>
    <cellStyle name="Normal 34 2" xfId="91"/>
    <cellStyle name="Normal 36" xfId="92"/>
    <cellStyle name="Normal 36 2" xfId="93"/>
    <cellStyle name="Normal 4" xfId="94"/>
    <cellStyle name="Normal 4 2" xfId="95"/>
    <cellStyle name="Normal 42" xfId="96"/>
    <cellStyle name="Normal 42 2" xfId="97"/>
    <cellStyle name="Normal 49" xfId="98"/>
    <cellStyle name="Normal 49 2" xfId="99"/>
    <cellStyle name="Normal 49 3" xfId="100"/>
    <cellStyle name="Normal 5" xfId="101"/>
    <cellStyle name="Normal 5 10" xfId="166"/>
    <cellStyle name="Normal 5 12" xfId="167"/>
    <cellStyle name="Normal 5 15 5" xfId="168"/>
    <cellStyle name="Normal 5 15 6" xfId="169"/>
    <cellStyle name="Normal 5 15 7" xfId="170"/>
    <cellStyle name="Normal 5 16 2" xfId="171"/>
    <cellStyle name="Normal 5 16 4" xfId="172"/>
    <cellStyle name="Normal 5 2" xfId="102"/>
    <cellStyle name="Normal 5 21" xfId="173"/>
    <cellStyle name="Normal 5 22" xfId="174"/>
    <cellStyle name="Normal 5 23" xfId="175"/>
    <cellStyle name="Normal 5 27" xfId="176"/>
    <cellStyle name="Normal 5 29" xfId="177"/>
    <cellStyle name="Normal 5 3" xfId="103"/>
    <cellStyle name="Normal 5 30" xfId="178"/>
    <cellStyle name="Normal 5 31" xfId="179"/>
    <cellStyle name="Normal 5 32" xfId="180"/>
    <cellStyle name="Normal 5 4" xfId="181"/>
    <cellStyle name="Normal 5 8" xfId="182"/>
    <cellStyle name="Normal 5 9" xfId="183"/>
    <cellStyle name="Normal 6" xfId="104"/>
    <cellStyle name="Normal 69 2" xfId="105"/>
    <cellStyle name="Normal 7" xfId="106"/>
    <cellStyle name="Normal 70" xfId="107"/>
    <cellStyle name="Normal 70 2" xfId="108"/>
    <cellStyle name="Normal 70 3" xfId="109"/>
    <cellStyle name="Normal 8" xfId="110"/>
    <cellStyle name="Normal 9" xfId="111"/>
    <cellStyle name="Normal_Vargas T&amp;R Estimaes" xfId="218"/>
    <cellStyle name="Note 2" xfId="112"/>
    <cellStyle name="Note 2 2" xfId="211"/>
    <cellStyle name="Output 2" xfId="212"/>
    <cellStyle name="Output 2 2" xfId="213"/>
    <cellStyle name="Percent" xfId="8" builtinId="5"/>
    <cellStyle name="Percent 2" xfId="12"/>
    <cellStyle name="Percent 2 2" xfId="113"/>
    <cellStyle name="Percent 2 3" xfId="114"/>
    <cellStyle name="Percent 2 3 2" xfId="115"/>
    <cellStyle name="Percent 3" xfId="116"/>
    <cellStyle name="Percent 4" xfId="117"/>
    <cellStyle name="Pourcentage 2" xfId="118"/>
    <cellStyle name="SAPBEXaggData" xfId="119"/>
    <cellStyle name="SAPBEXaggDataEmph" xfId="120"/>
    <cellStyle name="SAPBEXaggItem" xfId="121"/>
    <cellStyle name="SAPBEXaggItemX" xfId="122"/>
    <cellStyle name="SAPBEXchaText" xfId="123"/>
    <cellStyle name="SAPBEXexcBad7" xfId="124"/>
    <cellStyle name="SAPBEXexcBad8" xfId="125"/>
    <cellStyle name="SAPBEXexcBad9" xfId="126"/>
    <cellStyle name="SAPBEXexcCritical4" xfId="127"/>
    <cellStyle name="SAPBEXexcCritical5" xfId="128"/>
    <cellStyle name="SAPBEXexcCritical6" xfId="129"/>
    <cellStyle name="SAPBEXexcGood1" xfId="130"/>
    <cellStyle name="SAPBEXexcGood2" xfId="131"/>
    <cellStyle name="SAPBEXexcGood3" xfId="132"/>
    <cellStyle name="SAPBEXfilterDrill" xfId="133"/>
    <cellStyle name="SAPBEXfilterItem" xfId="134"/>
    <cellStyle name="SAPBEXfilterText" xfId="135"/>
    <cellStyle name="SAPBEXformats" xfId="136"/>
    <cellStyle name="SAPBEXheaderItem" xfId="137"/>
    <cellStyle name="SAPBEXheaderText" xfId="138"/>
    <cellStyle name="SAPBEXHLevel0" xfId="139"/>
    <cellStyle name="SAPBEXHLevel0X" xfId="140"/>
    <cellStyle name="SAPBEXHLevel1" xfId="141"/>
    <cellStyle name="SAPBEXHLevel1X" xfId="142"/>
    <cellStyle name="SAPBEXHLevel2" xfId="143"/>
    <cellStyle name="SAPBEXHLevel2X" xfId="144"/>
    <cellStyle name="SAPBEXHLevel3" xfId="145"/>
    <cellStyle name="SAPBEXHLevel3X" xfId="146"/>
    <cellStyle name="SAPBEXinputData" xfId="147"/>
    <cellStyle name="SAPBEXItemHeader" xfId="148"/>
    <cellStyle name="SAPBEXresData" xfId="149"/>
    <cellStyle name="SAPBEXresDataEmph" xfId="150"/>
    <cellStyle name="SAPBEXresItem" xfId="151"/>
    <cellStyle name="SAPBEXresItemX" xfId="152"/>
    <cellStyle name="SAPBEXstdData" xfId="153"/>
    <cellStyle name="SAPBEXstdDataEmph" xfId="154"/>
    <cellStyle name="SAPBEXstdItem" xfId="155"/>
    <cellStyle name="SAPBEXstdItemX" xfId="156"/>
    <cellStyle name="SAPBEXtitle" xfId="157"/>
    <cellStyle name="SAPBEXunassignedItem" xfId="158"/>
    <cellStyle name="SAPBEXundefined" xfId="159"/>
    <cellStyle name="Sheet Title" xfId="160"/>
    <cellStyle name="Source Text" xfId="161"/>
    <cellStyle name="Title 2" xfId="214"/>
    <cellStyle name="Total 2" xfId="215"/>
    <cellStyle name="Total 2 2" xfId="216"/>
    <cellStyle name="Warning Text 2" xfId="217"/>
    <cellStyle name="Y.check" xfId="162"/>
  </cellStyles>
  <dxfs count="12">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fill>
        <patternFill>
          <bgColor theme="6" tint="0.39994506668294322"/>
        </patternFill>
      </fill>
    </dxf>
    <dxf>
      <fill>
        <patternFill>
          <bgColor theme="5" tint="0.39994506668294322"/>
        </patternFill>
      </fill>
    </dxf>
    <dxf>
      <fill>
        <patternFill>
          <bgColor theme="6"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externalLink" Target="externalLinks/externalLink8.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1.6571613807238237E-2"/>
                  <c:y val="-1.7745991358067231E-2"/>
                </c:manualLayout>
              </c:layout>
              <c:numFmt formatCode="#,##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'Gross Toll Revenue'!$Q$24:$Q$38</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xVal>
          <c:yVal>
            <c:numRef>
              <c:f>'Gross Toll Revenue'!$S$24:$S$38</c:f>
              <c:numCache>
                <c:formatCode>_("$"* #,##0_);_("$"* \(#,##0\);_("$"* "-"??_);_(@_)</c:formatCode>
                <c:ptCount val="15"/>
                <c:pt idx="0">
                  <c:v>1700743.2</c:v>
                </c:pt>
                <c:pt idx="1">
                  <c:v>1874808.6</c:v>
                </c:pt>
                <c:pt idx="2">
                  <c:v>2065203.2</c:v>
                </c:pt>
                <c:pt idx="3">
                  <c:v>2273029.2000000002</c:v>
                </c:pt>
                <c:pt idx="4">
                  <c:v>2499157</c:v>
                </c:pt>
                <c:pt idx="5">
                  <c:v>2824866</c:v>
                </c:pt>
                <c:pt idx="6">
                  <c:v>3190957</c:v>
                </c:pt>
                <c:pt idx="7">
                  <c:v>3602352</c:v>
                </c:pt>
                <c:pt idx="8">
                  <c:v>4064466</c:v>
                </c:pt>
                <c:pt idx="9">
                  <c:v>4583232</c:v>
                </c:pt>
                <c:pt idx="10">
                  <c:v>5165572</c:v>
                </c:pt>
                <c:pt idx="11">
                  <c:v>5819016</c:v>
                </c:pt>
                <c:pt idx="12">
                  <c:v>6551960</c:v>
                </c:pt>
                <c:pt idx="13">
                  <c:v>7373716</c:v>
                </c:pt>
                <c:pt idx="14">
                  <c:v>8294319</c:v>
                </c:pt>
              </c:numCache>
            </c:numRef>
          </c:yVal>
          <c:smooth val="0"/>
        </c:ser>
        <c:dLbls>
          <c:showLegendKey val="0"/>
          <c:showVal val="0"/>
          <c:showCatName val="0"/>
          <c:showSerName val="0"/>
          <c:showPercent val="0"/>
          <c:showBubbleSize val="0"/>
        </c:dLbls>
        <c:axId val="134016384"/>
        <c:axId val="135820416"/>
        <c:extLst>
          <c:ext xmlns:c15="http://schemas.microsoft.com/office/drawing/2012/chart" uri="{02D57815-91ED-43cb-92C2-25804820EDAC}">
            <c15:filteredScatterSeries>
              <c15:ser>
                <c:idx val="1"/>
                <c:order val="1"/>
                <c:spPr>
                  <a:ln w="28575"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5.4671478565179406E-2"/>
                        <c:y val="-1.6530160804135292E-2"/>
                      </c:manualLayout>
                    </c:layout>
                    <c:numFmt formatCode="General" sourceLinked="0"/>
                    <c:spPr>
                      <a:no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n-US"/>
                      </a:p>
                    </c:txPr>
                  </c:trendlineLbl>
                </c:trendline>
                <c:xVal>
                  <c:numRef>
                    <c:extLst>
                      <c:ext uri="{02D57815-91ED-43cb-92C2-25804820EDAC}">
                        <c15:formulaRef>
                          <c15:sqref>'Gross Toll Revenue'!$Q$24:$Q$38</c15:sqref>
                        </c15:formulaRef>
                      </c:ext>
                    </c:extLst>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xVal>
                <c:yVal>
                  <c:numRef>
                    <c:extLst>
                      <c:ext uri="{02D57815-91ED-43cb-92C2-25804820EDAC}">
                        <c15:formulaRef>
                          <c15:sqref>'Gross Toll Revenue'!$S$24:$S$38</c15:sqref>
                        </c15:formulaRef>
                      </c:ext>
                    </c:extLst>
                    <c:numCache>
                      <c:formatCode>_("$"* #,##0_);_("$"* \(#,##0\);_("$"* "-"??_);_(@_)</c:formatCode>
                      <c:ptCount val="15"/>
                      <c:pt idx="0">
                        <c:v>1700743.2</c:v>
                      </c:pt>
                      <c:pt idx="1">
                        <c:v>1874808.6</c:v>
                      </c:pt>
                      <c:pt idx="2">
                        <c:v>2065203.2</c:v>
                      </c:pt>
                      <c:pt idx="3">
                        <c:v>2273029.2000000002</c:v>
                      </c:pt>
                      <c:pt idx="4">
                        <c:v>2499157</c:v>
                      </c:pt>
                      <c:pt idx="5">
                        <c:v>2824866</c:v>
                      </c:pt>
                      <c:pt idx="6">
                        <c:v>3190957</c:v>
                      </c:pt>
                      <c:pt idx="7">
                        <c:v>3602352</c:v>
                      </c:pt>
                      <c:pt idx="8">
                        <c:v>4064466</c:v>
                      </c:pt>
                      <c:pt idx="9">
                        <c:v>4583232</c:v>
                      </c:pt>
                      <c:pt idx="10">
                        <c:v>5165572</c:v>
                      </c:pt>
                      <c:pt idx="11">
                        <c:v>5819016</c:v>
                      </c:pt>
                      <c:pt idx="12">
                        <c:v>6551960</c:v>
                      </c:pt>
                      <c:pt idx="13">
                        <c:v>7373716</c:v>
                      </c:pt>
                      <c:pt idx="14">
                        <c:v>8294319</c:v>
                      </c:pt>
                    </c:numCache>
                  </c:numRef>
                </c:yVal>
                <c:smooth val="0"/>
              </c15:ser>
            </c15:filteredScatterSeries>
          </c:ext>
        </c:extLst>
      </c:scatterChart>
      <c:valAx>
        <c:axId val="134016384"/>
        <c:scaling>
          <c:orientation val="minMax"/>
          <c:max val="2041"/>
          <c:min val="202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820416"/>
        <c:crosses val="autoZero"/>
        <c:crossBetween val="midCat"/>
      </c:valAx>
      <c:valAx>
        <c:axId val="13582041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01638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Gross</a:t>
            </a:r>
            <a:r>
              <a:rPr lang="en-US" baseline="0"/>
              <a:t> Revenue 402 to SH14</a:t>
            </a:r>
            <a:endParaRPr lang="en-US"/>
          </a:p>
        </c:rich>
      </c:tx>
      <c:overlay val="0"/>
      <c:spPr>
        <a:noFill/>
        <a:ln>
          <a:noFill/>
        </a:ln>
        <a:effectLst/>
      </c:spPr>
    </c:title>
    <c:autoTitleDeleted val="0"/>
    <c:plotArea>
      <c:layout>
        <c:manualLayout>
          <c:layoutTarget val="inner"/>
          <c:xMode val="edge"/>
          <c:yMode val="edge"/>
          <c:x val="0.11034662770912039"/>
          <c:y val="9.3615966363950739E-2"/>
          <c:w val="0.88858027982760535"/>
          <c:h val="0.83399515376753863"/>
        </c:manualLayout>
      </c:layout>
      <c:barChart>
        <c:barDir val="col"/>
        <c:grouping val="clustered"/>
        <c:varyColors val="0"/>
        <c:ser>
          <c:idx val="2"/>
          <c:order val="0"/>
          <c:tx>
            <c:v>Future Years Dollars</c:v>
          </c:tx>
          <c:spPr>
            <a:solidFill>
              <a:schemeClr val="accent3"/>
            </a:solidFill>
            <a:ln>
              <a:noFill/>
            </a:ln>
            <a:effectLst/>
          </c:spPr>
          <c:invertIfNegative val="0"/>
          <c:dLbls>
            <c:numFmt formatCode="_(&quot;$&quot;* #,##0_);_(&quot;$&quot;* \(#,##0\);_(&quot;$&quot;* &quot;-&quot;??_);_(@_)" sourceLinked="0"/>
            <c:spPr>
              <a:noFill/>
              <a:ln>
                <a:noFill/>
              </a:ln>
              <a:effectLst/>
            </c:spPr>
            <c:txPr>
              <a:bodyPr rot="540000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'Gross Toll Revenue'!$Q$24:$Q$43</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'Gross Toll Revenue'!$S$24:$S$43</c:f>
              <c:numCache>
                <c:formatCode>_("$"* #,##0_);_("$"* \(#,##0\);_("$"* "-"??_);_(@_)</c:formatCode>
                <c:ptCount val="20"/>
                <c:pt idx="0">
                  <c:v>1700743.2</c:v>
                </c:pt>
                <c:pt idx="1">
                  <c:v>1874808.6</c:v>
                </c:pt>
                <c:pt idx="2">
                  <c:v>2065203.2</c:v>
                </c:pt>
                <c:pt idx="3">
                  <c:v>2273029.2000000002</c:v>
                </c:pt>
                <c:pt idx="4">
                  <c:v>2499157</c:v>
                </c:pt>
                <c:pt idx="5">
                  <c:v>2824866</c:v>
                </c:pt>
                <c:pt idx="6">
                  <c:v>3190957</c:v>
                </c:pt>
                <c:pt idx="7">
                  <c:v>3602352</c:v>
                </c:pt>
                <c:pt idx="8">
                  <c:v>4064466</c:v>
                </c:pt>
                <c:pt idx="9">
                  <c:v>4583232</c:v>
                </c:pt>
                <c:pt idx="10">
                  <c:v>5165572</c:v>
                </c:pt>
                <c:pt idx="11">
                  <c:v>5819016</c:v>
                </c:pt>
                <c:pt idx="12">
                  <c:v>6551960</c:v>
                </c:pt>
                <c:pt idx="13">
                  <c:v>7373716</c:v>
                </c:pt>
                <c:pt idx="14">
                  <c:v>8294319</c:v>
                </c:pt>
                <c:pt idx="15">
                  <c:v>9099275.6600189209</c:v>
                </c:pt>
                <c:pt idx="16">
                  <c:v>10044570.180007935</c:v>
                </c:pt>
                <c:pt idx="17">
                  <c:v>11047227.520004272</c:v>
                </c:pt>
                <c:pt idx="18">
                  <c:v>12107247.680007935</c:v>
                </c:pt>
                <c:pt idx="19">
                  <c:v>13224630.660003662</c:v>
                </c:pt>
              </c:numCache>
            </c:numRef>
          </c:val>
        </c:ser>
        <c:ser>
          <c:idx val="3"/>
          <c:order val="1"/>
          <c:tx>
            <c:v>2021 dollars</c:v>
          </c:tx>
          <c:spPr>
            <a:solidFill>
              <a:schemeClr val="accent4"/>
            </a:solidFill>
            <a:ln>
              <a:noFill/>
            </a:ln>
            <a:effectLst/>
          </c:spPr>
          <c:invertIfNegative val="0"/>
          <c:dLbls>
            <c:spPr>
              <a:noFill/>
              <a:ln>
                <a:noFill/>
              </a:ln>
              <a:effectLst/>
            </c:spPr>
            <c:txPr>
              <a:bodyPr rot="540000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'Gross Toll Revenue'!$U$24:$U$43</c:f>
              <c:numCache>
                <c:formatCode>_("$"* #,##0_);_("$"* \(#,##0\);_("$"* "-"??_);_(@_)</c:formatCode>
                <c:ptCount val="20"/>
                <c:pt idx="0">
                  <c:v>1700743.2</c:v>
                </c:pt>
                <c:pt idx="1">
                  <c:v>1750153.8892389557</c:v>
                </c:pt>
                <c:pt idx="2">
                  <c:v>1862694.961962258</c:v>
                </c:pt>
                <c:pt idx="3">
                  <c:v>1980813.629671904</c:v>
                </c:pt>
                <c:pt idx="4">
                  <c:v>2104223.1337666488</c:v>
                </c:pt>
                <c:pt idx="5">
                  <c:v>2298030.3110830644</c:v>
                </c:pt>
                <c:pt idx="6">
                  <c:v>2508063.3579307576</c:v>
                </c:pt>
                <c:pt idx="7">
                  <c:v>2735667.7383587225</c:v>
                </c:pt>
                <c:pt idx="8">
                  <c:v>2982224.5896116323</c:v>
                </c:pt>
                <c:pt idx="9">
                  <c:v>3249139.3923966666</c:v>
                </c:pt>
                <c:pt idx="10">
                  <c:v>3538136.4003598215</c:v>
                </c:pt>
                <c:pt idx="11">
                  <c:v>3850927.601277214</c:v>
                </c:pt>
                <c:pt idx="12">
                  <c:v>4189350.4338728911</c:v>
                </c:pt>
                <c:pt idx="13">
                  <c:v>4555347.4714717483</c:v>
                </c:pt>
                <c:pt idx="14">
                  <c:v>4950801.1989814732</c:v>
                </c:pt>
                <c:pt idx="15">
                  <c:v>5247606.0654553864</c:v>
                </c:pt>
                <c:pt idx="16">
                  <c:v>5596872.4670962738</c:v>
                </c:pt>
                <c:pt idx="17">
                  <c:v>5947397.9965411145</c:v>
                </c:pt>
                <c:pt idx="18">
                  <c:v>6297653.7756782565</c:v>
                </c:pt>
                <c:pt idx="19">
                  <c:v>6646248.2039269283</c:v>
                </c:pt>
              </c:numCache>
            </c:numRef>
          </c:val>
        </c:ser>
        <c:dLbls>
          <c:showLegendKey val="0"/>
          <c:showVal val="0"/>
          <c:showCatName val="0"/>
          <c:showSerName val="0"/>
          <c:showPercent val="0"/>
          <c:showBubbleSize val="0"/>
        </c:dLbls>
        <c:gapWidth val="219"/>
        <c:overlap val="-27"/>
        <c:axId val="136333952"/>
        <c:axId val="136335744"/>
        <c:extLst>
          <c:ext xmlns:c15="http://schemas.microsoft.com/office/drawing/2012/chart" uri="{02D57815-91ED-43cb-92C2-25804820EDAC}">
            <c15:filteredBarSeries>
              <c15:ser>
                <c:idx val="0"/>
                <c:order val="0"/>
                <c:spPr>
                  <a:solidFill>
                    <a:schemeClr val="accent1"/>
                  </a:solidFill>
                  <a:ln>
                    <a:noFill/>
                  </a:ln>
                  <a:effectLst/>
                </c:spPr>
                <c:invertIfNegative val="0"/>
                <c:cat>
                  <c:numRef>
                    <c:extLst>
                      <c:ext uri="{02D57815-91ED-43cb-92C2-25804820EDAC}">
                        <c15:formulaRef>
                          <c15:sqref>'Gross Toll Revenue'!$Q$24:$Q$43</c15:sqref>
                        </c15:formulaRef>
                      </c:ext>
                    </c:extLst>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extLst>
                      <c:ext uri="{02D57815-91ED-43cb-92C2-25804820EDAC}">
                        <c15:formulaRef>
                          <c15:sqref>'Gross Toll Revenue'!$Q$24:$Q$43</c15:sqref>
                        </c15:formulaRef>
                      </c:ext>
                    </c:extLst>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val>
              </c15:ser>
            </c15:filteredBarSeries>
            <c15:filteredBarSeries>
              <c15:ser>
                <c:idx val="1"/>
                <c:order val="1"/>
                <c:spPr>
                  <a:solidFill>
                    <a:schemeClr val="accent2"/>
                  </a:solidFill>
                  <a:ln>
                    <a:noFill/>
                  </a:ln>
                  <a:effectLst/>
                </c:spPr>
                <c:invertIfNegative val="0"/>
                <c:cat>
                  <c:numRef>
                    <c:extLst>
                      <c:ext xmlns:c15="http://schemas.microsoft.com/office/drawing/2012/chart" uri="{02D57815-91ED-43cb-92C2-25804820EDAC}">
                        <c15:formulaRef>
                          <c15:sqref>'Gross Toll Revenue'!$Q$24:$Q$43</c15:sqref>
                        </c15:formulaRef>
                      </c:ext>
                    </c:extLst>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extLst>
                      <c:ext xmlns:c15="http://schemas.microsoft.com/office/drawing/2012/chart" uri="{02D57815-91ED-43cb-92C2-25804820EDAC}">
                        <c15:formulaRef>
                          <c15:sqref>'Gross Toll Revenue'!$R$24:$R$43</c15:sqref>
                        </c15:formulaRef>
                      </c:ext>
                    </c:extLst>
                    <c:numCache>
                      <c:formatCode>General</c:formatCode>
                      <c:ptCount val="20"/>
                    </c:numCache>
                  </c:numRef>
                </c:val>
              </c15:ser>
            </c15:filteredBarSeries>
          </c:ext>
        </c:extLst>
      </c:barChart>
      <c:catAx>
        <c:axId val="136333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335744"/>
        <c:crosses val="autoZero"/>
        <c:auto val="1"/>
        <c:lblAlgn val="ctr"/>
        <c:lblOffset val="100"/>
        <c:noMultiLvlLbl val="0"/>
      </c:catAx>
      <c:valAx>
        <c:axId val="13633574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333952"/>
        <c:crosses val="autoZero"/>
        <c:crossBetween val="between"/>
      </c:valAx>
      <c:spPr>
        <a:noFill/>
        <a:ln>
          <a:noFill/>
        </a:ln>
        <a:effectLst/>
      </c:spPr>
    </c:plotArea>
    <c:legend>
      <c:legendPos val="r"/>
      <c:layout>
        <c:manualLayout>
          <c:xMode val="edge"/>
          <c:yMode val="edge"/>
          <c:x val="0.15168738489207753"/>
          <c:y val="0.1096341560884746"/>
          <c:w val="0.27620628407469566"/>
          <c:h val="8.294988130194549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5875" cap="flat" cmpd="sng" algn="ctr">
      <a:solidFill>
        <a:schemeClr val="tx1"/>
      </a:solidFill>
      <a:round/>
    </a:ln>
    <a:effectLst/>
  </c:spPr>
  <c:txPr>
    <a:bodyPr/>
    <a:lstStyle/>
    <a:p>
      <a:pPr>
        <a:defRPr/>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142875</xdr:colOff>
      <xdr:row>2</xdr:row>
      <xdr:rowOff>9525</xdr:rowOff>
    </xdr:to>
    <xdr:pic>
      <xdr:nvPicPr>
        <xdr:cNvPr id="8193" name="Picture 1" descr="http://www.bea.gov/scb/_images/tblstrut.gif"/>
        <xdr:cNvPicPr>
          <a:picLocks noChangeAspect="1" noChangeArrowheads="1"/>
        </xdr:cNvPicPr>
      </xdr:nvPicPr>
      <xdr:blipFill>
        <a:blip xmlns:r="http://schemas.openxmlformats.org/officeDocument/2006/relationships" r:embed="rId1" cstate="print"/>
        <a:srcRect/>
        <a:stretch>
          <a:fillRect/>
        </a:stretch>
      </xdr:blipFill>
      <xdr:spPr bwMode="auto">
        <a:xfrm>
          <a:off x="0" y="1143000"/>
          <a:ext cx="142875" cy="9525"/>
        </a:xfrm>
        <a:prstGeom prst="rect">
          <a:avLst/>
        </a:prstGeom>
        <a:noFill/>
      </xdr:spPr>
    </xdr:pic>
    <xdr:clientData/>
  </xdr:twoCellAnchor>
  <xdr:twoCellAnchor editAs="oneCell">
    <xdr:from>
      <xdr:col>0</xdr:col>
      <xdr:colOff>0</xdr:colOff>
      <xdr:row>2</xdr:row>
      <xdr:rowOff>0</xdr:rowOff>
    </xdr:from>
    <xdr:to>
      <xdr:col>0</xdr:col>
      <xdr:colOff>142875</xdr:colOff>
      <xdr:row>2</xdr:row>
      <xdr:rowOff>9525</xdr:rowOff>
    </xdr:to>
    <xdr:pic>
      <xdr:nvPicPr>
        <xdr:cNvPr id="14339" name="Picture 3" descr="http://www.bea.gov/scb/_images/tblstrut.gif"/>
        <xdr:cNvPicPr>
          <a:picLocks noChangeAspect="1" noChangeArrowheads="1"/>
        </xdr:cNvPicPr>
      </xdr:nvPicPr>
      <xdr:blipFill>
        <a:blip xmlns:r="http://schemas.openxmlformats.org/officeDocument/2006/relationships" r:embed="rId1" cstate="print"/>
        <a:srcRect/>
        <a:stretch>
          <a:fillRect/>
        </a:stretch>
      </xdr:blipFill>
      <xdr:spPr bwMode="auto">
        <a:xfrm>
          <a:off x="0" y="1190625"/>
          <a:ext cx="142875" cy="9525"/>
        </a:xfrm>
        <a:prstGeom prst="rect">
          <a:avLst/>
        </a:prstGeom>
        <a:noFill/>
      </xdr:spPr>
    </xdr:pic>
    <xdr:clientData/>
  </xdr:twoCellAnchor>
  <xdr:twoCellAnchor editAs="oneCell">
    <xdr:from>
      <xdr:col>0</xdr:col>
      <xdr:colOff>152400</xdr:colOff>
      <xdr:row>2</xdr:row>
      <xdr:rowOff>0</xdr:rowOff>
    </xdr:from>
    <xdr:to>
      <xdr:col>0</xdr:col>
      <xdr:colOff>295275</xdr:colOff>
      <xdr:row>2</xdr:row>
      <xdr:rowOff>9525</xdr:rowOff>
    </xdr:to>
    <xdr:pic>
      <xdr:nvPicPr>
        <xdr:cNvPr id="14340" name="Picture 4" descr="http://www.bea.gov/scb/_images/tblstrut.gif"/>
        <xdr:cNvPicPr>
          <a:picLocks noChangeAspect="1" noChangeArrowheads="1"/>
        </xdr:cNvPicPr>
      </xdr:nvPicPr>
      <xdr:blipFill>
        <a:blip xmlns:r="http://schemas.openxmlformats.org/officeDocument/2006/relationships" r:embed="rId1" cstate="print"/>
        <a:srcRect/>
        <a:stretch>
          <a:fillRect/>
        </a:stretch>
      </xdr:blipFill>
      <xdr:spPr bwMode="auto">
        <a:xfrm>
          <a:off x="152400" y="1190625"/>
          <a:ext cx="142875" cy="95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0</xdr:colOff>
      <xdr:row>44</xdr:row>
      <xdr:rowOff>92932</xdr:rowOff>
    </xdr:from>
    <xdr:ext cx="708759" cy="937629"/>
    <xdr:sp macro="" textlink="">
      <xdr:nvSpPr>
        <xdr:cNvPr id="2" name="Rectangle 1"/>
        <xdr:cNvSpPr/>
      </xdr:nvSpPr>
      <xdr:spPr>
        <a:xfrm>
          <a:off x="7800975" y="8170132"/>
          <a:ext cx="708759" cy="937629"/>
        </a:xfrm>
        <a:prstGeom prst="rect">
          <a:avLst/>
        </a:prstGeom>
        <a:noFill/>
      </xdr:spPr>
      <xdr:txBody>
        <a:bodyPr wrap="square" lIns="91440" tIns="45720" rIns="91440" bIns="45720">
          <a:spAutoFit/>
        </a:bodyPr>
        <a:lstStyle/>
        <a:p>
          <a:pPr algn="ctr"/>
          <a:endParaRPr lang="en-US" sz="5400" b="1" cap="none" spc="100">
            <a:ln w="18000">
              <a:solidFill>
                <a:schemeClr val="accent1">
                  <a:satMod val="200000"/>
                  <a:tint val="72000"/>
                </a:schemeClr>
              </a:solidFill>
              <a:prstDash val="solid"/>
            </a:ln>
            <a:solidFill>
              <a:schemeClr val="accent1">
                <a:satMod val="280000"/>
                <a:tint val="100000"/>
                <a:alpha val="5700"/>
              </a:schemeClr>
            </a:solidFill>
            <a:effectLst>
              <a:outerShdw blurRad="25000" dist="20000" dir="16020000" algn="tl">
                <a:schemeClr val="accent1">
                  <a:satMod val="200000"/>
                  <a:shade val="1000"/>
                  <a:alpha val="60000"/>
                </a:schemeClr>
              </a:outerShdw>
            </a:effectLst>
          </a:endParaRPr>
        </a:p>
      </xdr:txBody>
    </xdr:sp>
    <xdr:clientData/>
  </xdr:oneCellAnchor>
  <xdr:twoCellAnchor>
    <xdr:from>
      <xdr:col>16</xdr:col>
      <xdr:colOff>495300</xdr:colOff>
      <xdr:row>0</xdr:row>
      <xdr:rowOff>0</xdr:rowOff>
    </xdr:from>
    <xdr:to>
      <xdr:col>22</xdr:col>
      <xdr:colOff>57150</xdr:colOff>
      <xdr:row>10</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566736</xdr:colOff>
      <xdr:row>45</xdr:row>
      <xdr:rowOff>14286</xdr:rowOff>
    </xdr:from>
    <xdr:to>
      <xdr:col>21</xdr:col>
      <xdr:colOff>438150</xdr:colOff>
      <xdr:row>63</xdr:row>
      <xdr:rowOff>19049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0.21616</cdr:x>
      <cdr:y>0.24608</cdr:y>
    </cdr:from>
    <cdr:to>
      <cdr:x>0.64983</cdr:x>
      <cdr:y>0.31982</cdr:y>
    </cdr:to>
    <cdr:sp macro="" textlink="">
      <cdr:nvSpPr>
        <cdr:cNvPr id="2" name="TextBox 1"/>
        <cdr:cNvSpPr txBox="1"/>
      </cdr:nvSpPr>
      <cdr:spPr>
        <a:xfrm xmlns:a="http://schemas.openxmlformats.org/drawingml/2006/main">
          <a:off x="1528764" y="1271589"/>
          <a:ext cx="3067050" cy="381000"/>
        </a:xfrm>
        <a:prstGeom xmlns:a="http://schemas.openxmlformats.org/drawingml/2006/main" prst="rect">
          <a:avLst/>
        </a:prstGeom>
        <a:solidFill xmlns:a="http://schemas.openxmlformats.org/drawingml/2006/main">
          <a:schemeClr val="accent2">
            <a:lumMod val="40000"/>
            <a:lumOff val="60000"/>
          </a:schemeClr>
        </a:solidFill>
      </cdr:spPr>
      <cdr:txBody>
        <a:bodyPr xmlns:a="http://schemas.openxmlformats.org/drawingml/2006/main" vertOverflow="clip" wrap="square" rtlCol="0"/>
        <a:lstStyle xmlns:a="http://schemas.openxmlformats.org/drawingml/2006/main"/>
        <a:p xmlns:a="http://schemas.openxmlformats.org/drawingml/2006/main">
          <a:r>
            <a:rPr lang="en-US" sz="1500"/>
            <a:t>2021 NPV  of Gross Revenue= $74M</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FS\Exposure%20Packet%20as%20of%20February%202003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ARL2FP005\ACI_Projects\CONTROLLER\Plan\Debt1\Debt\Other\UAM_2750%20FY2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SARL2FP005\ACI_Projects\MN\MN%20-%20BNSF%20TIGER%202014\400-Technical\402%20BCA\New%20Analysis%20Network%20Grade%20Crossings\MGCAM12032009%20-%20Test42614_Staples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CONTROLLER\AcctFin%20Report\Internal%20Rptg\CBS\2009\4th%20Quarter\CBS%20-%20Q4%20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SARL2FP005\ACI_Projects\CONTROLLER\Property%20Accounting\Reporting%20&amp;%20Analysis\Annual%20Reports\2006\R-1\330\Diverted%20W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SARL2FP005\ACI_Projects\Documents%20and%20Settings\b145489\Local%20Settings\Temporary%20Internet%20Files\OLKB2\Purchase%20Accounting%20Run%20Off%2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SARL2FP005\ACI_Projects\WINNT\Loco%20Depr%20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Current\CurrentProperty\2006%20Depr%20Recal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Portfolio Selling Costs"/>
      <sheetName val="A-2 Asset Disposition - Road"/>
      <sheetName val="A-2A Equipment Disposition"/>
      <sheetName val="A-2B Asset Disposition - Equip"/>
      <sheetName val="A-2B Equipment Disposition"/>
      <sheetName val="A-2C Amory South"/>
      <sheetName val="A-3 Star Lake Railroad"/>
      <sheetName val="A-4 At&amp;T Easement Refund"/>
      <sheetName val="A-5 Loco Overhal Accrual"/>
      <sheetName val="A-5a Overhaul Accrl"/>
      <sheetName val="A-6 CBM"/>
      <sheetName val="A-6a CBM Accounting Issues"/>
      <sheetName val="A-7 Depreciation Expense"/>
      <sheetName val="A-7a 2003 Depreciation"/>
      <sheetName val="A-8 Depr Rate Study"/>
      <sheetName val="A-7c Road Retirements"/>
      <sheetName val="A-7d Equip Retirements"/>
      <sheetName val="A-9 ARO"/>
      <sheetName val="A-10 Easement Sales"/>
      <sheetName val="A-11 Balance Sheet Recons"/>
      <sheetName val="A-11a Balance Sheet Recons"/>
      <sheetName val="DataValid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11">
          <cell r="B11">
            <v>2016</v>
          </cell>
          <cell r="C11">
            <v>11</v>
          </cell>
          <cell r="D11" t="str">
            <v>PROPERTY - PURCHASE ACCOUNTING ADJ</v>
          </cell>
          <cell r="E11" t="str">
            <v>JLN</v>
          </cell>
          <cell r="F11">
            <v>1475975340.6400001</v>
          </cell>
          <cell r="G11">
            <v>1475975340.6400001</v>
          </cell>
          <cell r="I11">
            <v>0</v>
          </cell>
          <cell r="J11" t="str">
            <v>Amortization Schedule</v>
          </cell>
        </row>
        <row r="12">
          <cell r="B12">
            <v>2150</v>
          </cell>
          <cell r="C12">
            <v>11</v>
          </cell>
          <cell r="D12" t="str">
            <v>CAPITALIZED LEASES - PASCO FUELING FACILITY</v>
          </cell>
          <cell r="E12" t="str">
            <v>LMH</v>
          </cell>
          <cell r="F12">
            <v>1159011</v>
          </cell>
          <cell r="G12">
            <v>1159011</v>
          </cell>
          <cell r="I12">
            <v>0</v>
          </cell>
          <cell r="J12" t="str">
            <v>No activity recorded until retirement; history.</v>
          </cell>
        </row>
        <row r="13">
          <cell r="B13">
            <v>2151</v>
          </cell>
          <cell r="C13">
            <v>11</v>
          </cell>
          <cell r="D13" t="str">
            <v>CAPITALIZED LEASES - EQUIPMENT</v>
          </cell>
          <cell r="E13" t="str">
            <v>LMH</v>
          </cell>
          <cell r="F13">
            <v>20643026.460000001</v>
          </cell>
          <cell r="G13">
            <v>20643026.460000001</v>
          </cell>
          <cell r="I13">
            <v>0</v>
          </cell>
          <cell r="J13" t="str">
            <v>No activity recorded until retirement; history.</v>
          </cell>
        </row>
        <row r="14">
          <cell r="B14">
            <v>2152</v>
          </cell>
          <cell r="C14">
            <v>11</v>
          </cell>
          <cell r="D14" t="str">
            <v>CAPITALIZED LEASES - BN DOCK</v>
          </cell>
          <cell r="E14" t="str">
            <v>JLN</v>
          </cell>
          <cell r="F14">
            <v>8400000</v>
          </cell>
          <cell r="G14">
            <v>8400000</v>
          </cell>
          <cell r="I14">
            <v>0</v>
          </cell>
          <cell r="J14" t="str">
            <v>Amortization Schedule</v>
          </cell>
        </row>
        <row r="15">
          <cell r="B15">
            <v>2153</v>
          </cell>
          <cell r="C15">
            <v>11</v>
          </cell>
          <cell r="D15" t="str">
            <v>CAPITALIZED LEASES - SIDLOADER</v>
          </cell>
          <cell r="E15" t="str">
            <v>HKL</v>
          </cell>
          <cell r="F15">
            <v>629303</v>
          </cell>
          <cell r="G15">
            <v>629303</v>
          </cell>
          <cell r="I15">
            <v>0</v>
          </cell>
          <cell r="J15" t="str">
            <v>Amortization Schedule</v>
          </cell>
        </row>
        <row r="16">
          <cell r="B16">
            <v>2154</v>
          </cell>
          <cell r="C16">
            <v>11</v>
          </cell>
          <cell r="D16" t="str">
            <v>CAPITALIZED LEASES - JOLIET ARSENAL</v>
          </cell>
          <cell r="E16" t="str">
            <v>LMH</v>
          </cell>
          <cell r="F16">
            <v>138231000</v>
          </cell>
          <cell r="G16">
            <v>138231000</v>
          </cell>
          <cell r="I16">
            <v>0</v>
          </cell>
          <cell r="J16" t="str">
            <v>Amortization Schedule</v>
          </cell>
        </row>
        <row r="17">
          <cell r="B17">
            <v>2165</v>
          </cell>
          <cell r="C17">
            <v>11</v>
          </cell>
          <cell r="D17" t="str">
            <v>CAPITALIZED LEASES - LOCOMOTIVES</v>
          </cell>
          <cell r="E17" t="str">
            <v>HKL</v>
          </cell>
          <cell r="F17">
            <v>1198965775</v>
          </cell>
          <cell r="G17">
            <v>1198965775</v>
          </cell>
          <cell r="I17">
            <v>0</v>
          </cell>
          <cell r="J17" t="str">
            <v>Mechanical's Forecast</v>
          </cell>
        </row>
        <row r="18">
          <cell r="B18" t="str">
            <v>2180</v>
          </cell>
          <cell r="C18">
            <v>11</v>
          </cell>
          <cell r="D18" t="str">
            <v>CAPITALIZATION OF INT ROAD</v>
          </cell>
          <cell r="E18" t="str">
            <v>JLN</v>
          </cell>
          <cell r="F18">
            <v>164570221.06</v>
          </cell>
          <cell r="G18">
            <v>164570221.06</v>
          </cell>
          <cell r="I18">
            <v>0</v>
          </cell>
          <cell r="J18" t="str">
            <v>Amortization Schedule</v>
          </cell>
        </row>
        <row r="19">
          <cell r="B19" t="str">
            <v>2181</v>
          </cell>
          <cell r="C19">
            <v>11</v>
          </cell>
          <cell r="D19" t="str">
            <v>CAPITALIZATION OF INT EQPM</v>
          </cell>
          <cell r="E19" t="str">
            <v>JLN</v>
          </cell>
          <cell r="F19">
            <v>4569684.6399999997</v>
          </cell>
          <cell r="G19">
            <v>4569684.6399999997</v>
          </cell>
          <cell r="I19">
            <v>0</v>
          </cell>
          <cell r="J19" t="str">
            <v>Amortization Schedule</v>
          </cell>
        </row>
        <row r="20">
          <cell r="B20" t="str">
            <v>2190</v>
          </cell>
          <cell r="C20">
            <v>11</v>
          </cell>
          <cell r="D20" t="str">
            <v>AMORT OF CAPITALIZED INT-RD</v>
          </cell>
          <cell r="E20" t="str">
            <v>JLN</v>
          </cell>
          <cell r="F20">
            <v>-47740887.450000003</v>
          </cell>
          <cell r="G20">
            <v>-47740887.450000003</v>
          </cell>
          <cell r="I20">
            <v>0</v>
          </cell>
          <cell r="J20" t="str">
            <v>Amortization Schedule</v>
          </cell>
        </row>
        <row r="21">
          <cell r="B21" t="str">
            <v>2191</v>
          </cell>
          <cell r="C21">
            <v>11</v>
          </cell>
          <cell r="D21" t="str">
            <v>AMORT OF CAPITALIZED INT -EQ</v>
          </cell>
          <cell r="E21" t="str">
            <v>JLN</v>
          </cell>
          <cell r="F21">
            <v>-3379385.94</v>
          </cell>
          <cell r="G21">
            <v>-3379385.94</v>
          </cell>
          <cell r="I21">
            <v>0</v>
          </cell>
          <cell r="J21" t="str">
            <v>Amortization Schedule</v>
          </cell>
        </row>
        <row r="22">
          <cell r="B22">
            <v>2329</v>
          </cell>
          <cell r="C22">
            <v>11</v>
          </cell>
          <cell r="D22" t="str">
            <v>DEPRECIATION - PURCHASE ACCTG ADJ</v>
          </cell>
          <cell r="E22" t="str">
            <v>JLN</v>
          </cell>
          <cell r="F22">
            <v>1301601706.1400001</v>
          </cell>
          <cell r="G22">
            <v>1301601706.1400001</v>
          </cell>
          <cell r="I22">
            <v>0</v>
          </cell>
          <cell r="J22" t="str">
            <v>Schedule</v>
          </cell>
        </row>
        <row r="23">
          <cell r="B23" t="str">
            <v>2650</v>
          </cell>
          <cell r="C23">
            <v>8</v>
          </cell>
          <cell r="D23" t="str">
            <v>OTHER TAX PLANNING INVESTMENTS</v>
          </cell>
          <cell r="E23" t="str">
            <v>LMH</v>
          </cell>
          <cell r="F23">
            <v>22906207.09</v>
          </cell>
          <cell r="G23">
            <v>22906207.09</v>
          </cell>
          <cell r="I23">
            <v>0</v>
          </cell>
          <cell r="J23" t="str">
            <v>Capital, Apex, Tax, and Property magt. Forecast</v>
          </cell>
        </row>
        <row r="24">
          <cell r="B24">
            <v>2651</v>
          </cell>
          <cell r="C24">
            <v>8</v>
          </cell>
          <cell r="D24" t="str">
            <v>LIKE-KIND EXCHANGE PROPERTIES</v>
          </cell>
          <cell r="E24" t="str">
            <v>LMH</v>
          </cell>
          <cell r="F24">
            <v>0</v>
          </cell>
          <cell r="G24">
            <v>0</v>
          </cell>
          <cell r="I24">
            <v>0</v>
          </cell>
          <cell r="J24" t="str">
            <v>History</v>
          </cell>
        </row>
        <row r="25">
          <cell r="B25">
            <v>2652</v>
          </cell>
          <cell r="C25">
            <v>8</v>
          </cell>
          <cell r="D25" t="str">
            <v>EQUIPMENT INVESTING ACTIVITY</v>
          </cell>
          <cell r="E25" t="str">
            <v>HKL</v>
          </cell>
          <cell r="F25">
            <v>168253.2</v>
          </cell>
          <cell r="G25">
            <v>168253.2</v>
          </cell>
          <cell r="I25">
            <v>0</v>
          </cell>
          <cell r="J25" t="str">
            <v>Financing schedules</v>
          </cell>
        </row>
        <row r="26">
          <cell r="B26">
            <v>2657</v>
          </cell>
          <cell r="C26">
            <v>8</v>
          </cell>
          <cell r="D26" t="str">
            <v>GE EQUIPMENT VOUCHERS</v>
          </cell>
          <cell r="E26" t="str">
            <v>HKL</v>
          </cell>
          <cell r="F26">
            <v>3701845</v>
          </cell>
          <cell r="G26">
            <v>3701845</v>
          </cell>
          <cell r="I26">
            <v>0</v>
          </cell>
          <cell r="J26" t="str">
            <v>Interest Schedule</v>
          </cell>
        </row>
        <row r="27">
          <cell r="B27">
            <v>2811</v>
          </cell>
          <cell r="C27">
            <v>9</v>
          </cell>
          <cell r="D27" t="str">
            <v>APEX ASSETS</v>
          </cell>
          <cell r="E27" t="str">
            <v>LMH</v>
          </cell>
          <cell r="F27">
            <v>18024796.41</v>
          </cell>
          <cell r="I27">
            <v>6583737</v>
          </cell>
          <cell r="J27" t="str">
            <v>Land reconciliation, APEX Summary, APEX Forecast</v>
          </cell>
        </row>
        <row r="28">
          <cell r="B28">
            <v>2902</v>
          </cell>
          <cell r="C28">
            <v>8</v>
          </cell>
          <cell r="D28" t="str">
            <v>OTHER EXPEND. ON NON-RAIL PROPERTY</v>
          </cell>
          <cell r="E28" t="str">
            <v>LMH</v>
          </cell>
          <cell r="F28">
            <v>39328559.509999998</v>
          </cell>
          <cell r="G28">
            <v>39328559.509999998</v>
          </cell>
          <cell r="I28">
            <v>0</v>
          </cell>
          <cell r="J28" t="str">
            <v>Schedule</v>
          </cell>
        </row>
        <row r="29">
          <cell r="B29">
            <v>2907</v>
          </cell>
          <cell r="C29">
            <v>9</v>
          </cell>
          <cell r="D29" t="str">
            <v>CAPITAL LEASE - ARGENTINE FLYOVER</v>
          </cell>
          <cell r="E29" t="str">
            <v>LMH</v>
          </cell>
          <cell r="F29">
            <v>15795289.48</v>
          </cell>
          <cell r="G29">
            <v>15795289.48</v>
          </cell>
          <cell r="I29">
            <v>0</v>
          </cell>
          <cell r="J29" t="str">
            <v>Schedule</v>
          </cell>
        </row>
        <row r="30">
          <cell r="B30" t="str">
            <v>340E</v>
          </cell>
          <cell r="C30">
            <v>14</v>
          </cell>
          <cell r="D30" t="str">
            <v>PORTFOLIO SELLING COSTS</v>
          </cell>
          <cell r="E30" t="str">
            <v>DLB</v>
          </cell>
          <cell r="F30">
            <v>1522235.48</v>
          </cell>
          <cell r="G30">
            <v>1522235.48</v>
          </cell>
          <cell r="I30">
            <v>0</v>
          </cell>
          <cell r="J30" t="str">
            <v>History, AP Millennium Query</v>
          </cell>
        </row>
        <row r="31">
          <cell r="B31" t="str">
            <v>340L</v>
          </cell>
          <cell r="C31">
            <v>14</v>
          </cell>
          <cell r="D31" t="str">
            <v>FIBER OPTIC SELLING COSTS</v>
          </cell>
          <cell r="E31" t="str">
            <v>DLB</v>
          </cell>
          <cell r="F31">
            <v>0</v>
          </cell>
          <cell r="G31">
            <v>0</v>
          </cell>
          <cell r="I31">
            <v>0</v>
          </cell>
          <cell r="J31" t="str">
            <v>History, AP Millennium Query</v>
          </cell>
        </row>
        <row r="32">
          <cell r="B32">
            <v>3401</v>
          </cell>
          <cell r="C32">
            <v>18</v>
          </cell>
          <cell r="D32" t="str">
            <v>LOCOMOTIVE FREIGHT CAR PURCHASES</v>
          </cell>
          <cell r="E32" t="str">
            <v>HKL</v>
          </cell>
          <cell r="F32">
            <v>0</v>
          </cell>
          <cell r="G32">
            <v>0</v>
          </cell>
          <cell r="I32">
            <v>0</v>
          </cell>
          <cell r="J32" t="str">
            <v>Financing schedules, invoices</v>
          </cell>
        </row>
        <row r="33">
          <cell r="B33">
            <v>3475</v>
          </cell>
          <cell r="C33">
            <v>16</v>
          </cell>
          <cell r="D33" t="str">
            <v>LOCOMOTIVE LEASES - SHORT TERM</v>
          </cell>
          <cell r="E33" t="str">
            <v>HKL</v>
          </cell>
          <cell r="F33">
            <v>8373388</v>
          </cell>
          <cell r="G33">
            <v>8373387</v>
          </cell>
          <cell r="I33">
            <v>1</v>
          </cell>
          <cell r="J33" t="str">
            <v>Forecast, invoices</v>
          </cell>
        </row>
        <row r="34">
          <cell r="B34">
            <v>3477</v>
          </cell>
          <cell r="C34">
            <v>16</v>
          </cell>
          <cell r="D34" t="str">
            <v>LOCOMOTIVE LEASES - CURRENT</v>
          </cell>
          <cell r="E34" t="str">
            <v>HKL</v>
          </cell>
          <cell r="F34">
            <v>35750894</v>
          </cell>
          <cell r="G34">
            <v>35750894</v>
          </cell>
          <cell r="I34">
            <v>0</v>
          </cell>
          <cell r="J34" t="str">
            <v>Forecast, invoices</v>
          </cell>
        </row>
        <row r="35">
          <cell r="B35" t="str">
            <v>3920</v>
          </cell>
          <cell r="C35">
            <v>17</v>
          </cell>
          <cell r="D35" t="str">
            <v>LEASE OVERHAUL LIABILITY - CURRENT</v>
          </cell>
          <cell r="E35" t="str">
            <v>HKL</v>
          </cell>
          <cell r="F35">
            <v>-43961530</v>
          </cell>
          <cell r="G35">
            <v>-43961530</v>
          </cell>
          <cell r="I35">
            <v>0</v>
          </cell>
          <cell r="J35" t="str">
            <v>Mechanical's Forecast, Millennium Query</v>
          </cell>
        </row>
        <row r="36">
          <cell r="B36">
            <v>4744</v>
          </cell>
          <cell r="C36">
            <v>25</v>
          </cell>
          <cell r="D36" t="str">
            <v>LOCOMOTIVE LEASES - LONG TERM</v>
          </cell>
          <cell r="E36" t="str">
            <v>HKL</v>
          </cell>
          <cell r="F36">
            <v>104005382</v>
          </cell>
          <cell r="G36">
            <v>104005382</v>
          </cell>
          <cell r="I36">
            <v>0</v>
          </cell>
          <cell r="J36" t="str">
            <v>Forecast, invoices and Millennium Query</v>
          </cell>
        </row>
        <row r="37">
          <cell r="B37">
            <v>4915</v>
          </cell>
          <cell r="C37">
            <v>26</v>
          </cell>
          <cell r="D37" t="str">
            <v>DEFERRED GAINS ON EQUIPMENT</v>
          </cell>
          <cell r="E37" t="str">
            <v>HKL</v>
          </cell>
          <cell r="F37">
            <v>101061552</v>
          </cell>
          <cell r="G37">
            <v>101061552</v>
          </cell>
          <cell r="I37">
            <v>0</v>
          </cell>
          <cell r="J37" t="str">
            <v>Amortization Schedule</v>
          </cell>
        </row>
        <row r="38">
          <cell r="B38" t="str">
            <v>4918</v>
          </cell>
          <cell r="C38">
            <v>26</v>
          </cell>
          <cell r="D38" t="str">
            <v>LEASE OVERHAUL LIABILITY-DEFERRED</v>
          </cell>
          <cell r="E38" t="str">
            <v>HKL</v>
          </cell>
          <cell r="F38">
            <v>-52807920</v>
          </cell>
          <cell r="G38">
            <v>-52807920</v>
          </cell>
          <cell r="I38">
            <v>0</v>
          </cell>
          <cell r="J38" t="str">
            <v>Mechanical's Forecast, Millennium Query</v>
          </cell>
        </row>
        <row r="40">
          <cell r="B40" t="str">
            <v>Various</v>
          </cell>
          <cell r="C40">
            <v>11</v>
          </cell>
          <cell r="D40" t="str">
            <v>PROPERTY INVESTMENT</v>
          </cell>
          <cell r="E40" t="str">
            <v>JLN</v>
          </cell>
          <cell r="F40">
            <v>28904858347.290001</v>
          </cell>
          <cell r="H40" t="str">
            <v>B</v>
          </cell>
          <cell r="I40">
            <v>28904858347.290001</v>
          </cell>
          <cell r="J40" t="str">
            <v>Accts 2010, 2011, 2012, 2013, 2014, 2016, 2031, 2100, 2101, 2102, 2103, 2121, 2131, 2150, 2151, 2165, 2180, 2181, 2200, 2201, 2202, 2203, 2250, 2251, 2252</v>
          </cell>
        </row>
        <row r="42">
          <cell r="B42" t="str">
            <v>Various</v>
          </cell>
          <cell r="C42">
            <v>12</v>
          </cell>
          <cell r="D42" t="str">
            <v>PROPERTY ACCUMULATED DEPRECIATION</v>
          </cell>
          <cell r="E42" t="str">
            <v>JLN</v>
          </cell>
          <cell r="F42">
            <v>-4883391731.2799997</v>
          </cell>
          <cell r="H42" t="str">
            <v>B</v>
          </cell>
          <cell r="I42">
            <v>-4883391731.2799997</v>
          </cell>
          <cell r="J42" t="str">
            <v>Accts 2300, 2301, 2302, 2303, 2314, 2328, 2329, 2330, 2350, 2351, 2361, 2364, 2365, 2400, 2401, 2402, 2403, 2450, 2452, 2470</v>
          </cell>
        </row>
      </sheetData>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08"/>
      <sheetName val="February 08"/>
      <sheetName val="March 08"/>
      <sheetName val="April 08"/>
      <sheetName val="May 08"/>
      <sheetName val="June 08"/>
      <sheetName val="July 08"/>
      <sheetName val="August 08"/>
      <sheetName val="September 08"/>
      <sheetName val="October 08"/>
      <sheetName val="November 08"/>
      <sheetName val="YTD08"/>
      <sheetName val="December 08"/>
      <sheetName val="Journal Entry"/>
      <sheetName val="Non-Cash Entr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Overview &amp; Paramters"/>
      <sheetName val="Spreadsheet Overview"/>
      <sheetName val="Data Dictionary"/>
      <sheetName val="Assumptions"/>
      <sheetName val="Improvement Types"/>
      <sheetName val="Data"/>
      <sheetName val="Crossing Improvements"/>
      <sheetName val="Model"/>
      <sheetName val="Crossing Model Summary"/>
      <sheetName val="County Level Summary"/>
      <sheetName val="Summary"/>
      <sheetName val="Summary wo Surfacing"/>
      <sheetName val="EF Calcs"/>
      <sheetName val="Accident Calcs"/>
      <sheetName val="Delay &amp; Time-in-Queue"/>
      <sheetName val="VOC &amp; Emissions Savings"/>
      <sheetName val="CPI Raw Data"/>
      <sheetName val="PPI Raw Data"/>
      <sheetName val="hpms_2007"/>
      <sheetName val="ACCIDENT DATA 2000"/>
      <sheetName val="ACCIDENT DATA 2001"/>
      <sheetName val="ACCIDENT DATA 2002"/>
      <sheetName val="ACCIDENT DATA 2003"/>
      <sheetName val="ACCIDENT DATA 2004"/>
      <sheetName val="ACCIDENT DATA 2005"/>
      <sheetName val="ACCIDENT DATA 2006"/>
      <sheetName val="ACCIDENT DATA 2007"/>
      <sheetName val="ACCIDENT DATA 2008"/>
    </sheetNames>
    <sheetDataSet>
      <sheetData sheetId="0" refreshError="1"/>
      <sheetData sheetId="1" refreshError="1"/>
      <sheetData sheetId="2" refreshError="1"/>
      <sheetData sheetId="3">
        <row r="3">
          <cell r="C3">
            <v>2.5000000000000001E-3</v>
          </cell>
        </row>
        <row r="5">
          <cell r="C5">
            <v>7.0000000000000007E-2</v>
          </cell>
        </row>
        <row r="6">
          <cell r="C6">
            <v>1.6</v>
          </cell>
        </row>
      </sheetData>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CBS"/>
      <sheetName val="Signature-not used"/>
      <sheetName val="Q4 09 BS Leads"/>
      <sheetName val="Current"/>
      <sheetName val="PPE-Other Current 10-Q Recon"/>
      <sheetName val="Current 10-K Recon"/>
      <sheetName val="12.31.08"/>
      <sheetName val="12.31.08 10-K Recon"/>
      <sheetName val="12.31.08 PPE 10-K Recon"/>
      <sheetName val="Q3 09 Rail BS Leads"/>
      <sheetName val="Q2 09 Rail BS Leads"/>
      <sheetName val="PriorQ4"/>
      <sheetName val="PriorQ3"/>
      <sheetName val="Prior Q2"/>
      <sheetName val="PriorQ1"/>
      <sheetName val="PPE-Other Q3-09 10-Q Recon"/>
      <sheetName val="PPE-Other Q2-09 10-Q Recon"/>
      <sheetName val="PPE-Other Sep08 10-Q Recon"/>
      <sheetName val="Prior 10-Q Recon"/>
      <sheetName val="R-1 220"/>
      <sheetName val="R-1 220 revised 021710"/>
      <sheetName val="R-1 220 revised 022610"/>
      <sheetName val="220 Support"/>
      <sheetName val="R-1 230"/>
      <sheetName val="R-1 460"/>
      <sheetName val="Variance Analysis Q409 vs Q408"/>
      <sheetName val="Variance Analysis-old"/>
      <sheetName val="Q3.09 vs Q3.08 &amp; Q4.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C Conversion"/>
      <sheetName val="Historical"/>
      <sheetName val="Current"/>
      <sheetName val="Sheet3"/>
    </sheetNames>
    <sheetDataSet>
      <sheetData sheetId="0">
        <row r="1">
          <cell r="A1">
            <v>100</v>
          </cell>
          <cell r="B1">
            <v>2</v>
          </cell>
        </row>
        <row r="2">
          <cell r="A2">
            <v>105</v>
          </cell>
          <cell r="B2">
            <v>3</v>
          </cell>
        </row>
        <row r="3">
          <cell r="A3">
            <v>106</v>
          </cell>
          <cell r="B3">
            <v>3</v>
          </cell>
        </row>
        <row r="4">
          <cell r="A4">
            <v>120</v>
          </cell>
          <cell r="B4">
            <v>4</v>
          </cell>
        </row>
        <row r="5">
          <cell r="A5">
            <v>121</v>
          </cell>
          <cell r="B5">
            <v>4</v>
          </cell>
        </row>
        <row r="6">
          <cell r="A6">
            <v>122</v>
          </cell>
          <cell r="B6">
            <v>4</v>
          </cell>
        </row>
        <row r="7">
          <cell r="A7">
            <v>123</v>
          </cell>
          <cell r="B7">
            <v>4</v>
          </cell>
        </row>
        <row r="8">
          <cell r="A8">
            <v>125</v>
          </cell>
          <cell r="B8">
            <v>5</v>
          </cell>
        </row>
        <row r="9">
          <cell r="A9">
            <v>126</v>
          </cell>
          <cell r="B9">
            <v>5</v>
          </cell>
        </row>
        <row r="10">
          <cell r="A10">
            <v>130</v>
          </cell>
          <cell r="B10">
            <v>6</v>
          </cell>
        </row>
        <row r="11">
          <cell r="A11">
            <v>150</v>
          </cell>
          <cell r="B11">
            <v>8</v>
          </cell>
        </row>
        <row r="12">
          <cell r="A12">
            <v>151</v>
          </cell>
          <cell r="B12">
            <v>8</v>
          </cell>
        </row>
        <row r="13">
          <cell r="A13">
            <v>152</v>
          </cell>
          <cell r="B13">
            <v>8</v>
          </cell>
        </row>
        <row r="14">
          <cell r="A14">
            <v>153</v>
          </cell>
          <cell r="B14">
            <v>8</v>
          </cell>
        </row>
        <row r="15">
          <cell r="A15">
            <v>154</v>
          </cell>
          <cell r="B15">
            <v>8</v>
          </cell>
        </row>
        <row r="16">
          <cell r="A16">
            <v>155</v>
          </cell>
          <cell r="B16">
            <v>8</v>
          </cell>
        </row>
        <row r="17">
          <cell r="A17">
            <v>156</v>
          </cell>
          <cell r="B17">
            <v>8</v>
          </cell>
        </row>
        <row r="18">
          <cell r="A18">
            <v>157</v>
          </cell>
          <cell r="B18">
            <v>8</v>
          </cell>
        </row>
        <row r="19">
          <cell r="A19">
            <v>158</v>
          </cell>
          <cell r="B19">
            <v>8</v>
          </cell>
        </row>
        <row r="20">
          <cell r="A20">
            <v>159</v>
          </cell>
          <cell r="B20">
            <v>8</v>
          </cell>
        </row>
        <row r="21">
          <cell r="A21">
            <v>160</v>
          </cell>
          <cell r="B21">
            <v>8</v>
          </cell>
        </row>
        <row r="22">
          <cell r="A22">
            <v>161</v>
          </cell>
          <cell r="B22">
            <v>8</v>
          </cell>
        </row>
        <row r="23">
          <cell r="A23">
            <v>162</v>
          </cell>
          <cell r="B23">
            <v>8</v>
          </cell>
        </row>
        <row r="24">
          <cell r="A24">
            <v>163</v>
          </cell>
          <cell r="B24">
            <v>8</v>
          </cell>
        </row>
        <row r="25">
          <cell r="A25">
            <v>164</v>
          </cell>
          <cell r="B25">
            <v>8</v>
          </cell>
        </row>
        <row r="26">
          <cell r="A26">
            <v>165</v>
          </cell>
          <cell r="B26">
            <v>8</v>
          </cell>
        </row>
        <row r="27">
          <cell r="A27">
            <v>166</v>
          </cell>
          <cell r="B27">
            <v>8</v>
          </cell>
        </row>
        <row r="28">
          <cell r="A28">
            <v>167</v>
          </cell>
          <cell r="B28">
            <v>8</v>
          </cell>
        </row>
        <row r="29">
          <cell r="A29">
            <v>168</v>
          </cell>
          <cell r="B29">
            <v>8</v>
          </cell>
        </row>
        <row r="30">
          <cell r="A30">
            <v>169</v>
          </cell>
          <cell r="B30">
            <v>8</v>
          </cell>
        </row>
        <row r="31">
          <cell r="A31">
            <v>170</v>
          </cell>
          <cell r="B31">
            <v>8</v>
          </cell>
        </row>
        <row r="32">
          <cell r="A32">
            <v>171</v>
          </cell>
          <cell r="B32">
            <v>8</v>
          </cell>
        </row>
        <row r="33">
          <cell r="A33">
            <v>172</v>
          </cell>
          <cell r="B33">
            <v>8</v>
          </cell>
        </row>
        <row r="34">
          <cell r="A34">
            <v>173</v>
          </cell>
          <cell r="B34">
            <v>8</v>
          </cell>
        </row>
        <row r="35">
          <cell r="A35">
            <v>174</v>
          </cell>
          <cell r="B35">
            <v>8</v>
          </cell>
        </row>
        <row r="36">
          <cell r="A36">
            <v>175</v>
          </cell>
          <cell r="B36">
            <v>8</v>
          </cell>
        </row>
        <row r="37">
          <cell r="A37">
            <v>176</v>
          </cell>
          <cell r="B37">
            <v>8</v>
          </cell>
        </row>
        <row r="38">
          <cell r="A38">
            <v>177</v>
          </cell>
          <cell r="B38">
            <v>8</v>
          </cell>
        </row>
        <row r="39">
          <cell r="A39">
            <v>178</v>
          </cell>
          <cell r="B39">
            <v>8</v>
          </cell>
        </row>
        <row r="40">
          <cell r="A40">
            <v>179</v>
          </cell>
          <cell r="B40">
            <v>8</v>
          </cell>
        </row>
        <row r="41">
          <cell r="A41">
            <v>180</v>
          </cell>
          <cell r="B41">
            <v>8</v>
          </cell>
        </row>
        <row r="42">
          <cell r="A42">
            <v>181</v>
          </cell>
          <cell r="B42">
            <v>8</v>
          </cell>
        </row>
        <row r="43">
          <cell r="A43">
            <v>182</v>
          </cell>
          <cell r="B43">
            <v>8</v>
          </cell>
        </row>
        <row r="44">
          <cell r="A44">
            <v>183</v>
          </cell>
          <cell r="B44">
            <v>8</v>
          </cell>
        </row>
        <row r="45">
          <cell r="A45">
            <v>184</v>
          </cell>
          <cell r="B45">
            <v>8</v>
          </cell>
        </row>
        <row r="46">
          <cell r="A46">
            <v>185</v>
          </cell>
          <cell r="B46">
            <v>8</v>
          </cell>
        </row>
        <row r="47">
          <cell r="A47">
            <v>186</v>
          </cell>
          <cell r="B47">
            <v>8</v>
          </cell>
        </row>
        <row r="48">
          <cell r="A48">
            <v>187</v>
          </cell>
          <cell r="B48">
            <v>8</v>
          </cell>
        </row>
        <row r="49">
          <cell r="A49">
            <v>188</v>
          </cell>
          <cell r="B49">
            <v>8</v>
          </cell>
        </row>
        <row r="50">
          <cell r="A50">
            <v>189</v>
          </cell>
          <cell r="B50">
            <v>8</v>
          </cell>
        </row>
        <row r="51">
          <cell r="A51">
            <v>190</v>
          </cell>
          <cell r="B51">
            <v>8</v>
          </cell>
        </row>
        <row r="52">
          <cell r="A52">
            <v>191</v>
          </cell>
          <cell r="B52">
            <v>8</v>
          </cell>
        </row>
        <row r="53">
          <cell r="A53">
            <v>192</v>
          </cell>
          <cell r="B53">
            <v>8</v>
          </cell>
        </row>
        <row r="54">
          <cell r="A54">
            <v>193</v>
          </cell>
          <cell r="B54">
            <v>8</v>
          </cell>
        </row>
        <row r="55">
          <cell r="A55">
            <v>194</v>
          </cell>
          <cell r="B55">
            <v>8</v>
          </cell>
        </row>
        <row r="56">
          <cell r="A56">
            <v>200</v>
          </cell>
          <cell r="B56">
            <v>9</v>
          </cell>
        </row>
        <row r="57">
          <cell r="A57">
            <v>201</v>
          </cell>
          <cell r="B57">
            <v>9</v>
          </cell>
        </row>
        <row r="58">
          <cell r="A58">
            <v>202</v>
          </cell>
          <cell r="B58">
            <v>9</v>
          </cell>
        </row>
        <row r="59">
          <cell r="A59">
            <v>203</v>
          </cell>
          <cell r="B59">
            <v>9</v>
          </cell>
        </row>
        <row r="60">
          <cell r="A60">
            <v>204</v>
          </cell>
          <cell r="B60">
            <v>9</v>
          </cell>
        </row>
        <row r="61">
          <cell r="A61">
            <v>205</v>
          </cell>
          <cell r="B61">
            <v>9</v>
          </cell>
        </row>
        <row r="62">
          <cell r="A62">
            <v>206</v>
          </cell>
          <cell r="B62">
            <v>9</v>
          </cell>
        </row>
        <row r="63">
          <cell r="A63">
            <v>207</v>
          </cell>
          <cell r="B63">
            <v>9</v>
          </cell>
        </row>
        <row r="64">
          <cell r="A64">
            <v>208</v>
          </cell>
          <cell r="B64">
            <v>9</v>
          </cell>
        </row>
        <row r="65">
          <cell r="A65">
            <v>209</v>
          </cell>
          <cell r="B65">
            <v>9</v>
          </cell>
        </row>
        <row r="66">
          <cell r="A66">
            <v>210</v>
          </cell>
          <cell r="B66">
            <v>9</v>
          </cell>
        </row>
        <row r="67">
          <cell r="A67">
            <v>211</v>
          </cell>
          <cell r="B67">
            <v>9</v>
          </cell>
        </row>
        <row r="68">
          <cell r="A68">
            <v>212</v>
          </cell>
          <cell r="B68">
            <v>9</v>
          </cell>
        </row>
        <row r="69">
          <cell r="A69">
            <v>213</v>
          </cell>
          <cell r="B69">
            <v>9</v>
          </cell>
        </row>
        <row r="70">
          <cell r="A70">
            <v>214</v>
          </cell>
          <cell r="B70">
            <v>9</v>
          </cell>
        </row>
        <row r="71">
          <cell r="A71">
            <v>215</v>
          </cell>
          <cell r="B71">
            <v>9</v>
          </cell>
        </row>
        <row r="72">
          <cell r="A72">
            <v>216</v>
          </cell>
          <cell r="B72">
            <v>9</v>
          </cell>
        </row>
        <row r="73">
          <cell r="A73">
            <v>217</v>
          </cell>
          <cell r="B73">
            <v>9</v>
          </cell>
        </row>
        <row r="74">
          <cell r="A74">
            <v>218</v>
          </cell>
          <cell r="B74">
            <v>9</v>
          </cell>
        </row>
        <row r="75">
          <cell r="A75">
            <v>219</v>
          </cell>
          <cell r="B75">
            <v>9</v>
          </cell>
        </row>
        <row r="76">
          <cell r="A76">
            <v>220</v>
          </cell>
          <cell r="B76">
            <v>9</v>
          </cell>
        </row>
        <row r="77">
          <cell r="A77">
            <v>221</v>
          </cell>
          <cell r="B77">
            <v>9</v>
          </cell>
        </row>
        <row r="78">
          <cell r="A78">
            <v>222</v>
          </cell>
          <cell r="B78">
            <v>9</v>
          </cell>
        </row>
        <row r="79">
          <cell r="A79">
            <v>223</v>
          </cell>
          <cell r="B79">
            <v>9</v>
          </cell>
        </row>
        <row r="80">
          <cell r="A80">
            <v>224</v>
          </cell>
          <cell r="B80">
            <v>9</v>
          </cell>
        </row>
        <row r="81">
          <cell r="A81">
            <v>225</v>
          </cell>
          <cell r="B81">
            <v>9</v>
          </cell>
        </row>
        <row r="82">
          <cell r="A82">
            <v>226</v>
          </cell>
          <cell r="B82">
            <v>9</v>
          </cell>
        </row>
        <row r="83">
          <cell r="A83">
            <v>227</v>
          </cell>
          <cell r="B83">
            <v>9</v>
          </cell>
        </row>
        <row r="84">
          <cell r="A84">
            <v>228</v>
          </cell>
          <cell r="B84">
            <v>9</v>
          </cell>
        </row>
        <row r="85">
          <cell r="A85">
            <v>229</v>
          </cell>
          <cell r="B85">
            <v>9</v>
          </cell>
        </row>
        <row r="86">
          <cell r="A86">
            <v>230</v>
          </cell>
          <cell r="B86">
            <v>9</v>
          </cell>
        </row>
        <row r="87">
          <cell r="A87">
            <v>231</v>
          </cell>
          <cell r="B87">
            <v>9</v>
          </cell>
        </row>
        <row r="88">
          <cell r="A88">
            <v>232</v>
          </cell>
          <cell r="B88">
            <v>9</v>
          </cell>
        </row>
        <row r="89">
          <cell r="A89">
            <v>233</v>
          </cell>
          <cell r="B89">
            <v>9</v>
          </cell>
        </row>
        <row r="90">
          <cell r="A90">
            <v>234</v>
          </cell>
          <cell r="B90">
            <v>9</v>
          </cell>
        </row>
        <row r="91">
          <cell r="A91">
            <v>235</v>
          </cell>
          <cell r="B91">
            <v>9</v>
          </cell>
        </row>
        <row r="92">
          <cell r="A92">
            <v>236</v>
          </cell>
          <cell r="B92">
            <v>9</v>
          </cell>
        </row>
        <row r="93">
          <cell r="A93">
            <v>237</v>
          </cell>
          <cell r="B93">
            <v>9</v>
          </cell>
        </row>
        <row r="94">
          <cell r="A94">
            <v>238</v>
          </cell>
          <cell r="B94">
            <v>9</v>
          </cell>
        </row>
        <row r="95">
          <cell r="A95">
            <v>239</v>
          </cell>
          <cell r="B95">
            <v>9</v>
          </cell>
        </row>
        <row r="96">
          <cell r="A96">
            <v>240</v>
          </cell>
          <cell r="B96">
            <v>9</v>
          </cell>
        </row>
        <row r="97">
          <cell r="A97">
            <v>241</v>
          </cell>
          <cell r="B97">
            <v>9</v>
          </cell>
        </row>
        <row r="98">
          <cell r="A98">
            <v>242</v>
          </cell>
          <cell r="B98">
            <v>9</v>
          </cell>
        </row>
        <row r="99">
          <cell r="A99">
            <v>243</v>
          </cell>
          <cell r="B99">
            <v>9</v>
          </cell>
        </row>
        <row r="100">
          <cell r="A100">
            <v>244</v>
          </cell>
          <cell r="B100">
            <v>9</v>
          </cell>
        </row>
        <row r="101">
          <cell r="A101">
            <v>245</v>
          </cell>
          <cell r="B101">
            <v>9</v>
          </cell>
        </row>
        <row r="102">
          <cell r="A102">
            <v>246</v>
          </cell>
          <cell r="B102">
            <v>9</v>
          </cell>
        </row>
        <row r="103">
          <cell r="A103">
            <v>247</v>
          </cell>
          <cell r="B103">
            <v>9</v>
          </cell>
        </row>
        <row r="104">
          <cell r="A104">
            <v>248</v>
          </cell>
          <cell r="B104">
            <v>9</v>
          </cell>
        </row>
        <row r="105">
          <cell r="A105">
            <v>249</v>
          </cell>
          <cell r="B105">
            <v>9</v>
          </cell>
        </row>
        <row r="106">
          <cell r="A106">
            <v>250</v>
          </cell>
          <cell r="B106">
            <v>9</v>
          </cell>
        </row>
        <row r="107">
          <cell r="A107">
            <v>251</v>
          </cell>
          <cell r="B107">
            <v>9</v>
          </cell>
        </row>
        <row r="108">
          <cell r="A108">
            <v>252</v>
          </cell>
          <cell r="B108">
            <v>9</v>
          </cell>
        </row>
        <row r="109">
          <cell r="A109">
            <v>253</v>
          </cell>
          <cell r="B109">
            <v>9</v>
          </cell>
        </row>
        <row r="110">
          <cell r="A110">
            <v>254</v>
          </cell>
          <cell r="B110">
            <v>9</v>
          </cell>
        </row>
        <row r="111">
          <cell r="A111">
            <v>255</v>
          </cell>
          <cell r="B111">
            <v>9</v>
          </cell>
        </row>
        <row r="112">
          <cell r="A112">
            <v>256</v>
          </cell>
          <cell r="B112">
            <v>9</v>
          </cell>
        </row>
        <row r="113">
          <cell r="A113">
            <v>257</v>
          </cell>
          <cell r="B113">
            <v>9</v>
          </cell>
        </row>
        <row r="114">
          <cell r="A114">
            <v>258</v>
          </cell>
          <cell r="B114">
            <v>9</v>
          </cell>
        </row>
        <row r="115">
          <cell r="A115">
            <v>259</v>
          </cell>
          <cell r="B115">
            <v>9</v>
          </cell>
        </row>
        <row r="116">
          <cell r="A116">
            <v>260</v>
          </cell>
          <cell r="B116">
            <v>9</v>
          </cell>
        </row>
        <row r="117">
          <cell r="A117">
            <v>261</v>
          </cell>
          <cell r="B117">
            <v>9</v>
          </cell>
        </row>
        <row r="118">
          <cell r="A118">
            <v>262</v>
          </cell>
          <cell r="B118">
            <v>9</v>
          </cell>
        </row>
        <row r="119">
          <cell r="A119">
            <v>263</v>
          </cell>
          <cell r="B119">
            <v>9</v>
          </cell>
        </row>
        <row r="120">
          <cell r="A120">
            <v>264</v>
          </cell>
          <cell r="B120">
            <v>9</v>
          </cell>
        </row>
        <row r="121">
          <cell r="A121">
            <v>265</v>
          </cell>
          <cell r="B121">
            <v>9</v>
          </cell>
        </row>
        <row r="122">
          <cell r="A122">
            <v>266</v>
          </cell>
          <cell r="B122">
            <v>9</v>
          </cell>
        </row>
        <row r="123">
          <cell r="A123">
            <v>267</v>
          </cell>
          <cell r="B123">
            <v>9</v>
          </cell>
        </row>
        <row r="124">
          <cell r="A124">
            <v>280</v>
          </cell>
          <cell r="B124">
            <v>11</v>
          </cell>
        </row>
        <row r="125">
          <cell r="A125">
            <v>281</v>
          </cell>
          <cell r="B125">
            <v>11</v>
          </cell>
        </row>
        <row r="126">
          <cell r="A126">
            <v>282</v>
          </cell>
          <cell r="B126">
            <v>11</v>
          </cell>
        </row>
        <row r="127">
          <cell r="A127">
            <v>283</v>
          </cell>
          <cell r="B127">
            <v>11</v>
          </cell>
        </row>
        <row r="128">
          <cell r="A128">
            <v>284</v>
          </cell>
          <cell r="B128">
            <v>11</v>
          </cell>
        </row>
        <row r="129">
          <cell r="A129">
            <v>285</v>
          </cell>
          <cell r="B129">
            <v>11</v>
          </cell>
        </row>
        <row r="130">
          <cell r="A130">
            <v>286</v>
          </cell>
          <cell r="B130">
            <v>11</v>
          </cell>
        </row>
        <row r="131">
          <cell r="A131">
            <v>287</v>
          </cell>
          <cell r="B131">
            <v>11</v>
          </cell>
        </row>
        <row r="132">
          <cell r="A132">
            <v>288</v>
          </cell>
          <cell r="B132">
            <v>11</v>
          </cell>
        </row>
        <row r="133">
          <cell r="A133">
            <v>289</v>
          </cell>
          <cell r="B133">
            <v>11</v>
          </cell>
        </row>
        <row r="134">
          <cell r="A134">
            <v>290</v>
          </cell>
          <cell r="B134">
            <v>11</v>
          </cell>
        </row>
        <row r="135">
          <cell r="A135">
            <v>291</v>
          </cell>
          <cell r="B135">
            <v>11</v>
          </cell>
        </row>
        <row r="136">
          <cell r="A136">
            <v>292</v>
          </cell>
          <cell r="B136">
            <v>11</v>
          </cell>
        </row>
        <row r="137">
          <cell r="A137">
            <v>293</v>
          </cell>
          <cell r="B137">
            <v>11</v>
          </cell>
        </row>
        <row r="138">
          <cell r="A138">
            <v>294</v>
          </cell>
          <cell r="B138">
            <v>11</v>
          </cell>
        </row>
        <row r="139">
          <cell r="A139">
            <v>295</v>
          </cell>
          <cell r="B139">
            <v>11</v>
          </cell>
        </row>
        <row r="140">
          <cell r="A140">
            <v>296</v>
          </cell>
          <cell r="B140">
            <v>11</v>
          </cell>
        </row>
        <row r="141">
          <cell r="A141">
            <v>297</v>
          </cell>
          <cell r="B141">
            <v>11</v>
          </cell>
        </row>
        <row r="142">
          <cell r="A142">
            <v>298</v>
          </cell>
          <cell r="B142">
            <v>11</v>
          </cell>
        </row>
        <row r="143">
          <cell r="A143">
            <v>299</v>
          </cell>
          <cell r="B143">
            <v>11</v>
          </cell>
        </row>
        <row r="144">
          <cell r="A144">
            <v>300</v>
          </cell>
          <cell r="B144">
            <v>11</v>
          </cell>
        </row>
        <row r="145">
          <cell r="A145">
            <v>301</v>
          </cell>
          <cell r="B145">
            <v>11</v>
          </cell>
        </row>
        <row r="146">
          <cell r="A146">
            <v>302</v>
          </cell>
          <cell r="B146">
            <v>11</v>
          </cell>
        </row>
        <row r="147">
          <cell r="A147">
            <v>303</v>
          </cell>
          <cell r="B147">
            <v>11</v>
          </cell>
        </row>
        <row r="148">
          <cell r="A148">
            <v>304</v>
          </cell>
          <cell r="B148">
            <v>11</v>
          </cell>
        </row>
        <row r="149">
          <cell r="A149">
            <v>305</v>
          </cell>
          <cell r="B149">
            <v>11</v>
          </cell>
        </row>
        <row r="150">
          <cell r="A150">
            <v>306</v>
          </cell>
          <cell r="B150">
            <v>11</v>
          </cell>
        </row>
        <row r="151">
          <cell r="A151">
            <v>307</v>
          </cell>
          <cell r="B151">
            <v>11</v>
          </cell>
        </row>
        <row r="152">
          <cell r="A152">
            <v>308</v>
          </cell>
          <cell r="B152">
            <v>11</v>
          </cell>
        </row>
        <row r="153">
          <cell r="A153">
            <v>309</v>
          </cell>
          <cell r="B153">
            <v>11</v>
          </cell>
        </row>
        <row r="154">
          <cell r="A154">
            <v>310</v>
          </cell>
          <cell r="B154">
            <v>11</v>
          </cell>
        </row>
        <row r="155">
          <cell r="A155">
            <v>311</v>
          </cell>
          <cell r="B155">
            <v>11</v>
          </cell>
        </row>
        <row r="156">
          <cell r="A156">
            <v>312</v>
          </cell>
          <cell r="B156">
            <v>11</v>
          </cell>
        </row>
        <row r="157">
          <cell r="A157">
            <v>313</v>
          </cell>
          <cell r="B157">
            <v>11</v>
          </cell>
        </row>
        <row r="158">
          <cell r="A158">
            <v>314</v>
          </cell>
          <cell r="B158">
            <v>11</v>
          </cell>
        </row>
        <row r="159">
          <cell r="A159">
            <v>320</v>
          </cell>
          <cell r="B159">
            <v>12</v>
          </cell>
        </row>
        <row r="160">
          <cell r="A160">
            <v>340</v>
          </cell>
          <cell r="B160">
            <v>16</v>
          </cell>
        </row>
        <row r="161">
          <cell r="A161">
            <v>341</v>
          </cell>
          <cell r="B161">
            <v>17</v>
          </cell>
        </row>
        <row r="162">
          <cell r="A162">
            <v>342</v>
          </cell>
          <cell r="B162">
            <v>35</v>
          </cell>
        </row>
        <row r="163">
          <cell r="A163">
            <v>343</v>
          </cell>
          <cell r="B163">
            <v>13</v>
          </cell>
        </row>
        <row r="164">
          <cell r="A164">
            <v>355</v>
          </cell>
          <cell r="B164">
            <v>18</v>
          </cell>
        </row>
        <row r="165">
          <cell r="A165">
            <v>356</v>
          </cell>
          <cell r="B165">
            <v>19</v>
          </cell>
        </row>
        <row r="166">
          <cell r="A166">
            <v>365</v>
          </cell>
          <cell r="B166">
            <v>20</v>
          </cell>
        </row>
        <row r="167">
          <cell r="A167">
            <v>370</v>
          </cell>
          <cell r="B167">
            <v>23</v>
          </cell>
        </row>
        <row r="168">
          <cell r="A168">
            <v>372</v>
          </cell>
          <cell r="B168">
            <v>24</v>
          </cell>
        </row>
        <row r="169">
          <cell r="A169">
            <v>375</v>
          </cell>
          <cell r="B169">
            <v>25</v>
          </cell>
        </row>
        <row r="170">
          <cell r="A170">
            <v>380</v>
          </cell>
          <cell r="B170">
            <v>26</v>
          </cell>
        </row>
        <row r="171">
          <cell r="A171">
            <v>389</v>
          </cell>
          <cell r="B171">
            <v>26</v>
          </cell>
        </row>
        <row r="172">
          <cell r="A172">
            <v>400</v>
          </cell>
          <cell r="B172">
            <v>27</v>
          </cell>
        </row>
        <row r="173">
          <cell r="A173">
            <v>410</v>
          </cell>
          <cell r="B173">
            <v>29</v>
          </cell>
        </row>
        <row r="174">
          <cell r="A174">
            <v>411</v>
          </cell>
          <cell r="B174">
            <v>31</v>
          </cell>
        </row>
        <row r="175">
          <cell r="A175">
            <v>419</v>
          </cell>
          <cell r="B175">
            <v>37</v>
          </cell>
        </row>
        <row r="176">
          <cell r="A176">
            <v>420</v>
          </cell>
          <cell r="B176">
            <v>37</v>
          </cell>
        </row>
        <row r="177">
          <cell r="A177">
            <v>430</v>
          </cell>
          <cell r="B177">
            <v>39</v>
          </cell>
        </row>
        <row r="178">
          <cell r="A178">
            <v>431</v>
          </cell>
          <cell r="B178">
            <v>39</v>
          </cell>
        </row>
        <row r="179">
          <cell r="A179">
            <v>432</v>
          </cell>
          <cell r="B179">
            <v>39</v>
          </cell>
        </row>
        <row r="180">
          <cell r="A180">
            <v>433</v>
          </cell>
          <cell r="B180">
            <v>39</v>
          </cell>
        </row>
        <row r="181">
          <cell r="A181">
            <v>434</v>
          </cell>
          <cell r="B181">
            <v>39</v>
          </cell>
        </row>
        <row r="182">
          <cell r="A182">
            <v>440</v>
          </cell>
          <cell r="B182">
            <v>44</v>
          </cell>
        </row>
        <row r="183">
          <cell r="A183">
            <v>445</v>
          </cell>
          <cell r="B183">
            <v>45</v>
          </cell>
        </row>
        <row r="184">
          <cell r="A184">
            <v>465</v>
          </cell>
          <cell r="B184">
            <v>76</v>
          </cell>
        </row>
        <row r="185">
          <cell r="A185">
            <v>536</v>
          </cell>
          <cell r="B185">
            <v>52</v>
          </cell>
        </row>
        <row r="186">
          <cell r="A186">
            <v>556</v>
          </cell>
          <cell r="B186">
            <v>53</v>
          </cell>
        </row>
        <row r="187">
          <cell r="A187">
            <v>613</v>
          </cell>
          <cell r="B187">
            <v>55</v>
          </cell>
        </row>
        <row r="188">
          <cell r="A188">
            <v>635</v>
          </cell>
          <cell r="B188">
            <v>57</v>
          </cell>
        </row>
        <row r="189">
          <cell r="A189">
            <v>656</v>
          </cell>
          <cell r="B189">
            <v>58</v>
          </cell>
        </row>
        <row r="190">
          <cell r="A190">
            <v>690</v>
          </cell>
          <cell r="B190">
            <v>59</v>
          </cell>
        </row>
        <row r="191">
          <cell r="A191">
            <v>468</v>
          </cell>
          <cell r="B191">
            <v>76</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ar Comparisons"/>
      <sheetName val="Annual Amort"/>
      <sheetName val="Runoff 2003 On"/>
      <sheetName val="2003 - 2016"/>
      <sheetName val="2003 - 2329"/>
      <sheetName val="2002 EB"/>
      <sheetName val="2001 EB"/>
      <sheetName val="PA Run Off"/>
      <sheetName val="1995"/>
      <sheetName val="1998"/>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ATSF</v>
          </cell>
        </row>
        <row r="2">
          <cell r="A2" t="str">
            <v>Purchase Accounting Adjustment</v>
          </cell>
        </row>
        <row r="3">
          <cell r="A3" t="str">
            <v>(In Thousands)</v>
          </cell>
        </row>
        <row r="4">
          <cell r="A4" t="str">
            <v>N:\CONTROLLER\Property Accounting\Reporting &amp; Analysis\Annual Reports\2002\R-1 Schedules\Submitted\[SCHED 352 A - INVESTMENT IN RR PROP (by company).xls]P - 42</v>
          </cell>
        </row>
        <row r="5">
          <cell r="A5">
            <v>35829.575497685182</v>
          </cell>
        </row>
        <row r="6">
          <cell r="A6">
            <v>35829.575497685182</v>
          </cell>
        </row>
        <row r="7">
          <cell r="D7" t="str">
            <v>Revised</v>
          </cell>
        </row>
        <row r="8">
          <cell r="B8" t="str">
            <v>Purchase</v>
          </cell>
          <cell r="D8" t="str">
            <v>Purchase</v>
          </cell>
          <cell r="E8" t="str">
            <v>Remaining</v>
          </cell>
        </row>
        <row r="9">
          <cell r="B9" t="str">
            <v>Acctg</v>
          </cell>
          <cell r="D9" t="str">
            <v>Acctg</v>
          </cell>
          <cell r="E9" t="str">
            <v>Useful</v>
          </cell>
          <cell r="F9" t="str">
            <v>Annual</v>
          </cell>
          <cell r="G9" t="str">
            <v>Amort</v>
          </cell>
          <cell r="GI9">
            <v>2003</v>
          </cell>
        </row>
        <row r="10">
          <cell r="B10" t="str">
            <v>Write Up</v>
          </cell>
          <cell r="C10" t="str">
            <v>Adjustment</v>
          </cell>
          <cell r="D10" t="str">
            <v>Write Up</v>
          </cell>
          <cell r="E10" t="str">
            <v>Life</v>
          </cell>
          <cell r="F10" t="str">
            <v>Amort</v>
          </cell>
          <cell r="G10" t="str">
            <v>Expiration</v>
          </cell>
          <cell r="H10">
            <v>1995</v>
          </cell>
          <cell r="I10">
            <v>1996</v>
          </cell>
          <cell r="J10">
            <v>1997</v>
          </cell>
          <cell r="K10">
            <v>1998</v>
          </cell>
          <cell r="L10">
            <v>1999</v>
          </cell>
          <cell r="M10">
            <v>2000</v>
          </cell>
          <cell r="N10">
            <v>2001</v>
          </cell>
          <cell r="O10">
            <v>2002</v>
          </cell>
          <cell r="Q10">
            <v>2003</v>
          </cell>
          <cell r="S10">
            <v>2004</v>
          </cell>
          <cell r="U10">
            <v>2005</v>
          </cell>
          <cell r="W10">
            <v>2006</v>
          </cell>
          <cell r="Y10">
            <v>2007</v>
          </cell>
          <cell r="AA10">
            <v>2008</v>
          </cell>
          <cell r="AC10">
            <v>2009</v>
          </cell>
          <cell r="AE10">
            <v>2010</v>
          </cell>
          <cell r="AG10">
            <v>2011</v>
          </cell>
          <cell r="AI10">
            <v>2012</v>
          </cell>
          <cell r="AK10">
            <v>2013</v>
          </cell>
          <cell r="AM10">
            <v>2014</v>
          </cell>
          <cell r="AO10">
            <v>2015</v>
          </cell>
          <cell r="AQ10">
            <v>2016</v>
          </cell>
          <cell r="AS10">
            <v>2017</v>
          </cell>
          <cell r="AU10">
            <v>2018</v>
          </cell>
          <cell r="AW10">
            <v>2019</v>
          </cell>
          <cell r="AY10">
            <v>2020</v>
          </cell>
          <cell r="BA10">
            <v>2021</v>
          </cell>
          <cell r="BC10">
            <v>2022</v>
          </cell>
          <cell r="BE10">
            <v>2023</v>
          </cell>
          <cell r="BG10">
            <v>2024</v>
          </cell>
          <cell r="BI10">
            <v>2025</v>
          </cell>
          <cell r="BK10">
            <v>2026</v>
          </cell>
          <cell r="BM10">
            <v>2027</v>
          </cell>
          <cell r="BO10">
            <v>2028</v>
          </cell>
          <cell r="BQ10">
            <v>2029</v>
          </cell>
          <cell r="BS10">
            <v>2030</v>
          </cell>
          <cell r="BU10">
            <v>2031</v>
          </cell>
          <cell r="BW10">
            <v>2032</v>
          </cell>
          <cell r="BY10">
            <v>2033</v>
          </cell>
          <cell r="CA10">
            <v>2034</v>
          </cell>
          <cell r="CC10">
            <v>2035</v>
          </cell>
          <cell r="CE10">
            <v>2036</v>
          </cell>
          <cell r="CG10">
            <v>2037</v>
          </cell>
          <cell r="CI10">
            <v>2038</v>
          </cell>
          <cell r="CK10">
            <v>2039</v>
          </cell>
          <cell r="CM10">
            <v>2040</v>
          </cell>
          <cell r="CO10">
            <v>2041</v>
          </cell>
          <cell r="CQ10">
            <v>2042</v>
          </cell>
          <cell r="CS10">
            <v>2043</v>
          </cell>
          <cell r="CU10">
            <v>2044</v>
          </cell>
          <cell r="CW10">
            <v>2045</v>
          </cell>
          <cell r="CY10">
            <v>2046</v>
          </cell>
          <cell r="DA10">
            <v>2047</v>
          </cell>
          <cell r="DC10">
            <v>2048</v>
          </cell>
          <cell r="DE10">
            <v>2049</v>
          </cell>
          <cell r="DG10">
            <v>2050</v>
          </cell>
          <cell r="DI10">
            <v>2051</v>
          </cell>
          <cell r="DK10">
            <v>2052</v>
          </cell>
          <cell r="DM10">
            <v>2053</v>
          </cell>
          <cell r="DO10">
            <v>2054</v>
          </cell>
          <cell r="DQ10">
            <v>2055</v>
          </cell>
          <cell r="DS10">
            <v>2056</v>
          </cell>
          <cell r="DU10">
            <v>2057</v>
          </cell>
          <cell r="DW10">
            <v>2058</v>
          </cell>
          <cell r="DY10">
            <v>2059</v>
          </cell>
          <cell r="EA10">
            <v>2060</v>
          </cell>
          <cell r="EC10">
            <v>2061</v>
          </cell>
          <cell r="EE10">
            <v>2062</v>
          </cell>
          <cell r="EG10">
            <v>2063</v>
          </cell>
          <cell r="EI10">
            <v>2064</v>
          </cell>
          <cell r="EK10">
            <v>2065</v>
          </cell>
          <cell r="EM10">
            <v>2066</v>
          </cell>
          <cell r="EO10">
            <v>2067</v>
          </cell>
          <cell r="EQ10">
            <v>2068</v>
          </cell>
          <cell r="ES10">
            <v>2069</v>
          </cell>
          <cell r="EU10">
            <v>2070</v>
          </cell>
          <cell r="EW10">
            <v>2071</v>
          </cell>
          <cell r="EY10">
            <v>2072</v>
          </cell>
          <cell r="FA10">
            <v>2073</v>
          </cell>
          <cell r="FC10">
            <v>2074</v>
          </cell>
          <cell r="FE10">
            <v>2075</v>
          </cell>
          <cell r="FG10">
            <v>2076</v>
          </cell>
          <cell r="FI10">
            <v>2077</v>
          </cell>
          <cell r="FK10">
            <v>2078</v>
          </cell>
          <cell r="FM10">
            <v>2079</v>
          </cell>
          <cell r="FO10">
            <v>2080</v>
          </cell>
          <cell r="FQ10">
            <v>2081</v>
          </cell>
          <cell r="FS10">
            <v>2082</v>
          </cell>
          <cell r="FU10">
            <v>2083</v>
          </cell>
          <cell r="FW10">
            <v>2084</v>
          </cell>
          <cell r="FY10">
            <v>2085</v>
          </cell>
          <cell r="GA10">
            <v>2086</v>
          </cell>
          <cell r="GC10">
            <v>2087</v>
          </cell>
          <cell r="GE10">
            <v>2088</v>
          </cell>
          <cell r="GG10" t="str">
            <v>Total</v>
          </cell>
          <cell r="GI10" t="str">
            <v>Balance</v>
          </cell>
        </row>
        <row r="11">
          <cell r="A11" t="str">
            <v>LAND</v>
          </cell>
        </row>
        <row r="12">
          <cell r="A12" t="str">
            <v>Land for Transportation Purposes</v>
          </cell>
        </row>
        <row r="13">
          <cell r="A13" t="str">
            <v>Surplus Land</v>
          </cell>
        </row>
        <row r="14">
          <cell r="A14" t="str">
            <v xml:space="preserve">    TOTAL LAND</v>
          </cell>
        </row>
        <row r="16">
          <cell r="A16" t="str">
            <v>DEPRECIABLE ROAD</v>
          </cell>
        </row>
        <row r="17">
          <cell r="A17" t="str">
            <v>Grading</v>
          </cell>
        </row>
        <row r="18">
          <cell r="A18" t="str">
            <v>Other Right of Way Expenditures</v>
          </cell>
        </row>
        <row r="19">
          <cell r="A19" t="str">
            <v>Tunnels and Subways</v>
          </cell>
        </row>
        <row r="20">
          <cell r="A20" t="str">
            <v>Brdges, Trestles and Culverts</v>
          </cell>
        </row>
        <row r="21">
          <cell r="A21" t="str">
            <v>Ties</v>
          </cell>
        </row>
        <row r="22">
          <cell r="A22" t="str">
            <v>Rail and Other Track Material</v>
          </cell>
        </row>
        <row r="23">
          <cell r="A23" t="str">
            <v>Ballast</v>
          </cell>
        </row>
        <row r="24">
          <cell r="A24" t="str">
            <v>Fences, Snowsheds and Signs</v>
          </cell>
        </row>
        <row r="25">
          <cell r="A25" t="str">
            <v>Station and Office Buildings</v>
          </cell>
        </row>
        <row r="26">
          <cell r="A26" t="str">
            <v>Roadway Buildings</v>
          </cell>
        </row>
        <row r="27">
          <cell r="A27" t="str">
            <v>Water Stations</v>
          </cell>
        </row>
        <row r="28">
          <cell r="A28" t="str">
            <v>Fuel Stations</v>
          </cell>
        </row>
        <row r="29">
          <cell r="A29" t="str">
            <v>Shops and Enginehouses</v>
          </cell>
        </row>
        <row r="30">
          <cell r="A30" t="str">
            <v>Intermodal Terminals</v>
          </cell>
        </row>
        <row r="31">
          <cell r="A31" t="str">
            <v>Communications Systems</v>
          </cell>
        </row>
        <row r="32">
          <cell r="A32" t="str">
            <v>Signals and Interlockers</v>
          </cell>
        </row>
        <row r="33">
          <cell r="A33" t="str">
            <v>Power Plants</v>
          </cell>
        </row>
        <row r="34">
          <cell r="A34" t="str">
            <v>Power Transmission Systems</v>
          </cell>
        </row>
        <row r="35">
          <cell r="A35" t="str">
            <v>Miscellaneous Structures</v>
          </cell>
        </row>
        <row r="36">
          <cell r="A36" t="str">
            <v>Roadway Machines</v>
          </cell>
        </row>
        <row r="37">
          <cell r="A37" t="str">
            <v>Public Improvements-Construction</v>
          </cell>
        </row>
        <row r="38">
          <cell r="A38" t="str">
            <v>Shop Machinery</v>
          </cell>
        </row>
        <row r="39">
          <cell r="A39" t="str">
            <v>Power Plant Equipment</v>
          </cell>
        </row>
        <row r="40">
          <cell r="A40" t="str">
            <v xml:space="preserve">    TOTAL DEPRECIABLE ROAD</v>
          </cell>
        </row>
        <row r="42">
          <cell r="A42" t="str">
            <v>EQUIPMENT</v>
          </cell>
        </row>
        <row r="43">
          <cell r="A43" t="str">
            <v>Locomotives</v>
          </cell>
        </row>
        <row r="44">
          <cell r="A44" t="str">
            <v>Freight Train Cars</v>
          </cell>
        </row>
        <row r="45">
          <cell r="A45" t="str">
            <v>Work Equipment</v>
          </cell>
        </row>
        <row r="46">
          <cell r="A46" t="str">
            <v>Miscellaneous Equipment</v>
          </cell>
        </row>
        <row r="47">
          <cell r="A47" t="str">
            <v>Computer Systems</v>
          </cell>
        </row>
        <row r="48">
          <cell r="A48" t="str">
            <v>Computer Software</v>
          </cell>
        </row>
        <row r="49">
          <cell r="A49" t="str">
            <v xml:space="preserve">    TOTAL EQUIPMENT</v>
          </cell>
        </row>
        <row r="51">
          <cell r="A51" t="str">
            <v>MISCELLANEOUS</v>
          </cell>
        </row>
        <row r="52">
          <cell r="A52" t="str">
            <v>Interest During Construction</v>
          </cell>
        </row>
        <row r="53">
          <cell r="A53" t="str">
            <v>Construction Work In Progress</v>
          </cell>
        </row>
        <row r="54">
          <cell r="A54" t="str">
            <v xml:space="preserve">    TOTAL MISCELLANEOUS</v>
          </cell>
        </row>
        <row r="55">
          <cell r="A55" t="str">
            <v>TOTAL OPERATING ASSETS</v>
          </cell>
        </row>
        <row r="57">
          <cell r="A57" t="str">
            <v>NON-OPERATING ASSETS</v>
          </cell>
        </row>
        <row r="58">
          <cell r="A58" t="str">
            <v>Buildings Held for Sale</v>
          </cell>
        </row>
        <row r="59">
          <cell r="A59" t="str">
            <v>Buildings</v>
          </cell>
        </row>
        <row r="60">
          <cell r="A60" t="str">
            <v>Bridges</v>
          </cell>
        </row>
        <row r="61">
          <cell r="A61" t="str">
            <v>Royalty Income</v>
          </cell>
        </row>
        <row r="62">
          <cell r="A62" t="str">
            <v xml:space="preserve">   TOTAL NON-OPERATING ASSETS:</v>
          </cell>
        </row>
        <row r="64">
          <cell r="A64" t="str">
            <v>GRAND TOTAL</v>
          </cell>
        </row>
      </sheetData>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Depr"/>
      <sheetName val="Jul29 changes"/>
      <sheetName val="SD70MACs_By unit"/>
      <sheetName val="By AFE#"/>
      <sheetName val="LocoRate"/>
    </sheetNames>
    <sheetDataSet>
      <sheetData sheetId="0" refreshError="1"/>
      <sheetData sheetId="1" refreshError="1"/>
      <sheetData sheetId="2" refreshError="1"/>
      <sheetData sheetId="3" refreshError="1"/>
      <sheetData sheetId="4" refreshError="1">
        <row r="2">
          <cell r="L2">
            <v>0</v>
          </cell>
          <cell r="M2">
            <v>0.11</v>
          </cell>
          <cell r="N2">
            <v>7.0000000000000007E-2</v>
          </cell>
          <cell r="O2">
            <v>3.0800000000000001E-2</v>
          </cell>
          <cell r="P2">
            <v>6.7199999999999996E-2</v>
          </cell>
        </row>
        <row r="3">
          <cell r="L3">
            <v>1801</v>
          </cell>
          <cell r="M3">
            <v>0.12</v>
          </cell>
          <cell r="N3">
            <v>7.0000000000000007E-2</v>
          </cell>
          <cell r="O3">
            <v>2.6100000000000002E-2</v>
          </cell>
          <cell r="P3">
            <v>3.7999999999999999E-2</v>
          </cell>
        </row>
        <row r="4">
          <cell r="L4">
            <v>3000</v>
          </cell>
          <cell r="M4">
            <v>0.22</v>
          </cell>
          <cell r="N4">
            <v>0.16</v>
          </cell>
          <cell r="O4">
            <v>4.1200000000000001E-2</v>
          </cell>
          <cell r="P4">
            <v>9.4500000000000001E-2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Change Tracking"/>
      <sheetName val="Rate file"/>
      <sheetName val="Sep 06 Data"/>
      <sheetName val="Oct 06 Data"/>
      <sheetName val="Nov 06 Data"/>
      <sheetName val="Dec 06 Data"/>
      <sheetName val="Sep 06 Calc"/>
      <sheetName val="Oct 06 Calc"/>
      <sheetName val="Nov 06 Calc"/>
      <sheetName val="Dec 06 Calc"/>
    </sheetNames>
    <sheetDataSet>
      <sheetData sheetId="0" refreshError="1"/>
      <sheetData sheetId="1" refreshError="1"/>
      <sheetData sheetId="2" refreshError="1">
        <row r="6">
          <cell r="A6" t="str">
            <v>2.1.98.0</v>
          </cell>
          <cell r="B6">
            <v>2</v>
          </cell>
          <cell r="C6">
            <v>1</v>
          </cell>
          <cell r="D6">
            <v>98</v>
          </cell>
          <cell r="E6">
            <v>0</v>
          </cell>
          <cell r="F6">
            <v>0</v>
          </cell>
        </row>
        <row r="7">
          <cell r="A7" t="str">
            <v>2.1.98.A</v>
          </cell>
          <cell r="B7">
            <v>2</v>
          </cell>
          <cell r="C7">
            <v>1</v>
          </cell>
          <cell r="D7">
            <v>98</v>
          </cell>
          <cell r="E7" t="str">
            <v>A</v>
          </cell>
          <cell r="F7">
            <v>0</v>
          </cell>
        </row>
        <row r="8">
          <cell r="A8" t="str">
            <v>2.1.99.0</v>
          </cell>
          <cell r="B8">
            <v>2</v>
          </cell>
          <cell r="C8">
            <v>1</v>
          </cell>
          <cell r="D8">
            <v>99</v>
          </cell>
          <cell r="E8">
            <v>0</v>
          </cell>
          <cell r="F8">
            <v>0</v>
          </cell>
        </row>
        <row r="9">
          <cell r="A9" t="str">
            <v>2.3.99.0</v>
          </cell>
          <cell r="B9">
            <v>2</v>
          </cell>
          <cell r="C9">
            <v>3</v>
          </cell>
          <cell r="D9">
            <v>99</v>
          </cell>
          <cell r="E9">
            <v>0</v>
          </cell>
          <cell r="F9">
            <v>0</v>
          </cell>
        </row>
        <row r="10">
          <cell r="A10" t="str">
            <v>2.15.99.0</v>
          </cell>
          <cell r="B10">
            <v>2</v>
          </cell>
          <cell r="C10">
            <v>15</v>
          </cell>
          <cell r="D10">
            <v>99</v>
          </cell>
          <cell r="E10">
            <v>0</v>
          </cell>
          <cell r="F10">
            <v>0</v>
          </cell>
        </row>
        <row r="11">
          <cell r="A11" t="str">
            <v>2.18.99.0</v>
          </cell>
          <cell r="B11">
            <v>2</v>
          </cell>
          <cell r="C11">
            <v>18</v>
          </cell>
          <cell r="D11">
            <v>99</v>
          </cell>
          <cell r="E11">
            <v>0</v>
          </cell>
          <cell r="F11">
            <v>0</v>
          </cell>
        </row>
        <row r="12">
          <cell r="A12" t="str">
            <v>2.1.99.1</v>
          </cell>
          <cell r="B12">
            <v>2</v>
          </cell>
          <cell r="C12">
            <v>1</v>
          </cell>
          <cell r="D12">
            <v>99</v>
          </cell>
          <cell r="E12">
            <v>1</v>
          </cell>
          <cell r="F12">
            <v>0</v>
          </cell>
        </row>
        <row r="13">
          <cell r="A13" t="str">
            <v>2.1.99.2</v>
          </cell>
          <cell r="B13">
            <v>2</v>
          </cell>
          <cell r="C13">
            <v>1</v>
          </cell>
          <cell r="D13">
            <v>99</v>
          </cell>
          <cell r="E13">
            <v>2</v>
          </cell>
          <cell r="F13">
            <v>0</v>
          </cell>
        </row>
        <row r="14">
          <cell r="A14" t="str">
            <v>2.1.99.A</v>
          </cell>
          <cell r="B14">
            <v>2</v>
          </cell>
          <cell r="C14">
            <v>1</v>
          </cell>
          <cell r="D14">
            <v>99</v>
          </cell>
          <cell r="E14" t="str">
            <v>A</v>
          </cell>
          <cell r="F14">
            <v>0</v>
          </cell>
        </row>
        <row r="15">
          <cell r="A15" t="str">
            <v>2.3.99.A</v>
          </cell>
          <cell r="B15">
            <v>2</v>
          </cell>
          <cell r="C15">
            <v>3</v>
          </cell>
          <cell r="D15">
            <v>99</v>
          </cell>
          <cell r="E15" t="str">
            <v>A</v>
          </cell>
          <cell r="F15">
            <v>0</v>
          </cell>
        </row>
        <row r="16">
          <cell r="A16" t="str">
            <v>2.15.99.A</v>
          </cell>
          <cell r="B16">
            <v>2</v>
          </cell>
          <cell r="C16">
            <v>15</v>
          </cell>
          <cell r="D16">
            <v>99</v>
          </cell>
          <cell r="E16" t="str">
            <v>A</v>
          </cell>
          <cell r="F16">
            <v>0</v>
          </cell>
        </row>
        <row r="17">
          <cell r="A17" t="str">
            <v>2.18.99.A</v>
          </cell>
          <cell r="B17">
            <v>2</v>
          </cell>
          <cell r="C17">
            <v>18</v>
          </cell>
          <cell r="D17">
            <v>99</v>
          </cell>
          <cell r="E17" t="str">
            <v>A</v>
          </cell>
          <cell r="F17">
            <v>0</v>
          </cell>
        </row>
        <row r="18">
          <cell r="A18" t="str">
            <v>2.1.99.I</v>
          </cell>
          <cell r="B18">
            <v>2</v>
          </cell>
          <cell r="C18">
            <v>1</v>
          </cell>
          <cell r="D18">
            <v>99</v>
          </cell>
          <cell r="E18" t="str">
            <v>I</v>
          </cell>
          <cell r="F18">
            <v>0</v>
          </cell>
        </row>
        <row r="19">
          <cell r="A19" t="str">
            <v>2.1.99.N</v>
          </cell>
          <cell r="B19">
            <v>2</v>
          </cell>
          <cell r="C19">
            <v>1</v>
          </cell>
          <cell r="D19">
            <v>99</v>
          </cell>
          <cell r="E19" t="str">
            <v>N</v>
          </cell>
          <cell r="F19">
            <v>0</v>
          </cell>
        </row>
        <row r="20">
          <cell r="A20" t="str">
            <v>2.0B.99.N</v>
          </cell>
          <cell r="B20">
            <v>2</v>
          </cell>
          <cell r="C20" t="str">
            <v>0B</v>
          </cell>
          <cell r="D20">
            <v>99</v>
          </cell>
          <cell r="E20" t="str">
            <v>N</v>
          </cell>
          <cell r="F20">
            <v>0</v>
          </cell>
        </row>
        <row r="21">
          <cell r="A21" t="str">
            <v>2.0E.99.N</v>
          </cell>
          <cell r="B21">
            <v>2</v>
          </cell>
          <cell r="C21" t="str">
            <v>0E</v>
          </cell>
          <cell r="D21">
            <v>99</v>
          </cell>
          <cell r="E21" t="str">
            <v>N</v>
          </cell>
          <cell r="F21">
            <v>0</v>
          </cell>
        </row>
        <row r="22">
          <cell r="A22" t="str">
            <v>2.0M.99.N</v>
          </cell>
          <cell r="B22">
            <v>2</v>
          </cell>
          <cell r="C22" t="str">
            <v>0M</v>
          </cell>
          <cell r="D22">
            <v>99</v>
          </cell>
          <cell r="E22" t="str">
            <v>N</v>
          </cell>
          <cell r="F22">
            <v>0</v>
          </cell>
        </row>
        <row r="23">
          <cell r="A23" t="str">
            <v>2.0V.99.N</v>
          </cell>
          <cell r="B23">
            <v>2</v>
          </cell>
          <cell r="C23" t="str">
            <v>0V</v>
          </cell>
          <cell r="D23">
            <v>99</v>
          </cell>
          <cell r="E23" t="str">
            <v>N</v>
          </cell>
          <cell r="F23">
            <v>0</v>
          </cell>
        </row>
        <row r="24">
          <cell r="A24" t="str">
            <v>2.0W.99.N</v>
          </cell>
          <cell r="B24">
            <v>2</v>
          </cell>
          <cell r="C24" t="str">
            <v>0W</v>
          </cell>
          <cell r="D24">
            <v>99</v>
          </cell>
          <cell r="E24" t="str">
            <v>N</v>
          </cell>
          <cell r="F24">
            <v>0</v>
          </cell>
        </row>
        <row r="25">
          <cell r="A25" t="str">
            <v>2.0X.99.N</v>
          </cell>
          <cell r="B25">
            <v>2</v>
          </cell>
          <cell r="C25" t="str">
            <v>0X</v>
          </cell>
          <cell r="D25">
            <v>99</v>
          </cell>
          <cell r="E25" t="str">
            <v>N</v>
          </cell>
          <cell r="F25">
            <v>0</v>
          </cell>
        </row>
        <row r="26">
          <cell r="A26" t="str">
            <v>2.18.99.N</v>
          </cell>
          <cell r="B26">
            <v>2</v>
          </cell>
          <cell r="C26">
            <v>18</v>
          </cell>
          <cell r="D26">
            <v>99</v>
          </cell>
          <cell r="E26" t="str">
            <v>N</v>
          </cell>
          <cell r="F26">
            <v>0</v>
          </cell>
        </row>
        <row r="27">
          <cell r="A27" t="str">
            <v>2.23.99.N</v>
          </cell>
          <cell r="B27">
            <v>2</v>
          </cell>
          <cell r="C27">
            <v>23</v>
          </cell>
          <cell r="D27">
            <v>99</v>
          </cell>
          <cell r="E27" t="str">
            <v>N</v>
          </cell>
          <cell r="F27">
            <v>0</v>
          </cell>
        </row>
        <row r="28">
          <cell r="A28" t="str">
            <v>2.70.99.N</v>
          </cell>
          <cell r="B28">
            <v>2</v>
          </cell>
          <cell r="C28">
            <v>70</v>
          </cell>
          <cell r="D28">
            <v>99</v>
          </cell>
          <cell r="E28" t="str">
            <v>N</v>
          </cell>
          <cell r="F28">
            <v>0</v>
          </cell>
        </row>
        <row r="29">
          <cell r="A29" t="str">
            <v>2.7N.99.N</v>
          </cell>
          <cell r="B29">
            <v>2</v>
          </cell>
          <cell r="C29" t="str">
            <v>7N</v>
          </cell>
          <cell r="D29">
            <v>99</v>
          </cell>
          <cell r="E29" t="str">
            <v>N</v>
          </cell>
          <cell r="F29">
            <v>0</v>
          </cell>
        </row>
        <row r="30">
          <cell r="A30" t="str">
            <v>2.7P.99.N</v>
          </cell>
          <cell r="B30">
            <v>2</v>
          </cell>
          <cell r="C30" t="str">
            <v>7P</v>
          </cell>
          <cell r="D30">
            <v>99</v>
          </cell>
          <cell r="E30" t="str">
            <v>N</v>
          </cell>
          <cell r="F30">
            <v>0</v>
          </cell>
        </row>
        <row r="31">
          <cell r="A31" t="str">
            <v>2.7R.99.N</v>
          </cell>
          <cell r="B31">
            <v>2</v>
          </cell>
          <cell r="C31" t="str">
            <v>7R</v>
          </cell>
          <cell r="D31">
            <v>99</v>
          </cell>
          <cell r="E31" t="str">
            <v>N</v>
          </cell>
          <cell r="F31">
            <v>0</v>
          </cell>
        </row>
        <row r="32">
          <cell r="A32" t="str">
            <v>2.7U.99.N</v>
          </cell>
          <cell r="B32">
            <v>2</v>
          </cell>
          <cell r="C32" t="str">
            <v>7U</v>
          </cell>
          <cell r="D32">
            <v>99</v>
          </cell>
          <cell r="E32" t="str">
            <v>N</v>
          </cell>
          <cell r="F32">
            <v>0</v>
          </cell>
        </row>
        <row r="33">
          <cell r="A33" t="str">
            <v>3.1.10.0</v>
          </cell>
          <cell r="B33">
            <v>3</v>
          </cell>
          <cell r="C33">
            <v>1</v>
          </cell>
          <cell r="D33">
            <v>10</v>
          </cell>
          <cell r="E33">
            <v>0</v>
          </cell>
          <cell r="F33">
            <v>1.0500000000000001E-2</v>
          </cell>
        </row>
        <row r="34">
          <cell r="A34" t="str">
            <v>3.1.10.1</v>
          </cell>
          <cell r="B34">
            <v>3</v>
          </cell>
          <cell r="C34">
            <v>1</v>
          </cell>
          <cell r="D34">
            <v>10</v>
          </cell>
          <cell r="E34">
            <v>1</v>
          </cell>
          <cell r="F34">
            <v>1.0500000000000001E-2</v>
          </cell>
        </row>
        <row r="35">
          <cell r="A35" t="str">
            <v>3.1.10.A</v>
          </cell>
          <cell r="B35">
            <v>3</v>
          </cell>
          <cell r="C35">
            <v>1</v>
          </cell>
          <cell r="D35">
            <v>10</v>
          </cell>
          <cell r="E35" t="str">
            <v>A</v>
          </cell>
          <cell r="F35">
            <v>1.0500000000000001E-2</v>
          </cell>
        </row>
        <row r="36">
          <cell r="A36" t="str">
            <v>3.1.10.I</v>
          </cell>
          <cell r="B36">
            <v>3</v>
          </cell>
          <cell r="C36">
            <v>1</v>
          </cell>
          <cell r="D36">
            <v>10</v>
          </cell>
          <cell r="E36" t="str">
            <v>I</v>
          </cell>
          <cell r="F36">
            <v>1.0500000000000001E-2</v>
          </cell>
        </row>
        <row r="37">
          <cell r="A37" t="str">
            <v>3.1.10.N</v>
          </cell>
          <cell r="B37">
            <v>3</v>
          </cell>
          <cell r="C37">
            <v>1</v>
          </cell>
          <cell r="D37">
            <v>10</v>
          </cell>
          <cell r="E37" t="str">
            <v>N</v>
          </cell>
          <cell r="F37">
            <v>1.0500000000000001E-2</v>
          </cell>
        </row>
        <row r="38">
          <cell r="A38" t="str">
            <v>3.0B.10.N</v>
          </cell>
          <cell r="B38">
            <v>3</v>
          </cell>
          <cell r="C38" t="str">
            <v>0B</v>
          </cell>
          <cell r="D38">
            <v>10</v>
          </cell>
          <cell r="E38" t="str">
            <v>N</v>
          </cell>
          <cell r="F38">
            <v>1.0500000000000001E-2</v>
          </cell>
        </row>
        <row r="39">
          <cell r="A39" t="str">
            <v>3.7U.10.N</v>
          </cell>
          <cell r="B39">
            <v>3</v>
          </cell>
          <cell r="C39" t="str">
            <v>7U</v>
          </cell>
          <cell r="D39">
            <v>10</v>
          </cell>
          <cell r="E39" t="str">
            <v>N</v>
          </cell>
          <cell r="F39">
            <v>1.0500000000000001E-2</v>
          </cell>
        </row>
        <row r="40">
          <cell r="A40" t="str">
            <v>3.1.20.0</v>
          </cell>
          <cell r="B40">
            <v>3</v>
          </cell>
          <cell r="C40">
            <v>1</v>
          </cell>
          <cell r="D40">
            <v>20</v>
          </cell>
          <cell r="E40">
            <v>0</v>
          </cell>
          <cell r="F40">
            <v>1.0500000000000001E-2</v>
          </cell>
        </row>
        <row r="41">
          <cell r="A41" t="str">
            <v>3.3.20.0</v>
          </cell>
          <cell r="B41">
            <v>3</v>
          </cell>
          <cell r="C41">
            <v>3</v>
          </cell>
          <cell r="D41">
            <v>20</v>
          </cell>
          <cell r="E41">
            <v>0</v>
          </cell>
          <cell r="F41">
            <v>1.0500000000000001E-2</v>
          </cell>
        </row>
        <row r="42">
          <cell r="A42" t="str">
            <v>3.18.20.0</v>
          </cell>
          <cell r="B42">
            <v>3</v>
          </cell>
          <cell r="C42">
            <v>18</v>
          </cell>
          <cell r="D42">
            <v>20</v>
          </cell>
          <cell r="E42">
            <v>0</v>
          </cell>
          <cell r="F42">
            <v>1.0500000000000001E-2</v>
          </cell>
        </row>
        <row r="43">
          <cell r="A43" t="str">
            <v>3.1.20.1</v>
          </cell>
          <cell r="B43">
            <v>3</v>
          </cell>
          <cell r="C43">
            <v>1</v>
          </cell>
          <cell r="D43">
            <v>20</v>
          </cell>
          <cell r="E43">
            <v>1</v>
          </cell>
          <cell r="F43">
            <v>1.0500000000000001E-2</v>
          </cell>
        </row>
        <row r="44">
          <cell r="A44" t="str">
            <v>3.1.20.3</v>
          </cell>
          <cell r="B44">
            <v>3</v>
          </cell>
          <cell r="C44">
            <v>1</v>
          </cell>
          <cell r="D44">
            <v>20</v>
          </cell>
          <cell r="E44">
            <v>3</v>
          </cell>
          <cell r="F44">
            <v>1.0500000000000001E-2</v>
          </cell>
        </row>
        <row r="45">
          <cell r="A45" t="str">
            <v>3.1.20.A</v>
          </cell>
          <cell r="B45">
            <v>3</v>
          </cell>
          <cell r="C45">
            <v>1</v>
          </cell>
          <cell r="D45">
            <v>20</v>
          </cell>
          <cell r="E45" t="str">
            <v>A</v>
          </cell>
          <cell r="F45">
            <v>1.0500000000000001E-2</v>
          </cell>
        </row>
        <row r="46">
          <cell r="A46" t="str">
            <v>3.3.20.A</v>
          </cell>
          <cell r="B46">
            <v>3</v>
          </cell>
          <cell r="C46">
            <v>3</v>
          </cell>
          <cell r="D46">
            <v>20</v>
          </cell>
          <cell r="E46" t="str">
            <v>A</v>
          </cell>
          <cell r="F46">
            <v>1.0500000000000001E-2</v>
          </cell>
        </row>
        <row r="47">
          <cell r="A47" t="str">
            <v>3.18.20.A</v>
          </cell>
          <cell r="B47">
            <v>3</v>
          </cell>
          <cell r="C47">
            <v>18</v>
          </cell>
          <cell r="D47">
            <v>20</v>
          </cell>
          <cell r="E47" t="str">
            <v>A</v>
          </cell>
          <cell r="F47">
            <v>1.0500000000000001E-2</v>
          </cell>
        </row>
        <row r="48">
          <cell r="A48" t="str">
            <v>3.1.20.I</v>
          </cell>
          <cell r="B48">
            <v>3</v>
          </cell>
          <cell r="C48">
            <v>1</v>
          </cell>
          <cell r="D48">
            <v>20</v>
          </cell>
          <cell r="E48" t="str">
            <v>I</v>
          </cell>
          <cell r="F48">
            <v>1.0500000000000001E-2</v>
          </cell>
        </row>
        <row r="49">
          <cell r="A49" t="str">
            <v>3.1.20.N</v>
          </cell>
          <cell r="B49">
            <v>3</v>
          </cell>
          <cell r="C49">
            <v>1</v>
          </cell>
          <cell r="D49">
            <v>20</v>
          </cell>
          <cell r="E49" t="str">
            <v>N</v>
          </cell>
          <cell r="F49">
            <v>1.0500000000000001E-2</v>
          </cell>
        </row>
        <row r="50">
          <cell r="A50" t="str">
            <v>3.0E.20.N</v>
          </cell>
          <cell r="B50">
            <v>3</v>
          </cell>
          <cell r="C50" t="str">
            <v>0E</v>
          </cell>
          <cell r="D50">
            <v>20</v>
          </cell>
          <cell r="E50" t="str">
            <v>N</v>
          </cell>
          <cell r="F50">
            <v>1.0500000000000001E-2</v>
          </cell>
        </row>
        <row r="51">
          <cell r="A51" t="str">
            <v>3.0M.20.N</v>
          </cell>
          <cell r="B51">
            <v>3</v>
          </cell>
          <cell r="C51" t="str">
            <v>0M</v>
          </cell>
          <cell r="D51">
            <v>20</v>
          </cell>
          <cell r="E51" t="str">
            <v>N</v>
          </cell>
          <cell r="F51">
            <v>1.0500000000000001E-2</v>
          </cell>
        </row>
        <row r="52">
          <cell r="A52" t="str">
            <v>3.18.20.N</v>
          </cell>
          <cell r="B52">
            <v>3</v>
          </cell>
          <cell r="C52">
            <v>18</v>
          </cell>
          <cell r="D52">
            <v>20</v>
          </cell>
          <cell r="E52" t="str">
            <v>N</v>
          </cell>
          <cell r="F52">
            <v>1.0500000000000001E-2</v>
          </cell>
        </row>
        <row r="53">
          <cell r="A53" t="str">
            <v>3.7P.20.N</v>
          </cell>
          <cell r="B53">
            <v>3</v>
          </cell>
          <cell r="C53" t="str">
            <v>7P</v>
          </cell>
          <cell r="D53">
            <v>20</v>
          </cell>
          <cell r="E53" t="str">
            <v>N</v>
          </cell>
          <cell r="F53">
            <v>1.0500000000000001E-2</v>
          </cell>
        </row>
        <row r="54">
          <cell r="A54" t="str">
            <v>3.7U.20.N</v>
          </cell>
          <cell r="B54">
            <v>3</v>
          </cell>
          <cell r="C54" t="str">
            <v>7U</v>
          </cell>
          <cell r="D54">
            <v>20</v>
          </cell>
          <cell r="E54" t="str">
            <v>N</v>
          </cell>
          <cell r="F54">
            <v>1.0500000000000001E-2</v>
          </cell>
        </row>
        <row r="55">
          <cell r="A55" t="str">
            <v>3.1.30.0</v>
          </cell>
          <cell r="B55">
            <v>3</v>
          </cell>
          <cell r="C55">
            <v>1</v>
          </cell>
          <cell r="D55">
            <v>30</v>
          </cell>
          <cell r="E55">
            <v>0</v>
          </cell>
          <cell r="F55">
            <v>0</v>
          </cell>
        </row>
        <row r="56">
          <cell r="A56" t="str">
            <v>3.1.30.1</v>
          </cell>
          <cell r="B56">
            <v>3</v>
          </cell>
          <cell r="C56">
            <v>1</v>
          </cell>
          <cell r="D56">
            <v>30</v>
          </cell>
          <cell r="E56">
            <v>1</v>
          </cell>
          <cell r="F56">
            <v>0</v>
          </cell>
        </row>
        <row r="57">
          <cell r="A57" t="str">
            <v>3.1.30.A</v>
          </cell>
          <cell r="B57">
            <v>3</v>
          </cell>
          <cell r="C57">
            <v>1</v>
          </cell>
          <cell r="D57">
            <v>30</v>
          </cell>
          <cell r="E57" t="str">
            <v>A</v>
          </cell>
          <cell r="F57">
            <v>0</v>
          </cell>
        </row>
        <row r="58">
          <cell r="A58" t="str">
            <v>3.1.40.0</v>
          </cell>
          <cell r="B58">
            <v>3</v>
          </cell>
          <cell r="C58">
            <v>1</v>
          </cell>
          <cell r="D58">
            <v>40</v>
          </cell>
          <cell r="E58">
            <v>0</v>
          </cell>
          <cell r="F58">
            <v>1.0500000000000001E-2</v>
          </cell>
        </row>
        <row r="59">
          <cell r="A59" t="str">
            <v>3.3.40.0</v>
          </cell>
          <cell r="B59">
            <v>3</v>
          </cell>
          <cell r="C59">
            <v>3</v>
          </cell>
          <cell r="D59">
            <v>40</v>
          </cell>
          <cell r="E59">
            <v>0</v>
          </cell>
          <cell r="F59">
            <v>1.0500000000000001E-2</v>
          </cell>
        </row>
        <row r="60">
          <cell r="A60" t="str">
            <v>3.15.40.0</v>
          </cell>
          <cell r="B60">
            <v>3</v>
          </cell>
          <cell r="C60">
            <v>15</v>
          </cell>
          <cell r="D60">
            <v>40</v>
          </cell>
          <cell r="E60">
            <v>0</v>
          </cell>
          <cell r="F60">
            <v>1.0500000000000001E-2</v>
          </cell>
        </row>
        <row r="61">
          <cell r="A61" t="str">
            <v>3.1.40.1</v>
          </cell>
          <cell r="B61">
            <v>3</v>
          </cell>
          <cell r="C61">
            <v>1</v>
          </cell>
          <cell r="D61">
            <v>40</v>
          </cell>
          <cell r="E61">
            <v>1</v>
          </cell>
          <cell r="F61">
            <v>1.0500000000000001E-2</v>
          </cell>
        </row>
        <row r="62">
          <cell r="A62" t="str">
            <v>3.1.40.3</v>
          </cell>
          <cell r="B62">
            <v>3</v>
          </cell>
          <cell r="C62">
            <v>1</v>
          </cell>
          <cell r="D62">
            <v>40</v>
          </cell>
          <cell r="E62">
            <v>3</v>
          </cell>
          <cell r="F62">
            <v>1.0500000000000001E-2</v>
          </cell>
        </row>
        <row r="63">
          <cell r="A63" t="str">
            <v>3.70.40.3</v>
          </cell>
          <cell r="B63">
            <v>3</v>
          </cell>
          <cell r="C63">
            <v>70</v>
          </cell>
          <cell r="D63">
            <v>40</v>
          </cell>
          <cell r="E63">
            <v>3</v>
          </cell>
          <cell r="F63">
            <v>1.0500000000000001E-2</v>
          </cell>
        </row>
        <row r="64">
          <cell r="A64" t="str">
            <v>3.71.40.3</v>
          </cell>
          <cell r="B64">
            <v>3</v>
          </cell>
          <cell r="C64">
            <v>71</v>
          </cell>
          <cell r="D64">
            <v>40</v>
          </cell>
          <cell r="E64">
            <v>3</v>
          </cell>
          <cell r="F64">
            <v>1.0500000000000001E-2</v>
          </cell>
        </row>
        <row r="65">
          <cell r="A65" t="str">
            <v>3.1.40.A</v>
          </cell>
          <cell r="B65">
            <v>3</v>
          </cell>
          <cell r="C65">
            <v>1</v>
          </cell>
          <cell r="D65">
            <v>40</v>
          </cell>
          <cell r="E65" t="str">
            <v>A</v>
          </cell>
          <cell r="F65">
            <v>1.0500000000000001E-2</v>
          </cell>
        </row>
        <row r="66">
          <cell r="A66" t="str">
            <v>3.3.40.A</v>
          </cell>
          <cell r="B66">
            <v>3</v>
          </cell>
          <cell r="C66">
            <v>3</v>
          </cell>
          <cell r="D66">
            <v>40</v>
          </cell>
          <cell r="E66" t="str">
            <v>A</v>
          </cell>
          <cell r="F66">
            <v>1.0500000000000001E-2</v>
          </cell>
        </row>
        <row r="67">
          <cell r="A67" t="str">
            <v>3.14.40.A</v>
          </cell>
          <cell r="B67">
            <v>3</v>
          </cell>
          <cell r="C67">
            <v>14</v>
          </cell>
          <cell r="D67">
            <v>40</v>
          </cell>
          <cell r="E67" t="str">
            <v>A</v>
          </cell>
          <cell r="F67">
            <v>1.0500000000000001E-2</v>
          </cell>
        </row>
        <row r="68">
          <cell r="A68" t="str">
            <v>3.15.40.A</v>
          </cell>
          <cell r="B68">
            <v>3</v>
          </cell>
          <cell r="C68">
            <v>15</v>
          </cell>
          <cell r="D68">
            <v>40</v>
          </cell>
          <cell r="E68" t="str">
            <v>A</v>
          </cell>
          <cell r="F68">
            <v>1.0500000000000001E-2</v>
          </cell>
        </row>
        <row r="69">
          <cell r="A69" t="str">
            <v>3.70.40.B</v>
          </cell>
          <cell r="B69">
            <v>3</v>
          </cell>
          <cell r="C69">
            <v>70</v>
          </cell>
          <cell r="D69">
            <v>40</v>
          </cell>
          <cell r="E69" t="str">
            <v>B</v>
          </cell>
          <cell r="F69">
            <v>1.0500000000000001E-2</v>
          </cell>
        </row>
        <row r="70">
          <cell r="A70" t="str">
            <v>3.71.40.B</v>
          </cell>
          <cell r="B70">
            <v>3</v>
          </cell>
          <cell r="C70">
            <v>71</v>
          </cell>
          <cell r="D70">
            <v>40</v>
          </cell>
          <cell r="E70" t="str">
            <v>B</v>
          </cell>
          <cell r="F70">
            <v>1.0500000000000001E-2</v>
          </cell>
        </row>
        <row r="71">
          <cell r="A71" t="str">
            <v>3.1.40.I</v>
          </cell>
          <cell r="B71">
            <v>3</v>
          </cell>
          <cell r="C71">
            <v>1</v>
          </cell>
          <cell r="D71">
            <v>40</v>
          </cell>
          <cell r="E71" t="str">
            <v>I</v>
          </cell>
          <cell r="F71">
            <v>1.0500000000000001E-2</v>
          </cell>
        </row>
        <row r="72">
          <cell r="A72" t="str">
            <v>3.14.40.I</v>
          </cell>
          <cell r="B72">
            <v>3</v>
          </cell>
          <cell r="C72">
            <v>14</v>
          </cell>
          <cell r="D72">
            <v>40</v>
          </cell>
          <cell r="E72" t="str">
            <v>I</v>
          </cell>
          <cell r="F72">
            <v>1.0500000000000001E-2</v>
          </cell>
        </row>
        <row r="73">
          <cell r="A73" t="str">
            <v>3.1.40.N</v>
          </cell>
          <cell r="B73">
            <v>3</v>
          </cell>
          <cell r="C73">
            <v>1</v>
          </cell>
          <cell r="D73">
            <v>40</v>
          </cell>
          <cell r="E73" t="str">
            <v>N</v>
          </cell>
          <cell r="F73">
            <v>1.0500000000000001E-2</v>
          </cell>
        </row>
        <row r="74">
          <cell r="A74" t="str">
            <v>3.0E.40.N</v>
          </cell>
          <cell r="B74">
            <v>3</v>
          </cell>
          <cell r="C74" t="str">
            <v>0E</v>
          </cell>
          <cell r="D74">
            <v>40</v>
          </cell>
          <cell r="E74" t="str">
            <v>N</v>
          </cell>
          <cell r="F74">
            <v>1.0500000000000001E-2</v>
          </cell>
        </row>
        <row r="75">
          <cell r="A75" t="str">
            <v>3.14.40.N</v>
          </cell>
          <cell r="B75">
            <v>3</v>
          </cell>
          <cell r="C75">
            <v>14</v>
          </cell>
          <cell r="D75">
            <v>40</v>
          </cell>
          <cell r="E75" t="str">
            <v>N</v>
          </cell>
          <cell r="F75">
            <v>1.0500000000000001E-2</v>
          </cell>
        </row>
        <row r="76">
          <cell r="A76" t="str">
            <v>3.7P.40.N</v>
          </cell>
          <cell r="B76">
            <v>3</v>
          </cell>
          <cell r="C76" t="str">
            <v>7P</v>
          </cell>
          <cell r="D76">
            <v>40</v>
          </cell>
          <cell r="E76" t="str">
            <v>N</v>
          </cell>
          <cell r="F76">
            <v>1.0500000000000001E-2</v>
          </cell>
        </row>
        <row r="77">
          <cell r="A77" t="str">
            <v>3.7U.40.N</v>
          </cell>
          <cell r="B77">
            <v>3</v>
          </cell>
          <cell r="C77" t="str">
            <v>7U</v>
          </cell>
          <cell r="D77">
            <v>40</v>
          </cell>
          <cell r="E77" t="str">
            <v>N</v>
          </cell>
          <cell r="F77">
            <v>1.0500000000000001E-2</v>
          </cell>
        </row>
        <row r="78">
          <cell r="A78" t="str">
            <v>3.1.50.0</v>
          </cell>
          <cell r="B78">
            <v>3</v>
          </cell>
          <cell r="C78">
            <v>1</v>
          </cell>
          <cell r="D78">
            <v>50</v>
          </cell>
          <cell r="E78">
            <v>0</v>
          </cell>
          <cell r="F78">
            <v>1.0500000000000001E-2</v>
          </cell>
        </row>
        <row r="79">
          <cell r="A79" t="str">
            <v>3.1.50.A</v>
          </cell>
          <cell r="B79">
            <v>3</v>
          </cell>
          <cell r="C79">
            <v>1</v>
          </cell>
          <cell r="D79">
            <v>50</v>
          </cell>
          <cell r="E79" t="str">
            <v>A</v>
          </cell>
          <cell r="F79">
            <v>1.0500000000000001E-2</v>
          </cell>
        </row>
        <row r="80">
          <cell r="A80" t="str">
            <v>3.1.50.N</v>
          </cell>
          <cell r="B80">
            <v>3</v>
          </cell>
          <cell r="C80">
            <v>1</v>
          </cell>
          <cell r="D80">
            <v>50</v>
          </cell>
          <cell r="E80" t="str">
            <v>N</v>
          </cell>
          <cell r="F80">
            <v>1.0500000000000001E-2</v>
          </cell>
        </row>
        <row r="81">
          <cell r="A81" t="str">
            <v>3.1.81.0</v>
          </cell>
          <cell r="B81">
            <v>3</v>
          </cell>
          <cell r="C81">
            <v>1</v>
          </cell>
          <cell r="D81">
            <v>81</v>
          </cell>
          <cell r="E81">
            <v>0</v>
          </cell>
          <cell r="F81">
            <v>0</v>
          </cell>
        </row>
        <row r="82">
          <cell r="A82" t="str">
            <v>3.1.81.A</v>
          </cell>
          <cell r="B82">
            <v>3</v>
          </cell>
          <cell r="C82">
            <v>1</v>
          </cell>
          <cell r="D82">
            <v>81</v>
          </cell>
          <cell r="E82" t="str">
            <v>A</v>
          </cell>
          <cell r="F82">
            <v>0</v>
          </cell>
        </row>
        <row r="83">
          <cell r="A83" t="str">
            <v>3.1.82.0</v>
          </cell>
          <cell r="B83">
            <v>3</v>
          </cell>
          <cell r="C83">
            <v>1</v>
          </cell>
          <cell r="D83">
            <v>82</v>
          </cell>
          <cell r="E83">
            <v>0</v>
          </cell>
          <cell r="F83">
            <v>0</v>
          </cell>
        </row>
        <row r="84">
          <cell r="A84" t="str">
            <v>3.1.82.A</v>
          </cell>
          <cell r="B84">
            <v>3</v>
          </cell>
          <cell r="C84">
            <v>1</v>
          </cell>
          <cell r="D84">
            <v>82</v>
          </cell>
          <cell r="E84" t="str">
            <v>A</v>
          </cell>
          <cell r="F84">
            <v>0</v>
          </cell>
        </row>
        <row r="85">
          <cell r="A85" t="str">
            <v>3.1.84.0</v>
          </cell>
          <cell r="B85">
            <v>3</v>
          </cell>
          <cell r="C85">
            <v>1</v>
          </cell>
          <cell r="D85">
            <v>84</v>
          </cell>
          <cell r="E85">
            <v>0</v>
          </cell>
          <cell r="F85">
            <v>0</v>
          </cell>
        </row>
        <row r="86">
          <cell r="A86" t="str">
            <v>3.1.84.A</v>
          </cell>
          <cell r="B86">
            <v>3</v>
          </cell>
          <cell r="C86">
            <v>1</v>
          </cell>
          <cell r="D86">
            <v>84</v>
          </cell>
          <cell r="E86" t="str">
            <v>A</v>
          </cell>
          <cell r="F86">
            <v>0</v>
          </cell>
        </row>
        <row r="87">
          <cell r="A87" t="str">
            <v>3.1.85.0</v>
          </cell>
          <cell r="B87">
            <v>3</v>
          </cell>
          <cell r="C87">
            <v>1</v>
          </cell>
          <cell r="D87">
            <v>85</v>
          </cell>
          <cell r="E87">
            <v>0</v>
          </cell>
          <cell r="F87">
            <v>0</v>
          </cell>
        </row>
        <row r="88">
          <cell r="A88" t="str">
            <v>3.1.85.A</v>
          </cell>
          <cell r="B88">
            <v>3</v>
          </cell>
          <cell r="C88">
            <v>1</v>
          </cell>
          <cell r="D88">
            <v>85</v>
          </cell>
          <cell r="E88" t="str">
            <v>A</v>
          </cell>
          <cell r="F88">
            <v>0</v>
          </cell>
        </row>
        <row r="89">
          <cell r="A89" t="str">
            <v>3.1.98.0</v>
          </cell>
          <cell r="B89">
            <v>3</v>
          </cell>
          <cell r="C89">
            <v>1</v>
          </cell>
          <cell r="D89">
            <v>98</v>
          </cell>
          <cell r="E89">
            <v>0</v>
          </cell>
          <cell r="F89">
            <v>0</v>
          </cell>
        </row>
        <row r="90">
          <cell r="A90" t="str">
            <v>3.1.98.A</v>
          </cell>
          <cell r="B90">
            <v>3</v>
          </cell>
          <cell r="C90">
            <v>1</v>
          </cell>
          <cell r="D90">
            <v>98</v>
          </cell>
          <cell r="E90" t="str">
            <v>A</v>
          </cell>
          <cell r="F90">
            <v>0</v>
          </cell>
        </row>
        <row r="91">
          <cell r="A91" t="str">
            <v>4.1.10.0</v>
          </cell>
          <cell r="B91">
            <v>4</v>
          </cell>
          <cell r="C91">
            <v>1</v>
          </cell>
          <cell r="D91">
            <v>10</v>
          </cell>
          <cell r="E91">
            <v>0</v>
          </cell>
          <cell r="F91">
            <v>0.02</v>
          </cell>
        </row>
        <row r="92">
          <cell r="A92" t="str">
            <v>4.1.10.1</v>
          </cell>
          <cell r="B92">
            <v>4</v>
          </cell>
          <cell r="C92">
            <v>1</v>
          </cell>
          <cell r="D92">
            <v>10</v>
          </cell>
          <cell r="E92">
            <v>1</v>
          </cell>
          <cell r="F92">
            <v>0.02</v>
          </cell>
        </row>
        <row r="93">
          <cell r="A93" t="str">
            <v>4.1.10.2</v>
          </cell>
          <cell r="B93">
            <v>4</v>
          </cell>
          <cell r="C93">
            <v>1</v>
          </cell>
          <cell r="D93">
            <v>10</v>
          </cell>
          <cell r="E93">
            <v>2</v>
          </cell>
          <cell r="F93">
            <v>0.02</v>
          </cell>
        </row>
        <row r="94">
          <cell r="A94" t="str">
            <v>4.1.10.3</v>
          </cell>
          <cell r="B94">
            <v>4</v>
          </cell>
          <cell r="C94">
            <v>1</v>
          </cell>
          <cell r="D94">
            <v>10</v>
          </cell>
          <cell r="E94">
            <v>3</v>
          </cell>
          <cell r="F94">
            <v>0.02</v>
          </cell>
        </row>
        <row r="95">
          <cell r="A95" t="str">
            <v>4.73.10.3</v>
          </cell>
          <cell r="B95">
            <v>4</v>
          </cell>
          <cell r="C95">
            <v>73</v>
          </cell>
          <cell r="D95">
            <v>10</v>
          </cell>
          <cell r="E95">
            <v>3</v>
          </cell>
          <cell r="F95">
            <v>0.02</v>
          </cell>
        </row>
        <row r="96">
          <cell r="A96" t="str">
            <v>4.1.10.A</v>
          </cell>
          <cell r="B96">
            <v>4</v>
          </cell>
          <cell r="C96">
            <v>1</v>
          </cell>
          <cell r="D96">
            <v>10</v>
          </cell>
          <cell r="E96" t="str">
            <v>A</v>
          </cell>
          <cell r="F96">
            <v>0.02</v>
          </cell>
        </row>
        <row r="97">
          <cell r="A97" t="str">
            <v>4.73.10.B</v>
          </cell>
          <cell r="B97">
            <v>4</v>
          </cell>
          <cell r="C97">
            <v>73</v>
          </cell>
          <cell r="D97">
            <v>10</v>
          </cell>
          <cell r="E97" t="str">
            <v>B</v>
          </cell>
          <cell r="F97">
            <v>0.02</v>
          </cell>
        </row>
        <row r="98">
          <cell r="A98" t="str">
            <v>4.1.10.I</v>
          </cell>
          <cell r="B98">
            <v>4</v>
          </cell>
          <cell r="C98">
            <v>1</v>
          </cell>
          <cell r="D98">
            <v>10</v>
          </cell>
          <cell r="E98" t="str">
            <v>I</v>
          </cell>
          <cell r="F98">
            <v>0.02</v>
          </cell>
        </row>
        <row r="99">
          <cell r="A99" t="str">
            <v>4.1.10.N</v>
          </cell>
          <cell r="B99">
            <v>4</v>
          </cell>
          <cell r="C99">
            <v>1</v>
          </cell>
          <cell r="D99">
            <v>10</v>
          </cell>
          <cell r="E99" t="str">
            <v>N</v>
          </cell>
          <cell r="F99">
            <v>0.02</v>
          </cell>
        </row>
        <row r="100">
          <cell r="A100" t="str">
            <v>4.0B.10.N</v>
          </cell>
          <cell r="B100">
            <v>4</v>
          </cell>
          <cell r="C100" t="str">
            <v>0B</v>
          </cell>
          <cell r="D100">
            <v>10</v>
          </cell>
          <cell r="E100" t="str">
            <v>N</v>
          </cell>
          <cell r="F100">
            <v>0.02</v>
          </cell>
        </row>
        <row r="101">
          <cell r="A101" t="str">
            <v>4.0E.10.N</v>
          </cell>
          <cell r="B101">
            <v>4</v>
          </cell>
          <cell r="C101" t="str">
            <v>0E</v>
          </cell>
          <cell r="D101">
            <v>10</v>
          </cell>
          <cell r="E101" t="str">
            <v>N</v>
          </cell>
          <cell r="F101">
            <v>0.02</v>
          </cell>
        </row>
        <row r="102">
          <cell r="A102" t="str">
            <v>4.7P.10.N</v>
          </cell>
          <cell r="B102">
            <v>4</v>
          </cell>
          <cell r="C102" t="str">
            <v>7P</v>
          </cell>
          <cell r="D102">
            <v>10</v>
          </cell>
          <cell r="E102" t="str">
            <v>N</v>
          </cell>
          <cell r="F102">
            <v>0.02</v>
          </cell>
        </row>
        <row r="103">
          <cell r="A103" t="str">
            <v>4.7U.10.N</v>
          </cell>
          <cell r="B103">
            <v>4</v>
          </cell>
          <cell r="C103" t="str">
            <v>7U</v>
          </cell>
          <cell r="D103">
            <v>10</v>
          </cell>
          <cell r="E103" t="str">
            <v>N</v>
          </cell>
          <cell r="F103">
            <v>0.02</v>
          </cell>
        </row>
        <row r="104">
          <cell r="A104" t="str">
            <v>4.1.20.0</v>
          </cell>
          <cell r="B104">
            <v>4</v>
          </cell>
          <cell r="C104">
            <v>1</v>
          </cell>
          <cell r="D104">
            <v>20</v>
          </cell>
          <cell r="E104">
            <v>0</v>
          </cell>
          <cell r="F104">
            <v>0.02</v>
          </cell>
        </row>
        <row r="105">
          <cell r="A105" t="str">
            <v>4.3.20.0</v>
          </cell>
          <cell r="B105">
            <v>4</v>
          </cell>
          <cell r="C105">
            <v>3</v>
          </cell>
          <cell r="D105">
            <v>20</v>
          </cell>
          <cell r="E105">
            <v>0</v>
          </cell>
          <cell r="F105">
            <v>0.02</v>
          </cell>
        </row>
        <row r="106">
          <cell r="A106" t="str">
            <v>4.18.20.0</v>
          </cell>
          <cell r="B106">
            <v>4</v>
          </cell>
          <cell r="C106">
            <v>18</v>
          </cell>
          <cell r="D106">
            <v>20</v>
          </cell>
          <cell r="E106">
            <v>0</v>
          </cell>
          <cell r="F106">
            <v>0.02</v>
          </cell>
        </row>
        <row r="107">
          <cell r="A107" t="str">
            <v>4.1.20.1</v>
          </cell>
          <cell r="B107">
            <v>4</v>
          </cell>
          <cell r="C107">
            <v>1</v>
          </cell>
          <cell r="D107">
            <v>20</v>
          </cell>
          <cell r="E107">
            <v>1</v>
          </cell>
          <cell r="F107">
            <v>0.02</v>
          </cell>
        </row>
        <row r="108">
          <cell r="A108" t="str">
            <v>4.1.20.2</v>
          </cell>
          <cell r="B108">
            <v>4</v>
          </cell>
          <cell r="C108">
            <v>1</v>
          </cell>
          <cell r="D108">
            <v>20</v>
          </cell>
          <cell r="E108">
            <v>2</v>
          </cell>
          <cell r="F108">
            <v>0.02</v>
          </cell>
        </row>
        <row r="109">
          <cell r="A109" t="str">
            <v>4.73.20.3</v>
          </cell>
          <cell r="B109">
            <v>4</v>
          </cell>
          <cell r="C109">
            <v>73</v>
          </cell>
          <cell r="D109">
            <v>20</v>
          </cell>
          <cell r="E109">
            <v>3</v>
          </cell>
          <cell r="F109">
            <v>0.02</v>
          </cell>
        </row>
        <row r="110">
          <cell r="A110" t="str">
            <v>4.1.20.A</v>
          </cell>
          <cell r="B110">
            <v>4</v>
          </cell>
          <cell r="C110">
            <v>1</v>
          </cell>
          <cell r="D110">
            <v>20</v>
          </cell>
          <cell r="E110" t="str">
            <v>A</v>
          </cell>
          <cell r="F110">
            <v>0.02</v>
          </cell>
        </row>
        <row r="111">
          <cell r="A111" t="str">
            <v>4.3.20.A</v>
          </cell>
          <cell r="B111">
            <v>4</v>
          </cell>
          <cell r="C111">
            <v>3</v>
          </cell>
          <cell r="D111">
            <v>20</v>
          </cell>
          <cell r="E111" t="str">
            <v>A</v>
          </cell>
          <cell r="F111">
            <v>0.02</v>
          </cell>
        </row>
        <row r="112">
          <cell r="A112" t="str">
            <v>4.18.20.A</v>
          </cell>
          <cell r="B112">
            <v>4</v>
          </cell>
          <cell r="C112">
            <v>18</v>
          </cell>
          <cell r="D112">
            <v>20</v>
          </cell>
          <cell r="E112" t="str">
            <v>A</v>
          </cell>
          <cell r="F112">
            <v>0.02</v>
          </cell>
        </row>
        <row r="113">
          <cell r="A113" t="str">
            <v>4.73.20.B</v>
          </cell>
          <cell r="B113">
            <v>4</v>
          </cell>
          <cell r="C113">
            <v>73</v>
          </cell>
          <cell r="D113">
            <v>20</v>
          </cell>
          <cell r="E113" t="str">
            <v>B</v>
          </cell>
          <cell r="F113">
            <v>0.02</v>
          </cell>
        </row>
        <row r="114">
          <cell r="A114" t="str">
            <v>4.1.20.N</v>
          </cell>
          <cell r="B114">
            <v>4</v>
          </cell>
          <cell r="C114">
            <v>1</v>
          </cell>
          <cell r="D114">
            <v>20</v>
          </cell>
          <cell r="E114" t="str">
            <v>N</v>
          </cell>
          <cell r="F114">
            <v>0.02</v>
          </cell>
        </row>
        <row r="115">
          <cell r="A115" t="str">
            <v>4.0E.20.N</v>
          </cell>
          <cell r="B115">
            <v>4</v>
          </cell>
          <cell r="C115" t="str">
            <v>0E</v>
          </cell>
          <cell r="D115">
            <v>20</v>
          </cell>
          <cell r="E115" t="str">
            <v>N</v>
          </cell>
          <cell r="F115">
            <v>0.02</v>
          </cell>
        </row>
        <row r="116">
          <cell r="A116" t="str">
            <v>4.18.20.N</v>
          </cell>
          <cell r="B116">
            <v>4</v>
          </cell>
          <cell r="C116">
            <v>18</v>
          </cell>
          <cell r="D116">
            <v>20</v>
          </cell>
          <cell r="E116" t="str">
            <v>N</v>
          </cell>
          <cell r="F116">
            <v>0.02</v>
          </cell>
        </row>
        <row r="117">
          <cell r="A117" t="str">
            <v>4.7U.20.N</v>
          </cell>
          <cell r="B117">
            <v>4</v>
          </cell>
          <cell r="C117" t="str">
            <v>7U</v>
          </cell>
          <cell r="D117">
            <v>20</v>
          </cell>
          <cell r="E117" t="str">
            <v>N</v>
          </cell>
          <cell r="F117">
            <v>0.02</v>
          </cell>
        </row>
        <row r="118">
          <cell r="A118" t="str">
            <v>4.1.30.0</v>
          </cell>
          <cell r="B118">
            <v>4</v>
          </cell>
          <cell r="C118">
            <v>1</v>
          </cell>
          <cell r="D118">
            <v>30</v>
          </cell>
          <cell r="E118">
            <v>0</v>
          </cell>
          <cell r="F118">
            <v>0</v>
          </cell>
        </row>
        <row r="119">
          <cell r="A119" t="str">
            <v>4.1.30.A</v>
          </cell>
          <cell r="B119">
            <v>4</v>
          </cell>
          <cell r="C119">
            <v>1</v>
          </cell>
          <cell r="D119">
            <v>30</v>
          </cell>
          <cell r="E119" t="str">
            <v>A</v>
          </cell>
          <cell r="F119">
            <v>0</v>
          </cell>
        </row>
        <row r="120">
          <cell r="A120" t="str">
            <v>4.1.40.0</v>
          </cell>
          <cell r="B120">
            <v>4</v>
          </cell>
          <cell r="C120">
            <v>1</v>
          </cell>
          <cell r="D120">
            <v>40</v>
          </cell>
          <cell r="E120">
            <v>0</v>
          </cell>
          <cell r="F120">
            <v>0.02</v>
          </cell>
        </row>
        <row r="121">
          <cell r="A121" t="str">
            <v>4.15.40.0</v>
          </cell>
          <cell r="B121">
            <v>4</v>
          </cell>
          <cell r="C121">
            <v>15</v>
          </cell>
          <cell r="D121">
            <v>40</v>
          </cell>
          <cell r="E121">
            <v>0</v>
          </cell>
          <cell r="F121">
            <v>0.02</v>
          </cell>
        </row>
        <row r="122">
          <cell r="A122" t="str">
            <v>4.1.40.3</v>
          </cell>
          <cell r="B122">
            <v>4</v>
          </cell>
          <cell r="C122">
            <v>1</v>
          </cell>
          <cell r="D122">
            <v>40</v>
          </cell>
          <cell r="E122">
            <v>3</v>
          </cell>
          <cell r="F122">
            <v>0.02</v>
          </cell>
        </row>
        <row r="123">
          <cell r="A123" t="str">
            <v>4.71.40.3</v>
          </cell>
          <cell r="B123">
            <v>4</v>
          </cell>
          <cell r="C123">
            <v>71</v>
          </cell>
          <cell r="D123">
            <v>40</v>
          </cell>
          <cell r="E123">
            <v>3</v>
          </cell>
          <cell r="F123">
            <v>0.02</v>
          </cell>
        </row>
        <row r="124">
          <cell r="A124" t="str">
            <v>4.1.40.A</v>
          </cell>
          <cell r="B124">
            <v>4</v>
          </cell>
          <cell r="C124">
            <v>1</v>
          </cell>
          <cell r="D124">
            <v>40</v>
          </cell>
          <cell r="E124" t="str">
            <v>A</v>
          </cell>
          <cell r="F124">
            <v>0.02</v>
          </cell>
        </row>
        <row r="125">
          <cell r="A125" t="str">
            <v>4.15.40.A</v>
          </cell>
          <cell r="B125">
            <v>4</v>
          </cell>
          <cell r="C125">
            <v>15</v>
          </cell>
          <cell r="D125">
            <v>40</v>
          </cell>
          <cell r="E125" t="str">
            <v>A</v>
          </cell>
          <cell r="F125">
            <v>0.02</v>
          </cell>
        </row>
        <row r="126">
          <cell r="A126" t="str">
            <v>4.71.40.B</v>
          </cell>
          <cell r="B126">
            <v>4</v>
          </cell>
          <cell r="C126">
            <v>71</v>
          </cell>
          <cell r="D126">
            <v>40</v>
          </cell>
          <cell r="E126" t="str">
            <v>B</v>
          </cell>
          <cell r="F126">
            <v>0.02</v>
          </cell>
        </row>
        <row r="127">
          <cell r="A127" t="str">
            <v>4.14.40.I</v>
          </cell>
          <cell r="B127">
            <v>4</v>
          </cell>
          <cell r="C127">
            <v>14</v>
          </cell>
          <cell r="D127">
            <v>40</v>
          </cell>
          <cell r="E127" t="str">
            <v>I</v>
          </cell>
          <cell r="F127">
            <v>0.02</v>
          </cell>
        </row>
        <row r="128">
          <cell r="A128" t="str">
            <v>4.1.40.N</v>
          </cell>
          <cell r="B128">
            <v>4</v>
          </cell>
          <cell r="C128">
            <v>1</v>
          </cell>
          <cell r="D128">
            <v>40</v>
          </cell>
          <cell r="E128" t="str">
            <v>N</v>
          </cell>
          <cell r="F128">
            <v>0.02</v>
          </cell>
        </row>
        <row r="129">
          <cell r="A129" t="str">
            <v>4.0E.40.N</v>
          </cell>
          <cell r="B129">
            <v>4</v>
          </cell>
          <cell r="C129" t="str">
            <v>0E</v>
          </cell>
          <cell r="D129">
            <v>40</v>
          </cell>
          <cell r="E129" t="str">
            <v>N</v>
          </cell>
          <cell r="F129">
            <v>0.02</v>
          </cell>
        </row>
        <row r="130">
          <cell r="A130" t="str">
            <v>4.7U.40.N</v>
          </cell>
          <cell r="B130">
            <v>4</v>
          </cell>
          <cell r="C130" t="str">
            <v>7U</v>
          </cell>
          <cell r="D130">
            <v>40</v>
          </cell>
          <cell r="E130" t="str">
            <v>N</v>
          </cell>
          <cell r="F130">
            <v>0.02</v>
          </cell>
        </row>
        <row r="131">
          <cell r="A131" t="str">
            <v>4.1.50.0</v>
          </cell>
          <cell r="B131">
            <v>4</v>
          </cell>
          <cell r="C131">
            <v>1</v>
          </cell>
          <cell r="D131">
            <v>50</v>
          </cell>
          <cell r="E131">
            <v>0</v>
          </cell>
          <cell r="F131">
            <v>0.02</v>
          </cell>
        </row>
        <row r="132">
          <cell r="A132" t="str">
            <v>4.1.50.A</v>
          </cell>
          <cell r="B132">
            <v>4</v>
          </cell>
          <cell r="C132">
            <v>1</v>
          </cell>
          <cell r="D132">
            <v>50</v>
          </cell>
          <cell r="E132" t="str">
            <v>A</v>
          </cell>
          <cell r="F132">
            <v>0.02</v>
          </cell>
        </row>
        <row r="133">
          <cell r="A133" t="str">
            <v>4.1.50.N</v>
          </cell>
          <cell r="B133">
            <v>4</v>
          </cell>
          <cell r="C133">
            <v>1</v>
          </cell>
          <cell r="D133">
            <v>50</v>
          </cell>
          <cell r="E133" t="str">
            <v>N</v>
          </cell>
          <cell r="F133">
            <v>0.02</v>
          </cell>
        </row>
        <row r="134">
          <cell r="A134" t="str">
            <v>4.1.81.0</v>
          </cell>
          <cell r="B134">
            <v>4</v>
          </cell>
          <cell r="C134">
            <v>1</v>
          </cell>
          <cell r="D134">
            <v>81</v>
          </cell>
          <cell r="E134">
            <v>0</v>
          </cell>
          <cell r="F134">
            <v>0</v>
          </cell>
        </row>
        <row r="135">
          <cell r="A135" t="str">
            <v>4.1.81.A</v>
          </cell>
          <cell r="B135">
            <v>4</v>
          </cell>
          <cell r="C135">
            <v>1</v>
          </cell>
          <cell r="D135">
            <v>81</v>
          </cell>
          <cell r="E135" t="str">
            <v>A</v>
          </cell>
          <cell r="F135">
            <v>0</v>
          </cell>
        </row>
        <row r="136">
          <cell r="A136" t="str">
            <v>4.1.82.0</v>
          </cell>
          <cell r="B136">
            <v>4</v>
          </cell>
          <cell r="C136">
            <v>1</v>
          </cell>
          <cell r="D136">
            <v>82</v>
          </cell>
          <cell r="E136">
            <v>0</v>
          </cell>
          <cell r="F136">
            <v>0</v>
          </cell>
        </row>
        <row r="137">
          <cell r="A137" t="str">
            <v>4.1.82.A</v>
          </cell>
          <cell r="B137">
            <v>4</v>
          </cell>
          <cell r="C137">
            <v>1</v>
          </cell>
          <cell r="D137">
            <v>82</v>
          </cell>
          <cell r="E137" t="str">
            <v>A</v>
          </cell>
          <cell r="F137">
            <v>0</v>
          </cell>
        </row>
        <row r="138">
          <cell r="A138" t="str">
            <v>4.1.84.0</v>
          </cell>
          <cell r="B138">
            <v>4</v>
          </cell>
          <cell r="C138">
            <v>1</v>
          </cell>
          <cell r="D138">
            <v>84</v>
          </cell>
          <cell r="E138">
            <v>0</v>
          </cell>
          <cell r="F138">
            <v>0</v>
          </cell>
        </row>
        <row r="139">
          <cell r="A139" t="str">
            <v>4.1.84.A</v>
          </cell>
          <cell r="B139">
            <v>4</v>
          </cell>
          <cell r="C139">
            <v>1</v>
          </cell>
          <cell r="D139">
            <v>84</v>
          </cell>
          <cell r="E139" t="str">
            <v>A</v>
          </cell>
          <cell r="F139">
            <v>0</v>
          </cell>
        </row>
        <row r="140">
          <cell r="A140" t="str">
            <v>4.1.85.0</v>
          </cell>
          <cell r="B140">
            <v>4</v>
          </cell>
          <cell r="C140">
            <v>1</v>
          </cell>
          <cell r="D140">
            <v>85</v>
          </cell>
          <cell r="E140">
            <v>0</v>
          </cell>
          <cell r="F140">
            <v>0</v>
          </cell>
        </row>
        <row r="141">
          <cell r="A141" t="str">
            <v>4.1.85.A</v>
          </cell>
          <cell r="B141">
            <v>4</v>
          </cell>
          <cell r="C141">
            <v>1</v>
          </cell>
          <cell r="D141">
            <v>85</v>
          </cell>
          <cell r="E141" t="str">
            <v>A</v>
          </cell>
          <cell r="F141">
            <v>0</v>
          </cell>
        </row>
        <row r="142">
          <cell r="A142" t="str">
            <v>4.1.98.0</v>
          </cell>
          <cell r="B142">
            <v>4</v>
          </cell>
          <cell r="C142">
            <v>1</v>
          </cell>
          <cell r="D142">
            <v>98</v>
          </cell>
          <cell r="E142">
            <v>0</v>
          </cell>
          <cell r="F142">
            <v>0</v>
          </cell>
        </row>
        <row r="143">
          <cell r="A143" t="str">
            <v>4.1.98.A</v>
          </cell>
          <cell r="B143">
            <v>4</v>
          </cell>
          <cell r="C143">
            <v>1</v>
          </cell>
          <cell r="D143">
            <v>98</v>
          </cell>
          <cell r="E143" t="str">
            <v>A</v>
          </cell>
          <cell r="F143">
            <v>0</v>
          </cell>
        </row>
        <row r="144">
          <cell r="A144" t="str">
            <v>5.1.10.0</v>
          </cell>
          <cell r="B144">
            <v>5</v>
          </cell>
          <cell r="C144">
            <v>1</v>
          </cell>
          <cell r="D144">
            <v>10</v>
          </cell>
          <cell r="E144">
            <v>0</v>
          </cell>
          <cell r="F144">
            <v>1.0500000000000001E-2</v>
          </cell>
        </row>
        <row r="145">
          <cell r="A145" t="str">
            <v>5.1.10.A</v>
          </cell>
          <cell r="B145">
            <v>5</v>
          </cell>
          <cell r="C145">
            <v>1</v>
          </cell>
          <cell r="D145">
            <v>10</v>
          </cell>
          <cell r="E145" t="str">
            <v>A</v>
          </cell>
          <cell r="F145">
            <v>1.0500000000000001E-2</v>
          </cell>
        </row>
        <row r="146">
          <cell r="A146" t="str">
            <v>5.1.10.I</v>
          </cell>
          <cell r="B146">
            <v>5</v>
          </cell>
          <cell r="C146">
            <v>1</v>
          </cell>
          <cell r="D146">
            <v>10</v>
          </cell>
          <cell r="E146" t="str">
            <v>I</v>
          </cell>
          <cell r="F146">
            <v>1.0500000000000001E-2</v>
          </cell>
        </row>
        <row r="147">
          <cell r="A147" t="str">
            <v>5.1.10.N</v>
          </cell>
          <cell r="B147">
            <v>5</v>
          </cell>
          <cell r="C147">
            <v>1</v>
          </cell>
          <cell r="D147">
            <v>10</v>
          </cell>
          <cell r="E147" t="str">
            <v>N</v>
          </cell>
          <cell r="F147">
            <v>1.0500000000000001E-2</v>
          </cell>
        </row>
        <row r="148">
          <cell r="A148" t="str">
            <v>5.7U.10.N</v>
          </cell>
          <cell r="B148">
            <v>5</v>
          </cell>
          <cell r="C148" t="str">
            <v>7U</v>
          </cell>
          <cell r="D148">
            <v>10</v>
          </cell>
          <cell r="E148" t="str">
            <v>N</v>
          </cell>
          <cell r="F148">
            <v>1.0500000000000001E-2</v>
          </cell>
        </row>
        <row r="149">
          <cell r="A149" t="str">
            <v>5.1.20.0</v>
          </cell>
          <cell r="B149">
            <v>5</v>
          </cell>
          <cell r="C149">
            <v>1</v>
          </cell>
          <cell r="D149">
            <v>20</v>
          </cell>
          <cell r="E149">
            <v>0</v>
          </cell>
          <cell r="F149">
            <v>1.0500000000000001E-2</v>
          </cell>
        </row>
        <row r="150">
          <cell r="A150" t="str">
            <v>5.1.20.A</v>
          </cell>
          <cell r="B150">
            <v>5</v>
          </cell>
          <cell r="C150">
            <v>1</v>
          </cell>
          <cell r="D150">
            <v>20</v>
          </cell>
          <cell r="E150" t="str">
            <v>A</v>
          </cell>
          <cell r="F150">
            <v>1.0500000000000001E-2</v>
          </cell>
        </row>
        <row r="151">
          <cell r="A151" t="str">
            <v>5.1.20.N</v>
          </cell>
          <cell r="B151">
            <v>5</v>
          </cell>
          <cell r="C151">
            <v>1</v>
          </cell>
          <cell r="D151">
            <v>20</v>
          </cell>
          <cell r="E151" t="str">
            <v>N</v>
          </cell>
          <cell r="F151">
            <v>1.0500000000000001E-2</v>
          </cell>
        </row>
        <row r="152">
          <cell r="A152" t="str">
            <v>5.7U.20.N</v>
          </cell>
          <cell r="B152">
            <v>5</v>
          </cell>
          <cell r="C152" t="str">
            <v>7U</v>
          </cell>
          <cell r="D152">
            <v>20</v>
          </cell>
          <cell r="E152" t="str">
            <v>N</v>
          </cell>
          <cell r="F152">
            <v>1.0500000000000001E-2</v>
          </cell>
        </row>
        <row r="153">
          <cell r="A153" t="str">
            <v>5.1.40.0</v>
          </cell>
          <cell r="B153">
            <v>5</v>
          </cell>
          <cell r="C153">
            <v>1</v>
          </cell>
          <cell r="D153">
            <v>40</v>
          </cell>
          <cell r="E153">
            <v>0</v>
          </cell>
          <cell r="F153">
            <v>1.0500000000000001E-2</v>
          </cell>
        </row>
        <row r="154">
          <cell r="A154" t="str">
            <v>5.1.40.A</v>
          </cell>
          <cell r="B154">
            <v>5</v>
          </cell>
          <cell r="C154">
            <v>1</v>
          </cell>
          <cell r="D154">
            <v>40</v>
          </cell>
          <cell r="E154" t="str">
            <v>A</v>
          </cell>
          <cell r="F154">
            <v>1.0500000000000001E-2</v>
          </cell>
        </row>
        <row r="155">
          <cell r="A155" t="str">
            <v>5.1.81.0</v>
          </cell>
          <cell r="B155">
            <v>5</v>
          </cell>
          <cell r="C155">
            <v>1</v>
          </cell>
          <cell r="D155">
            <v>81</v>
          </cell>
          <cell r="E155">
            <v>0</v>
          </cell>
          <cell r="F155">
            <v>0</v>
          </cell>
        </row>
        <row r="156">
          <cell r="A156" t="str">
            <v>5.1.81.A</v>
          </cell>
          <cell r="B156">
            <v>5</v>
          </cell>
          <cell r="C156">
            <v>1</v>
          </cell>
          <cell r="D156">
            <v>81</v>
          </cell>
          <cell r="E156" t="str">
            <v>A</v>
          </cell>
          <cell r="F156">
            <v>0</v>
          </cell>
        </row>
        <row r="157">
          <cell r="A157" t="str">
            <v>5.1.82.0</v>
          </cell>
          <cell r="B157">
            <v>5</v>
          </cell>
          <cell r="C157">
            <v>1</v>
          </cell>
          <cell r="D157">
            <v>82</v>
          </cell>
          <cell r="E157">
            <v>0</v>
          </cell>
          <cell r="F157">
            <v>0</v>
          </cell>
        </row>
        <row r="158">
          <cell r="A158" t="str">
            <v>5.1.82.A</v>
          </cell>
          <cell r="B158">
            <v>5</v>
          </cell>
          <cell r="C158">
            <v>1</v>
          </cell>
          <cell r="D158">
            <v>82</v>
          </cell>
          <cell r="E158" t="str">
            <v>A</v>
          </cell>
          <cell r="F158">
            <v>0</v>
          </cell>
        </row>
        <row r="159">
          <cell r="A159" t="str">
            <v>5.1.84.0</v>
          </cell>
          <cell r="B159">
            <v>5</v>
          </cell>
          <cell r="C159">
            <v>1</v>
          </cell>
          <cell r="D159">
            <v>84</v>
          </cell>
          <cell r="E159">
            <v>0</v>
          </cell>
          <cell r="F159">
            <v>0</v>
          </cell>
        </row>
        <row r="160">
          <cell r="A160" t="str">
            <v>5.1.84.A</v>
          </cell>
          <cell r="B160">
            <v>5</v>
          </cell>
          <cell r="C160">
            <v>1</v>
          </cell>
          <cell r="D160">
            <v>84</v>
          </cell>
          <cell r="E160" t="str">
            <v>A</v>
          </cell>
          <cell r="F160">
            <v>0</v>
          </cell>
        </row>
        <row r="161">
          <cell r="A161" t="str">
            <v>5.1.85.0</v>
          </cell>
          <cell r="B161">
            <v>5</v>
          </cell>
          <cell r="C161">
            <v>1</v>
          </cell>
          <cell r="D161">
            <v>85</v>
          </cell>
          <cell r="E161">
            <v>0</v>
          </cell>
          <cell r="F161">
            <v>0</v>
          </cell>
        </row>
        <row r="162">
          <cell r="A162" t="str">
            <v>5.1.85.A</v>
          </cell>
          <cell r="B162">
            <v>5</v>
          </cell>
          <cell r="C162">
            <v>1</v>
          </cell>
          <cell r="D162">
            <v>85</v>
          </cell>
          <cell r="E162" t="str">
            <v>A</v>
          </cell>
          <cell r="F162">
            <v>0</v>
          </cell>
        </row>
        <row r="163">
          <cell r="A163" t="str">
            <v>5.1.98.0</v>
          </cell>
          <cell r="B163">
            <v>5</v>
          </cell>
          <cell r="C163">
            <v>1</v>
          </cell>
          <cell r="D163">
            <v>98</v>
          </cell>
          <cell r="E163">
            <v>0</v>
          </cell>
          <cell r="F163">
            <v>0</v>
          </cell>
        </row>
        <row r="164">
          <cell r="A164" t="str">
            <v>5.1.98.A</v>
          </cell>
          <cell r="B164">
            <v>5</v>
          </cell>
          <cell r="C164">
            <v>1</v>
          </cell>
          <cell r="D164">
            <v>98</v>
          </cell>
          <cell r="E164" t="str">
            <v>A</v>
          </cell>
          <cell r="F164">
            <v>0</v>
          </cell>
        </row>
        <row r="165">
          <cell r="A165" t="str">
            <v>6.1.0.0</v>
          </cell>
          <cell r="B165">
            <v>6</v>
          </cell>
          <cell r="C165">
            <v>1</v>
          </cell>
          <cell r="D165">
            <v>0</v>
          </cell>
          <cell r="E165">
            <v>0</v>
          </cell>
          <cell r="F165">
            <v>1.2500000000000001E-2</v>
          </cell>
        </row>
        <row r="166">
          <cell r="A166" t="str">
            <v>6.3.0.0</v>
          </cell>
          <cell r="B166">
            <v>6</v>
          </cell>
          <cell r="C166">
            <v>3</v>
          </cell>
          <cell r="D166">
            <v>0</v>
          </cell>
          <cell r="E166">
            <v>0</v>
          </cell>
          <cell r="F166">
            <v>1.2500000000000001E-2</v>
          </cell>
        </row>
        <row r="167">
          <cell r="A167" t="str">
            <v>6.15.0.0</v>
          </cell>
          <cell r="B167">
            <v>6</v>
          </cell>
          <cell r="C167">
            <v>15</v>
          </cell>
          <cell r="D167">
            <v>0</v>
          </cell>
          <cell r="E167">
            <v>0</v>
          </cell>
          <cell r="F167">
            <v>1.2500000000000001E-2</v>
          </cell>
        </row>
        <row r="168">
          <cell r="A168" t="str">
            <v>6.18.0.0</v>
          </cell>
          <cell r="B168">
            <v>6</v>
          </cell>
          <cell r="C168">
            <v>18</v>
          </cell>
          <cell r="D168">
            <v>0</v>
          </cell>
          <cell r="E168">
            <v>0</v>
          </cell>
          <cell r="F168">
            <v>1.2500000000000001E-2</v>
          </cell>
        </row>
        <row r="169">
          <cell r="A169" t="str">
            <v>6.1.0.1</v>
          </cell>
          <cell r="B169">
            <v>6</v>
          </cell>
          <cell r="C169">
            <v>1</v>
          </cell>
          <cell r="D169">
            <v>0</v>
          </cell>
          <cell r="E169">
            <v>1</v>
          </cell>
          <cell r="F169">
            <v>1.2500000000000001E-2</v>
          </cell>
        </row>
        <row r="170">
          <cell r="A170" t="str">
            <v>6.1.0.2</v>
          </cell>
          <cell r="B170">
            <v>6</v>
          </cell>
          <cell r="C170">
            <v>1</v>
          </cell>
          <cell r="D170">
            <v>0</v>
          </cell>
          <cell r="E170">
            <v>2</v>
          </cell>
          <cell r="F170">
            <v>1.2500000000000001E-2</v>
          </cell>
        </row>
        <row r="171">
          <cell r="A171" t="str">
            <v>6.1.0.A</v>
          </cell>
          <cell r="B171">
            <v>6</v>
          </cell>
          <cell r="C171">
            <v>1</v>
          </cell>
          <cell r="D171">
            <v>0</v>
          </cell>
          <cell r="E171" t="str">
            <v>A</v>
          </cell>
          <cell r="F171">
            <v>1.2500000000000001E-2</v>
          </cell>
        </row>
        <row r="172">
          <cell r="A172" t="str">
            <v>6.3.0.A</v>
          </cell>
          <cell r="B172">
            <v>6</v>
          </cell>
          <cell r="C172">
            <v>3</v>
          </cell>
          <cell r="D172">
            <v>0</v>
          </cell>
          <cell r="E172" t="str">
            <v>A</v>
          </cell>
          <cell r="F172">
            <v>1.2500000000000001E-2</v>
          </cell>
        </row>
        <row r="173">
          <cell r="A173" t="str">
            <v>6.15.0.A</v>
          </cell>
          <cell r="B173">
            <v>6</v>
          </cell>
          <cell r="C173">
            <v>15</v>
          </cell>
          <cell r="D173">
            <v>0</v>
          </cell>
          <cell r="E173" t="str">
            <v>A</v>
          </cell>
          <cell r="F173">
            <v>1.2500000000000001E-2</v>
          </cell>
        </row>
        <row r="174">
          <cell r="A174" t="str">
            <v>6.18.0.A</v>
          </cell>
          <cell r="B174">
            <v>6</v>
          </cell>
          <cell r="C174">
            <v>18</v>
          </cell>
          <cell r="D174">
            <v>0</v>
          </cell>
          <cell r="E174" t="str">
            <v>A</v>
          </cell>
          <cell r="F174">
            <v>1.2500000000000001E-2</v>
          </cell>
        </row>
        <row r="175">
          <cell r="A175" t="str">
            <v>6.1.0.I</v>
          </cell>
          <cell r="B175">
            <v>6</v>
          </cell>
          <cell r="C175">
            <v>1</v>
          </cell>
          <cell r="D175">
            <v>0</v>
          </cell>
          <cell r="E175" t="str">
            <v>I</v>
          </cell>
          <cell r="F175">
            <v>1.2500000000000001E-2</v>
          </cell>
        </row>
        <row r="176">
          <cell r="A176" t="str">
            <v>6.14.0.I</v>
          </cell>
          <cell r="B176">
            <v>6</v>
          </cell>
          <cell r="C176">
            <v>14</v>
          </cell>
          <cell r="D176">
            <v>0</v>
          </cell>
          <cell r="E176" t="str">
            <v>I</v>
          </cell>
          <cell r="F176">
            <v>1.2500000000000001E-2</v>
          </cell>
        </row>
        <row r="177">
          <cell r="A177" t="str">
            <v>6.1.0.N</v>
          </cell>
          <cell r="B177">
            <v>6</v>
          </cell>
          <cell r="C177">
            <v>1</v>
          </cell>
          <cell r="D177">
            <v>0</v>
          </cell>
          <cell r="E177" t="str">
            <v>N</v>
          </cell>
          <cell r="F177">
            <v>1.2500000000000001E-2</v>
          </cell>
        </row>
        <row r="178">
          <cell r="A178" t="str">
            <v>6.0B.0.N</v>
          </cell>
          <cell r="B178">
            <v>6</v>
          </cell>
          <cell r="C178" t="str">
            <v>0B</v>
          </cell>
          <cell r="D178">
            <v>0</v>
          </cell>
          <cell r="E178" t="str">
            <v>N</v>
          </cell>
          <cell r="F178">
            <v>1.2500000000000001E-2</v>
          </cell>
        </row>
        <row r="179">
          <cell r="A179" t="str">
            <v>6.0E.0.N</v>
          </cell>
          <cell r="B179">
            <v>6</v>
          </cell>
          <cell r="C179" t="str">
            <v>0E</v>
          </cell>
          <cell r="D179">
            <v>0</v>
          </cell>
          <cell r="E179" t="str">
            <v>N</v>
          </cell>
          <cell r="F179">
            <v>1.2500000000000001E-2</v>
          </cell>
        </row>
        <row r="180">
          <cell r="A180" t="str">
            <v>6.0M.0.N</v>
          </cell>
          <cell r="B180">
            <v>6</v>
          </cell>
          <cell r="C180" t="str">
            <v>0M</v>
          </cell>
          <cell r="D180">
            <v>0</v>
          </cell>
          <cell r="E180" t="str">
            <v>N</v>
          </cell>
          <cell r="F180">
            <v>1.2500000000000001E-2</v>
          </cell>
        </row>
        <row r="181">
          <cell r="A181" t="str">
            <v>6.18.0.N</v>
          </cell>
          <cell r="B181">
            <v>6</v>
          </cell>
          <cell r="C181">
            <v>18</v>
          </cell>
          <cell r="D181">
            <v>0</v>
          </cell>
          <cell r="E181" t="str">
            <v>N</v>
          </cell>
          <cell r="F181">
            <v>1.2500000000000001E-2</v>
          </cell>
        </row>
        <row r="182">
          <cell r="A182" t="str">
            <v>6.7P.0.N</v>
          </cell>
          <cell r="B182">
            <v>6</v>
          </cell>
          <cell r="C182" t="str">
            <v>7P</v>
          </cell>
          <cell r="D182">
            <v>0</v>
          </cell>
          <cell r="E182" t="str">
            <v>N</v>
          </cell>
          <cell r="F182">
            <v>1.2500000000000001E-2</v>
          </cell>
        </row>
        <row r="183">
          <cell r="A183" t="str">
            <v>6.7U.0.N</v>
          </cell>
          <cell r="B183">
            <v>6</v>
          </cell>
          <cell r="C183" t="str">
            <v>7U</v>
          </cell>
          <cell r="D183">
            <v>0</v>
          </cell>
          <cell r="E183" t="str">
            <v>N</v>
          </cell>
          <cell r="F183">
            <v>1.2500000000000001E-2</v>
          </cell>
        </row>
        <row r="184">
          <cell r="A184" t="str">
            <v>6.1.1.N</v>
          </cell>
          <cell r="B184">
            <v>6</v>
          </cell>
          <cell r="C184">
            <v>1</v>
          </cell>
          <cell r="D184">
            <v>1</v>
          </cell>
          <cell r="E184" t="str">
            <v>N</v>
          </cell>
          <cell r="F184">
            <v>1.2500000000000001E-2</v>
          </cell>
        </row>
        <row r="185">
          <cell r="A185" t="str">
            <v>6.1.98.0</v>
          </cell>
          <cell r="B185">
            <v>6</v>
          </cell>
          <cell r="C185">
            <v>1</v>
          </cell>
          <cell r="D185">
            <v>98</v>
          </cell>
          <cell r="E185">
            <v>0</v>
          </cell>
          <cell r="F185">
            <v>0</v>
          </cell>
        </row>
        <row r="186">
          <cell r="A186" t="str">
            <v>6.1.98.A</v>
          </cell>
          <cell r="B186">
            <v>6</v>
          </cell>
          <cell r="C186">
            <v>1</v>
          </cell>
          <cell r="D186">
            <v>98</v>
          </cell>
          <cell r="E186" t="str">
            <v>A</v>
          </cell>
          <cell r="F186">
            <v>0</v>
          </cell>
        </row>
        <row r="187">
          <cell r="A187" t="str">
            <v>8.1.10.0</v>
          </cell>
          <cell r="B187">
            <v>8</v>
          </cell>
          <cell r="C187">
            <v>1</v>
          </cell>
          <cell r="D187">
            <v>10</v>
          </cell>
          <cell r="E187">
            <v>0</v>
          </cell>
          <cell r="F187">
            <v>5.4899999999999997E-2</v>
          </cell>
        </row>
        <row r="188">
          <cell r="A188" t="str">
            <v>8.1.10.A</v>
          </cell>
          <cell r="B188">
            <v>8</v>
          </cell>
          <cell r="C188">
            <v>1</v>
          </cell>
          <cell r="D188">
            <v>10</v>
          </cell>
          <cell r="E188" t="str">
            <v>A</v>
          </cell>
          <cell r="F188">
            <v>5.4899999999999997E-2</v>
          </cell>
        </row>
        <row r="189">
          <cell r="A189" t="str">
            <v>8.1.10.I</v>
          </cell>
          <cell r="B189">
            <v>8</v>
          </cell>
          <cell r="C189">
            <v>1</v>
          </cell>
          <cell r="D189">
            <v>10</v>
          </cell>
          <cell r="E189" t="str">
            <v>I</v>
          </cell>
          <cell r="F189">
            <v>5.4899999999999997E-2</v>
          </cell>
        </row>
        <row r="190">
          <cell r="A190" t="str">
            <v>8.1.10.N</v>
          </cell>
          <cell r="B190">
            <v>8</v>
          </cell>
          <cell r="C190">
            <v>1</v>
          </cell>
          <cell r="D190">
            <v>10</v>
          </cell>
          <cell r="E190" t="str">
            <v>N</v>
          </cell>
          <cell r="F190">
            <v>5.4899999999999997E-2</v>
          </cell>
        </row>
        <row r="191">
          <cell r="A191" t="str">
            <v>8.7U.10.N</v>
          </cell>
          <cell r="B191">
            <v>8</v>
          </cell>
          <cell r="C191" t="str">
            <v>7U</v>
          </cell>
          <cell r="D191">
            <v>10</v>
          </cell>
          <cell r="E191" t="str">
            <v>N</v>
          </cell>
          <cell r="F191">
            <v>5.4899999999999997E-2</v>
          </cell>
        </row>
        <row r="192">
          <cell r="A192" t="str">
            <v>8.1.11.0</v>
          </cell>
          <cell r="B192">
            <v>8</v>
          </cell>
          <cell r="C192">
            <v>1</v>
          </cell>
          <cell r="D192">
            <v>11</v>
          </cell>
          <cell r="E192">
            <v>0</v>
          </cell>
          <cell r="F192">
            <v>3.7699999999999997E-2</v>
          </cell>
        </row>
        <row r="193">
          <cell r="A193" t="str">
            <v>8.1.11.A</v>
          </cell>
          <cell r="B193">
            <v>8</v>
          </cell>
          <cell r="C193">
            <v>1</v>
          </cell>
          <cell r="D193">
            <v>11</v>
          </cell>
          <cell r="E193" t="str">
            <v>A</v>
          </cell>
          <cell r="F193">
            <v>3.7699999999999997E-2</v>
          </cell>
        </row>
        <row r="194">
          <cell r="A194" t="str">
            <v>8.1.11.F</v>
          </cell>
          <cell r="B194">
            <v>8</v>
          </cell>
          <cell r="C194">
            <v>1</v>
          </cell>
          <cell r="D194">
            <v>11</v>
          </cell>
          <cell r="E194" t="str">
            <v>F</v>
          </cell>
          <cell r="F194">
            <v>3.7699999999999997E-2</v>
          </cell>
        </row>
        <row r="195">
          <cell r="A195" t="str">
            <v>8.1.11.I</v>
          </cell>
          <cell r="B195">
            <v>8</v>
          </cell>
          <cell r="C195">
            <v>1</v>
          </cell>
          <cell r="D195">
            <v>11</v>
          </cell>
          <cell r="E195" t="str">
            <v>I</v>
          </cell>
          <cell r="F195">
            <v>3.7699999999999997E-2</v>
          </cell>
        </row>
        <row r="196">
          <cell r="A196" t="str">
            <v>8.1.11.N</v>
          </cell>
          <cell r="B196">
            <v>8</v>
          </cell>
          <cell r="C196">
            <v>1</v>
          </cell>
          <cell r="D196">
            <v>11</v>
          </cell>
          <cell r="E196" t="str">
            <v>N</v>
          </cell>
          <cell r="F196">
            <v>3.7699999999999997E-2</v>
          </cell>
        </row>
        <row r="197">
          <cell r="A197" t="str">
            <v>8.1.12.N</v>
          </cell>
          <cell r="B197">
            <v>8</v>
          </cell>
          <cell r="C197">
            <v>1</v>
          </cell>
          <cell r="D197">
            <v>12</v>
          </cell>
          <cell r="E197" t="str">
            <v>N</v>
          </cell>
          <cell r="F197">
            <v>5.4899999999999997E-2</v>
          </cell>
        </row>
        <row r="198">
          <cell r="A198" t="str">
            <v>8.1.13.N</v>
          </cell>
          <cell r="B198">
            <v>8</v>
          </cell>
          <cell r="C198">
            <v>1</v>
          </cell>
          <cell r="D198">
            <v>13</v>
          </cell>
          <cell r="E198" t="str">
            <v>N</v>
          </cell>
          <cell r="F198">
            <v>5.4899999999999997E-2</v>
          </cell>
        </row>
        <row r="199">
          <cell r="A199" t="str">
            <v>8.1.20.0</v>
          </cell>
          <cell r="B199">
            <v>8</v>
          </cell>
          <cell r="C199">
            <v>1</v>
          </cell>
          <cell r="D199">
            <v>20</v>
          </cell>
          <cell r="E199">
            <v>0</v>
          </cell>
          <cell r="F199">
            <v>4.4699999999999997E-2</v>
          </cell>
        </row>
        <row r="200">
          <cell r="A200" t="str">
            <v>8.3.20.0</v>
          </cell>
          <cell r="B200">
            <v>8</v>
          </cell>
          <cell r="C200">
            <v>3</v>
          </cell>
          <cell r="D200">
            <v>20</v>
          </cell>
          <cell r="E200">
            <v>0</v>
          </cell>
          <cell r="F200">
            <v>4.4699999999999997E-2</v>
          </cell>
        </row>
        <row r="201">
          <cell r="A201" t="str">
            <v>8.18.20.0</v>
          </cell>
          <cell r="B201">
            <v>8</v>
          </cell>
          <cell r="C201">
            <v>18</v>
          </cell>
          <cell r="D201">
            <v>20</v>
          </cell>
          <cell r="E201">
            <v>0</v>
          </cell>
          <cell r="F201">
            <v>4.4699999999999997E-2</v>
          </cell>
        </row>
        <row r="202">
          <cell r="A202" t="str">
            <v>8.1.20.3</v>
          </cell>
          <cell r="B202">
            <v>8</v>
          </cell>
          <cell r="C202">
            <v>1</v>
          </cell>
          <cell r="D202">
            <v>20</v>
          </cell>
          <cell r="E202">
            <v>3</v>
          </cell>
          <cell r="F202">
            <v>4.4699999999999997E-2</v>
          </cell>
        </row>
        <row r="203">
          <cell r="A203" t="str">
            <v>8.1.20.A</v>
          </cell>
          <cell r="B203">
            <v>8</v>
          </cell>
          <cell r="C203">
            <v>1</v>
          </cell>
          <cell r="D203">
            <v>20</v>
          </cell>
          <cell r="E203" t="str">
            <v>A</v>
          </cell>
          <cell r="F203">
            <v>4.4699999999999997E-2</v>
          </cell>
        </row>
        <row r="204">
          <cell r="A204" t="str">
            <v>8.3.20.A</v>
          </cell>
          <cell r="B204">
            <v>8</v>
          </cell>
          <cell r="C204">
            <v>3</v>
          </cell>
          <cell r="D204">
            <v>20</v>
          </cell>
          <cell r="E204" t="str">
            <v>A</v>
          </cell>
          <cell r="F204">
            <v>4.4699999999999997E-2</v>
          </cell>
        </row>
        <row r="205">
          <cell r="A205" t="str">
            <v>8.18.20.A</v>
          </cell>
          <cell r="B205">
            <v>8</v>
          </cell>
          <cell r="C205">
            <v>18</v>
          </cell>
          <cell r="D205">
            <v>20</v>
          </cell>
          <cell r="E205" t="str">
            <v>A</v>
          </cell>
          <cell r="F205">
            <v>4.4699999999999997E-2</v>
          </cell>
        </row>
        <row r="206">
          <cell r="A206" t="str">
            <v>8.1.20.I</v>
          </cell>
          <cell r="B206">
            <v>8</v>
          </cell>
          <cell r="C206">
            <v>1</v>
          </cell>
          <cell r="D206">
            <v>20</v>
          </cell>
          <cell r="E206" t="str">
            <v>I</v>
          </cell>
          <cell r="F206">
            <v>4.4699999999999997E-2</v>
          </cell>
        </row>
        <row r="207">
          <cell r="A207" t="str">
            <v>8.1.20.N</v>
          </cell>
          <cell r="B207">
            <v>8</v>
          </cell>
          <cell r="C207">
            <v>1</v>
          </cell>
          <cell r="D207">
            <v>20</v>
          </cell>
          <cell r="E207" t="str">
            <v>N</v>
          </cell>
          <cell r="F207">
            <v>4.4699999999999997E-2</v>
          </cell>
        </row>
        <row r="208">
          <cell r="A208" t="str">
            <v>8.0E.20.N</v>
          </cell>
          <cell r="B208">
            <v>8</v>
          </cell>
          <cell r="C208" t="str">
            <v>0E</v>
          </cell>
          <cell r="D208">
            <v>20</v>
          </cell>
          <cell r="E208" t="str">
            <v>N</v>
          </cell>
          <cell r="F208">
            <v>4.4699999999999997E-2</v>
          </cell>
        </row>
        <row r="209">
          <cell r="A209" t="str">
            <v>8.0M.20.N</v>
          </cell>
          <cell r="B209">
            <v>8</v>
          </cell>
          <cell r="C209" t="str">
            <v>0M</v>
          </cell>
          <cell r="D209">
            <v>20</v>
          </cell>
          <cell r="E209" t="str">
            <v>N</v>
          </cell>
          <cell r="F209">
            <v>4.4699999999999997E-2</v>
          </cell>
        </row>
        <row r="210">
          <cell r="A210" t="str">
            <v>8.18.20.N</v>
          </cell>
          <cell r="B210">
            <v>8</v>
          </cell>
          <cell r="C210">
            <v>18</v>
          </cell>
          <cell r="D210">
            <v>20</v>
          </cell>
          <cell r="E210" t="str">
            <v>N</v>
          </cell>
          <cell r="F210">
            <v>4.4699999999999997E-2</v>
          </cell>
        </row>
        <row r="211">
          <cell r="A211" t="str">
            <v>8.7N.20.N</v>
          </cell>
          <cell r="B211">
            <v>8</v>
          </cell>
          <cell r="C211" t="str">
            <v>7N</v>
          </cell>
          <cell r="D211">
            <v>20</v>
          </cell>
          <cell r="E211" t="str">
            <v>N</v>
          </cell>
          <cell r="F211">
            <v>4.4699999999999997E-2</v>
          </cell>
        </row>
        <row r="212">
          <cell r="A212" t="str">
            <v>8.7P.20.N</v>
          </cell>
          <cell r="B212">
            <v>8</v>
          </cell>
          <cell r="C212" t="str">
            <v>7P</v>
          </cell>
          <cell r="D212">
            <v>20</v>
          </cell>
          <cell r="E212" t="str">
            <v>N</v>
          </cell>
          <cell r="F212">
            <v>4.4699999999999997E-2</v>
          </cell>
        </row>
        <row r="213">
          <cell r="A213" t="str">
            <v>8.7U.20.N</v>
          </cell>
          <cell r="B213">
            <v>8</v>
          </cell>
          <cell r="C213" t="str">
            <v>7U</v>
          </cell>
          <cell r="D213">
            <v>20</v>
          </cell>
          <cell r="E213" t="str">
            <v>N</v>
          </cell>
          <cell r="F213">
            <v>4.4699999999999997E-2</v>
          </cell>
        </row>
        <row r="214">
          <cell r="A214" t="str">
            <v>8.1.21.0</v>
          </cell>
          <cell r="B214">
            <v>8</v>
          </cell>
          <cell r="C214">
            <v>1</v>
          </cell>
          <cell r="D214">
            <v>21</v>
          </cell>
          <cell r="E214">
            <v>0</v>
          </cell>
          <cell r="F214">
            <v>3.78E-2</v>
          </cell>
        </row>
        <row r="215">
          <cell r="A215" t="str">
            <v>8.1.21.A</v>
          </cell>
          <cell r="B215">
            <v>8</v>
          </cell>
          <cell r="C215">
            <v>1</v>
          </cell>
          <cell r="D215">
            <v>21</v>
          </cell>
          <cell r="E215" t="str">
            <v>A</v>
          </cell>
          <cell r="F215">
            <v>3.78E-2</v>
          </cell>
        </row>
        <row r="216">
          <cell r="A216" t="str">
            <v>8.1.21.F</v>
          </cell>
          <cell r="B216">
            <v>8</v>
          </cell>
          <cell r="C216">
            <v>1</v>
          </cell>
          <cell r="D216">
            <v>21</v>
          </cell>
          <cell r="E216" t="str">
            <v>F</v>
          </cell>
          <cell r="F216">
            <v>3.78E-2</v>
          </cell>
        </row>
        <row r="217">
          <cell r="A217" t="str">
            <v>8.1.21.I</v>
          </cell>
          <cell r="B217">
            <v>8</v>
          </cell>
          <cell r="C217">
            <v>1</v>
          </cell>
          <cell r="D217">
            <v>21</v>
          </cell>
          <cell r="E217" t="str">
            <v>I</v>
          </cell>
          <cell r="F217">
            <v>3.78E-2</v>
          </cell>
        </row>
        <row r="218">
          <cell r="A218" t="str">
            <v>8.1.21.N</v>
          </cell>
          <cell r="B218">
            <v>8</v>
          </cell>
          <cell r="C218">
            <v>1</v>
          </cell>
          <cell r="D218">
            <v>21</v>
          </cell>
          <cell r="E218" t="str">
            <v>N</v>
          </cell>
          <cell r="F218">
            <v>3.78E-2</v>
          </cell>
        </row>
        <row r="219">
          <cell r="A219" t="str">
            <v>8.1.30.0</v>
          </cell>
          <cell r="B219">
            <v>8</v>
          </cell>
          <cell r="C219">
            <v>1</v>
          </cell>
          <cell r="D219">
            <v>30</v>
          </cell>
          <cell r="E219">
            <v>0</v>
          </cell>
          <cell r="F219">
            <v>0</v>
          </cell>
        </row>
        <row r="220">
          <cell r="A220" t="str">
            <v>8.1.30.A</v>
          </cell>
          <cell r="B220">
            <v>8</v>
          </cell>
          <cell r="C220">
            <v>1</v>
          </cell>
          <cell r="D220">
            <v>30</v>
          </cell>
          <cell r="E220" t="str">
            <v>A</v>
          </cell>
          <cell r="F220">
            <v>0</v>
          </cell>
        </row>
        <row r="221">
          <cell r="A221" t="str">
            <v>8.1.40.0</v>
          </cell>
          <cell r="B221">
            <v>8</v>
          </cell>
          <cell r="C221">
            <v>1</v>
          </cell>
          <cell r="D221">
            <v>40</v>
          </cell>
          <cell r="E221">
            <v>0</v>
          </cell>
          <cell r="F221">
            <v>3.8600000000000002E-2</v>
          </cell>
        </row>
        <row r="222">
          <cell r="A222" t="str">
            <v>8.3.40.0</v>
          </cell>
          <cell r="B222">
            <v>8</v>
          </cell>
          <cell r="C222">
            <v>3</v>
          </cell>
          <cell r="D222">
            <v>40</v>
          </cell>
          <cell r="E222">
            <v>0</v>
          </cell>
          <cell r="F222">
            <v>3.8600000000000002E-2</v>
          </cell>
        </row>
        <row r="223">
          <cell r="A223" t="str">
            <v>8.15.40.0</v>
          </cell>
          <cell r="B223">
            <v>8</v>
          </cell>
          <cell r="C223">
            <v>15</v>
          </cell>
          <cell r="D223">
            <v>40</v>
          </cell>
          <cell r="E223">
            <v>0</v>
          </cell>
          <cell r="F223">
            <v>3.8600000000000002E-2</v>
          </cell>
        </row>
        <row r="224">
          <cell r="A224" t="str">
            <v>8.1.40.3</v>
          </cell>
          <cell r="B224">
            <v>8</v>
          </cell>
          <cell r="C224">
            <v>1</v>
          </cell>
          <cell r="D224">
            <v>40</v>
          </cell>
          <cell r="E224">
            <v>3</v>
          </cell>
          <cell r="F224">
            <v>3.8600000000000002E-2</v>
          </cell>
        </row>
        <row r="225">
          <cell r="A225" t="str">
            <v>8.70.40.3</v>
          </cell>
          <cell r="B225">
            <v>8</v>
          </cell>
          <cell r="C225">
            <v>70</v>
          </cell>
          <cell r="D225">
            <v>40</v>
          </cell>
          <cell r="E225">
            <v>3</v>
          </cell>
          <cell r="F225">
            <v>3.8600000000000002E-2</v>
          </cell>
        </row>
        <row r="226">
          <cell r="A226" t="str">
            <v>8.71.40.3</v>
          </cell>
          <cell r="B226">
            <v>8</v>
          </cell>
          <cell r="C226">
            <v>71</v>
          </cell>
          <cell r="D226">
            <v>40</v>
          </cell>
          <cell r="E226">
            <v>3</v>
          </cell>
          <cell r="F226">
            <v>3.8600000000000002E-2</v>
          </cell>
        </row>
        <row r="227">
          <cell r="A227" t="str">
            <v>8.1.40.A</v>
          </cell>
          <cell r="B227">
            <v>8</v>
          </cell>
          <cell r="C227">
            <v>1</v>
          </cell>
          <cell r="D227">
            <v>40</v>
          </cell>
          <cell r="E227" t="str">
            <v>A</v>
          </cell>
          <cell r="F227">
            <v>3.8600000000000002E-2</v>
          </cell>
        </row>
        <row r="228">
          <cell r="A228" t="str">
            <v>8.3.40.A</v>
          </cell>
          <cell r="B228">
            <v>8</v>
          </cell>
          <cell r="C228">
            <v>3</v>
          </cell>
          <cell r="D228">
            <v>40</v>
          </cell>
          <cell r="E228" t="str">
            <v>A</v>
          </cell>
          <cell r="F228">
            <v>3.8600000000000002E-2</v>
          </cell>
        </row>
        <row r="229">
          <cell r="A229" t="str">
            <v>8.14.40.A</v>
          </cell>
          <cell r="B229">
            <v>8</v>
          </cell>
          <cell r="C229">
            <v>14</v>
          </cell>
          <cell r="D229">
            <v>40</v>
          </cell>
          <cell r="E229" t="str">
            <v>A</v>
          </cell>
          <cell r="F229">
            <v>3.8600000000000002E-2</v>
          </cell>
        </row>
        <row r="230">
          <cell r="A230" t="str">
            <v>8.15.40.A</v>
          </cell>
          <cell r="B230">
            <v>8</v>
          </cell>
          <cell r="C230">
            <v>15</v>
          </cell>
          <cell r="D230">
            <v>40</v>
          </cell>
          <cell r="E230" t="str">
            <v>A</v>
          </cell>
          <cell r="F230">
            <v>3.8600000000000002E-2</v>
          </cell>
        </row>
        <row r="231">
          <cell r="A231" t="str">
            <v>8.70.40.B</v>
          </cell>
          <cell r="B231">
            <v>8</v>
          </cell>
          <cell r="C231">
            <v>70</v>
          </cell>
          <cell r="D231">
            <v>40</v>
          </cell>
          <cell r="E231" t="str">
            <v>B</v>
          </cell>
          <cell r="F231">
            <v>3.8600000000000002E-2</v>
          </cell>
        </row>
        <row r="232">
          <cell r="A232" t="str">
            <v>8.71.40.B</v>
          </cell>
          <cell r="B232">
            <v>8</v>
          </cell>
          <cell r="C232">
            <v>71</v>
          </cell>
          <cell r="D232">
            <v>40</v>
          </cell>
          <cell r="E232" t="str">
            <v>B</v>
          </cell>
          <cell r="F232">
            <v>3.8600000000000002E-2</v>
          </cell>
        </row>
        <row r="233">
          <cell r="A233" t="str">
            <v>8.1.40.I</v>
          </cell>
          <cell r="B233">
            <v>8</v>
          </cell>
          <cell r="C233">
            <v>1</v>
          </cell>
          <cell r="D233">
            <v>40</v>
          </cell>
          <cell r="E233" t="str">
            <v>I</v>
          </cell>
          <cell r="F233">
            <v>3.8600000000000002E-2</v>
          </cell>
        </row>
        <row r="234">
          <cell r="A234" t="str">
            <v>8.14.40.I</v>
          </cell>
          <cell r="B234">
            <v>8</v>
          </cell>
          <cell r="C234">
            <v>14</v>
          </cell>
          <cell r="D234">
            <v>40</v>
          </cell>
          <cell r="E234" t="str">
            <v>I</v>
          </cell>
          <cell r="F234">
            <v>3.8600000000000002E-2</v>
          </cell>
        </row>
        <row r="235">
          <cell r="A235" t="str">
            <v>8.1.40.N</v>
          </cell>
          <cell r="B235">
            <v>8</v>
          </cell>
          <cell r="C235">
            <v>1</v>
          </cell>
          <cell r="D235">
            <v>40</v>
          </cell>
          <cell r="E235" t="str">
            <v>N</v>
          </cell>
          <cell r="F235">
            <v>3.8600000000000002E-2</v>
          </cell>
        </row>
        <row r="236">
          <cell r="A236" t="str">
            <v>8.0B.40.N</v>
          </cell>
          <cell r="B236">
            <v>8</v>
          </cell>
          <cell r="C236" t="str">
            <v>0B</v>
          </cell>
          <cell r="D236">
            <v>40</v>
          </cell>
          <cell r="E236" t="str">
            <v>N</v>
          </cell>
          <cell r="F236">
            <v>3.8600000000000002E-2</v>
          </cell>
        </row>
        <row r="237">
          <cell r="A237" t="str">
            <v>8.0E.40.N</v>
          </cell>
          <cell r="B237">
            <v>8</v>
          </cell>
          <cell r="C237" t="str">
            <v>0E</v>
          </cell>
          <cell r="D237">
            <v>40</v>
          </cell>
          <cell r="E237" t="str">
            <v>N</v>
          </cell>
          <cell r="F237">
            <v>3.8600000000000002E-2</v>
          </cell>
        </row>
        <row r="238">
          <cell r="A238" t="str">
            <v>8.14.40.N</v>
          </cell>
          <cell r="B238">
            <v>8</v>
          </cell>
          <cell r="C238">
            <v>14</v>
          </cell>
          <cell r="D238">
            <v>40</v>
          </cell>
          <cell r="E238" t="str">
            <v>N</v>
          </cell>
          <cell r="F238">
            <v>3.8600000000000002E-2</v>
          </cell>
        </row>
        <row r="239">
          <cell r="A239" t="str">
            <v>8.7U.40.N</v>
          </cell>
          <cell r="B239">
            <v>8</v>
          </cell>
          <cell r="C239" t="str">
            <v>7U</v>
          </cell>
          <cell r="D239">
            <v>40</v>
          </cell>
          <cell r="E239" t="str">
            <v>N</v>
          </cell>
          <cell r="F239">
            <v>3.8600000000000002E-2</v>
          </cell>
        </row>
        <row r="240">
          <cell r="A240" t="str">
            <v>8.1.41.0</v>
          </cell>
          <cell r="B240">
            <v>8</v>
          </cell>
          <cell r="C240">
            <v>1</v>
          </cell>
          <cell r="D240">
            <v>41</v>
          </cell>
          <cell r="E240">
            <v>0</v>
          </cell>
          <cell r="F240">
            <v>3.3300000000000003E-2</v>
          </cell>
        </row>
        <row r="241">
          <cell r="A241" t="str">
            <v>8.1.41.A</v>
          </cell>
          <cell r="B241">
            <v>8</v>
          </cell>
          <cell r="C241">
            <v>1</v>
          </cell>
          <cell r="D241">
            <v>41</v>
          </cell>
          <cell r="E241" t="str">
            <v>A</v>
          </cell>
          <cell r="F241">
            <v>3.3300000000000003E-2</v>
          </cell>
        </row>
        <row r="242">
          <cell r="A242" t="str">
            <v>8.1.41.F</v>
          </cell>
          <cell r="B242">
            <v>8</v>
          </cell>
          <cell r="C242">
            <v>1</v>
          </cell>
          <cell r="D242">
            <v>41</v>
          </cell>
          <cell r="E242" t="str">
            <v>F</v>
          </cell>
          <cell r="F242">
            <v>3.3300000000000003E-2</v>
          </cell>
        </row>
        <row r="243">
          <cell r="A243" t="str">
            <v>8.1.41.I</v>
          </cell>
          <cell r="B243">
            <v>8</v>
          </cell>
          <cell r="C243">
            <v>1</v>
          </cell>
          <cell r="D243">
            <v>41</v>
          </cell>
          <cell r="E243" t="str">
            <v>I</v>
          </cell>
          <cell r="F243">
            <v>3.3300000000000003E-2</v>
          </cell>
        </row>
        <row r="244">
          <cell r="A244" t="str">
            <v>8.1.41.M</v>
          </cell>
          <cell r="B244">
            <v>8</v>
          </cell>
          <cell r="C244">
            <v>1</v>
          </cell>
          <cell r="D244">
            <v>41</v>
          </cell>
          <cell r="E244" t="str">
            <v>M</v>
          </cell>
          <cell r="F244">
            <v>3.3300000000000003E-2</v>
          </cell>
        </row>
        <row r="245">
          <cell r="A245" t="str">
            <v>8.1.41.N</v>
          </cell>
          <cell r="B245">
            <v>8</v>
          </cell>
          <cell r="C245">
            <v>1</v>
          </cell>
          <cell r="D245">
            <v>41</v>
          </cell>
          <cell r="E245" t="str">
            <v>N</v>
          </cell>
          <cell r="F245">
            <v>3.3300000000000003E-2</v>
          </cell>
        </row>
        <row r="246">
          <cell r="A246" t="str">
            <v>8.1.50.0</v>
          </cell>
          <cell r="B246">
            <v>8</v>
          </cell>
          <cell r="C246">
            <v>1</v>
          </cell>
          <cell r="D246">
            <v>50</v>
          </cell>
          <cell r="E246">
            <v>0</v>
          </cell>
          <cell r="F246">
            <v>3.8600000000000002E-2</v>
          </cell>
        </row>
        <row r="247">
          <cell r="A247" t="str">
            <v>8.1.50.A</v>
          </cell>
          <cell r="B247">
            <v>8</v>
          </cell>
          <cell r="C247">
            <v>1</v>
          </cell>
          <cell r="D247">
            <v>50</v>
          </cell>
          <cell r="E247" t="str">
            <v>A</v>
          </cell>
          <cell r="F247">
            <v>3.8600000000000002E-2</v>
          </cell>
        </row>
        <row r="248">
          <cell r="A248" t="str">
            <v>8.1.50.N</v>
          </cell>
          <cell r="B248">
            <v>8</v>
          </cell>
          <cell r="C248">
            <v>1</v>
          </cell>
          <cell r="D248">
            <v>50</v>
          </cell>
          <cell r="E248" t="str">
            <v>N</v>
          </cell>
          <cell r="F248">
            <v>3.8600000000000002E-2</v>
          </cell>
        </row>
        <row r="249">
          <cell r="A249" t="str">
            <v>8.1.51.0</v>
          </cell>
          <cell r="B249">
            <v>8</v>
          </cell>
          <cell r="C249">
            <v>1</v>
          </cell>
          <cell r="D249">
            <v>51</v>
          </cell>
          <cell r="E249">
            <v>0</v>
          </cell>
          <cell r="F249">
            <v>3.3300000000000003E-2</v>
          </cell>
        </row>
        <row r="250">
          <cell r="A250" t="str">
            <v>8.1.51.A</v>
          </cell>
          <cell r="B250">
            <v>8</v>
          </cell>
          <cell r="C250">
            <v>1</v>
          </cell>
          <cell r="D250">
            <v>51</v>
          </cell>
          <cell r="E250" t="str">
            <v>A</v>
          </cell>
          <cell r="F250">
            <v>3.3300000000000003E-2</v>
          </cell>
        </row>
        <row r="251">
          <cell r="A251" t="str">
            <v>8.1.51.F</v>
          </cell>
          <cell r="B251">
            <v>8</v>
          </cell>
          <cell r="C251">
            <v>1</v>
          </cell>
          <cell r="D251">
            <v>51</v>
          </cell>
          <cell r="E251" t="str">
            <v>F</v>
          </cell>
          <cell r="F251">
            <v>3.3300000000000003E-2</v>
          </cell>
        </row>
        <row r="252">
          <cell r="A252" t="str">
            <v>8.1.51.N</v>
          </cell>
          <cell r="B252">
            <v>8</v>
          </cell>
          <cell r="C252">
            <v>1</v>
          </cell>
          <cell r="D252">
            <v>51</v>
          </cell>
          <cell r="E252" t="str">
            <v>N</v>
          </cell>
          <cell r="F252">
            <v>3.3300000000000003E-2</v>
          </cell>
        </row>
        <row r="253">
          <cell r="A253" t="str">
            <v>8.1.81.0</v>
          </cell>
          <cell r="B253">
            <v>8</v>
          </cell>
          <cell r="C253">
            <v>1</v>
          </cell>
          <cell r="D253">
            <v>81</v>
          </cell>
          <cell r="E253">
            <v>0</v>
          </cell>
          <cell r="F253">
            <v>0</v>
          </cell>
        </row>
        <row r="254">
          <cell r="A254" t="str">
            <v>8.1.81.A</v>
          </cell>
          <cell r="B254">
            <v>8</v>
          </cell>
          <cell r="C254">
            <v>1</v>
          </cell>
          <cell r="D254">
            <v>81</v>
          </cell>
          <cell r="E254" t="str">
            <v>A</v>
          </cell>
          <cell r="F254">
            <v>0</v>
          </cell>
        </row>
        <row r="255">
          <cell r="A255" t="str">
            <v>8.1.82.0</v>
          </cell>
          <cell r="B255">
            <v>8</v>
          </cell>
          <cell r="C255">
            <v>1</v>
          </cell>
          <cell r="D255">
            <v>82</v>
          </cell>
          <cell r="E255">
            <v>0</v>
          </cell>
          <cell r="F255">
            <v>0</v>
          </cell>
        </row>
        <row r="256">
          <cell r="A256" t="str">
            <v>8.1.82.A</v>
          </cell>
          <cell r="B256">
            <v>8</v>
          </cell>
          <cell r="C256">
            <v>1</v>
          </cell>
          <cell r="D256">
            <v>82</v>
          </cell>
          <cell r="E256" t="str">
            <v>A</v>
          </cell>
          <cell r="F256">
            <v>0</v>
          </cell>
        </row>
        <row r="257">
          <cell r="A257" t="str">
            <v>8.1.84.0</v>
          </cell>
          <cell r="B257">
            <v>8</v>
          </cell>
          <cell r="C257">
            <v>1</v>
          </cell>
          <cell r="D257">
            <v>84</v>
          </cell>
          <cell r="E257">
            <v>0</v>
          </cell>
          <cell r="F257">
            <v>0</v>
          </cell>
        </row>
        <row r="258">
          <cell r="A258" t="str">
            <v>8.1.84.A</v>
          </cell>
          <cell r="B258">
            <v>8</v>
          </cell>
          <cell r="C258">
            <v>1</v>
          </cell>
          <cell r="D258">
            <v>84</v>
          </cell>
          <cell r="E258" t="str">
            <v>A</v>
          </cell>
          <cell r="F258">
            <v>0</v>
          </cell>
        </row>
        <row r="259">
          <cell r="A259" t="str">
            <v>8.1.85.0</v>
          </cell>
          <cell r="B259">
            <v>8</v>
          </cell>
          <cell r="C259">
            <v>1</v>
          </cell>
          <cell r="D259">
            <v>85</v>
          </cell>
          <cell r="E259">
            <v>0</v>
          </cell>
          <cell r="F259">
            <v>0</v>
          </cell>
        </row>
        <row r="260">
          <cell r="A260" t="str">
            <v>8.1.85.A</v>
          </cell>
          <cell r="B260">
            <v>8</v>
          </cell>
          <cell r="C260">
            <v>1</v>
          </cell>
          <cell r="D260">
            <v>85</v>
          </cell>
          <cell r="E260" t="str">
            <v>A</v>
          </cell>
          <cell r="F260">
            <v>0</v>
          </cell>
        </row>
        <row r="261">
          <cell r="A261" t="str">
            <v>8.1.98.0</v>
          </cell>
          <cell r="B261">
            <v>8</v>
          </cell>
          <cell r="C261">
            <v>1</v>
          </cell>
          <cell r="D261">
            <v>98</v>
          </cell>
          <cell r="E261">
            <v>0</v>
          </cell>
          <cell r="F261">
            <v>0</v>
          </cell>
        </row>
        <row r="262">
          <cell r="A262" t="str">
            <v>8.1.98.A</v>
          </cell>
          <cell r="B262">
            <v>8</v>
          </cell>
          <cell r="C262">
            <v>1</v>
          </cell>
          <cell r="D262">
            <v>98</v>
          </cell>
          <cell r="E262" t="str">
            <v>A</v>
          </cell>
          <cell r="F262">
            <v>0</v>
          </cell>
        </row>
        <row r="263">
          <cell r="A263" t="str">
            <v>9.1.10.0</v>
          </cell>
          <cell r="B263">
            <v>9</v>
          </cell>
          <cell r="C263">
            <v>1</v>
          </cell>
          <cell r="D263">
            <v>10</v>
          </cell>
          <cell r="E263">
            <v>0</v>
          </cell>
          <cell r="F263">
            <v>3.3000000000000002E-2</v>
          </cell>
        </row>
        <row r="264">
          <cell r="A264" t="str">
            <v>9.1.10.A</v>
          </cell>
          <cell r="B264">
            <v>9</v>
          </cell>
          <cell r="C264">
            <v>1</v>
          </cell>
          <cell r="D264">
            <v>10</v>
          </cell>
          <cell r="E264" t="str">
            <v>A</v>
          </cell>
          <cell r="F264">
            <v>3.3000000000000002E-2</v>
          </cell>
        </row>
        <row r="265">
          <cell r="A265" t="str">
            <v>9.1.10.I</v>
          </cell>
          <cell r="B265">
            <v>9</v>
          </cell>
          <cell r="C265">
            <v>1</v>
          </cell>
          <cell r="D265">
            <v>10</v>
          </cell>
          <cell r="E265" t="str">
            <v>I</v>
          </cell>
          <cell r="F265">
            <v>3.3000000000000002E-2</v>
          </cell>
        </row>
        <row r="266">
          <cell r="A266" t="str">
            <v>9.1.10.N</v>
          </cell>
          <cell r="B266">
            <v>9</v>
          </cell>
          <cell r="C266">
            <v>1</v>
          </cell>
          <cell r="D266">
            <v>10</v>
          </cell>
          <cell r="E266" t="str">
            <v>N</v>
          </cell>
          <cell r="F266">
            <v>3.3000000000000002E-2</v>
          </cell>
        </row>
        <row r="267">
          <cell r="A267" t="str">
            <v>9.0B.10.N</v>
          </cell>
          <cell r="B267">
            <v>9</v>
          </cell>
          <cell r="C267" t="str">
            <v>0B</v>
          </cell>
          <cell r="D267">
            <v>10</v>
          </cell>
          <cell r="E267" t="str">
            <v>N</v>
          </cell>
          <cell r="F267">
            <v>3.3000000000000002E-2</v>
          </cell>
        </row>
        <row r="268">
          <cell r="A268" t="str">
            <v>9.0E.10.N</v>
          </cell>
          <cell r="B268">
            <v>9</v>
          </cell>
          <cell r="C268" t="str">
            <v>0E</v>
          </cell>
          <cell r="D268">
            <v>10</v>
          </cell>
          <cell r="E268" t="str">
            <v>N</v>
          </cell>
          <cell r="F268">
            <v>3.3000000000000002E-2</v>
          </cell>
        </row>
        <row r="269">
          <cell r="A269" t="str">
            <v>9.7U.10.N</v>
          </cell>
          <cell r="B269">
            <v>9</v>
          </cell>
          <cell r="C269" t="str">
            <v>7U</v>
          </cell>
          <cell r="D269">
            <v>10</v>
          </cell>
          <cell r="E269" t="str">
            <v>N</v>
          </cell>
          <cell r="F269">
            <v>3.3000000000000002E-2</v>
          </cell>
        </row>
        <row r="270">
          <cell r="A270" t="str">
            <v>9.1.11.N</v>
          </cell>
          <cell r="B270">
            <v>9</v>
          </cell>
          <cell r="C270">
            <v>1</v>
          </cell>
          <cell r="D270">
            <v>11</v>
          </cell>
          <cell r="E270" t="str">
            <v>N</v>
          </cell>
          <cell r="F270">
            <v>3.3000000000000002E-2</v>
          </cell>
        </row>
        <row r="271">
          <cell r="A271" t="str">
            <v>9.1.12.N</v>
          </cell>
          <cell r="B271">
            <v>9</v>
          </cell>
          <cell r="C271">
            <v>1</v>
          </cell>
          <cell r="D271">
            <v>12</v>
          </cell>
          <cell r="E271" t="str">
            <v>N</v>
          </cell>
          <cell r="F271">
            <v>3.3000000000000002E-2</v>
          </cell>
        </row>
        <row r="272">
          <cell r="A272" t="str">
            <v>9.1.13.N</v>
          </cell>
          <cell r="B272">
            <v>9</v>
          </cell>
          <cell r="C272">
            <v>1</v>
          </cell>
          <cell r="D272">
            <v>13</v>
          </cell>
          <cell r="E272" t="str">
            <v>N</v>
          </cell>
          <cell r="F272">
            <v>3.3000000000000002E-2</v>
          </cell>
        </row>
        <row r="273">
          <cell r="A273" t="str">
            <v>9.1.14.N</v>
          </cell>
          <cell r="B273">
            <v>9</v>
          </cell>
          <cell r="C273">
            <v>1</v>
          </cell>
          <cell r="D273">
            <v>14</v>
          </cell>
          <cell r="E273" t="str">
            <v>N</v>
          </cell>
          <cell r="F273">
            <v>3.3000000000000002E-2</v>
          </cell>
        </row>
        <row r="274">
          <cell r="A274" t="str">
            <v>9.1.15.N</v>
          </cell>
          <cell r="B274">
            <v>9</v>
          </cell>
          <cell r="C274">
            <v>1</v>
          </cell>
          <cell r="D274">
            <v>15</v>
          </cell>
          <cell r="E274" t="str">
            <v>N</v>
          </cell>
          <cell r="F274">
            <v>3.3000000000000002E-2</v>
          </cell>
        </row>
        <row r="275">
          <cell r="A275" t="str">
            <v>9.1.20.0</v>
          </cell>
          <cell r="B275">
            <v>9</v>
          </cell>
          <cell r="C275">
            <v>1</v>
          </cell>
          <cell r="D275">
            <v>20</v>
          </cell>
          <cell r="E275">
            <v>0</v>
          </cell>
          <cell r="F275">
            <v>2.6700000000000002E-2</v>
          </cell>
        </row>
        <row r="276">
          <cell r="A276" t="str">
            <v>9.3.20.0</v>
          </cell>
          <cell r="B276">
            <v>9</v>
          </cell>
          <cell r="C276">
            <v>3</v>
          </cell>
          <cell r="D276">
            <v>20</v>
          </cell>
          <cell r="E276">
            <v>0</v>
          </cell>
          <cell r="F276">
            <v>2.6700000000000002E-2</v>
          </cell>
        </row>
        <row r="277">
          <cell r="A277" t="str">
            <v>9.18.20.0</v>
          </cell>
          <cell r="B277">
            <v>9</v>
          </cell>
          <cell r="C277">
            <v>18</v>
          </cell>
          <cell r="D277">
            <v>20</v>
          </cell>
          <cell r="E277">
            <v>0</v>
          </cell>
          <cell r="F277">
            <v>2.6700000000000002E-2</v>
          </cell>
        </row>
        <row r="278">
          <cell r="A278" t="str">
            <v>9.1.20.3</v>
          </cell>
          <cell r="B278">
            <v>9</v>
          </cell>
          <cell r="C278">
            <v>1</v>
          </cell>
          <cell r="D278">
            <v>20</v>
          </cell>
          <cell r="E278">
            <v>3</v>
          </cell>
          <cell r="F278">
            <v>2.6700000000000002E-2</v>
          </cell>
        </row>
        <row r="279">
          <cell r="A279" t="str">
            <v>9.1.20.A</v>
          </cell>
          <cell r="B279">
            <v>9</v>
          </cell>
          <cell r="C279">
            <v>1</v>
          </cell>
          <cell r="D279">
            <v>20</v>
          </cell>
          <cell r="E279" t="str">
            <v>A</v>
          </cell>
          <cell r="F279">
            <v>2.6700000000000002E-2</v>
          </cell>
        </row>
        <row r="280">
          <cell r="A280" t="str">
            <v>9.3.20.A</v>
          </cell>
          <cell r="B280">
            <v>9</v>
          </cell>
          <cell r="C280">
            <v>3</v>
          </cell>
          <cell r="D280">
            <v>20</v>
          </cell>
          <cell r="E280" t="str">
            <v>A</v>
          </cell>
          <cell r="F280">
            <v>2.6700000000000002E-2</v>
          </cell>
        </row>
        <row r="281">
          <cell r="A281" t="str">
            <v>9.18.20.A</v>
          </cell>
          <cell r="B281">
            <v>9</v>
          </cell>
          <cell r="C281">
            <v>18</v>
          </cell>
          <cell r="D281">
            <v>20</v>
          </cell>
          <cell r="E281" t="str">
            <v>A</v>
          </cell>
          <cell r="F281">
            <v>2.6700000000000002E-2</v>
          </cell>
        </row>
        <row r="282">
          <cell r="A282" t="str">
            <v>9.1.20.I</v>
          </cell>
          <cell r="B282">
            <v>9</v>
          </cell>
          <cell r="C282">
            <v>1</v>
          </cell>
          <cell r="D282">
            <v>20</v>
          </cell>
          <cell r="E282" t="str">
            <v>I</v>
          </cell>
          <cell r="F282">
            <v>2.6700000000000002E-2</v>
          </cell>
        </row>
        <row r="283">
          <cell r="A283" t="str">
            <v>9.1.20.N</v>
          </cell>
          <cell r="B283">
            <v>9</v>
          </cell>
          <cell r="C283">
            <v>1</v>
          </cell>
          <cell r="D283">
            <v>20</v>
          </cell>
          <cell r="E283" t="str">
            <v>N</v>
          </cell>
          <cell r="F283">
            <v>2.6700000000000002E-2</v>
          </cell>
        </row>
        <row r="284">
          <cell r="A284" t="str">
            <v>9.0E.20.N</v>
          </cell>
          <cell r="B284">
            <v>9</v>
          </cell>
          <cell r="C284" t="str">
            <v>0E</v>
          </cell>
          <cell r="D284">
            <v>20</v>
          </cell>
          <cell r="E284" t="str">
            <v>N</v>
          </cell>
          <cell r="F284">
            <v>2.6700000000000002E-2</v>
          </cell>
        </row>
        <row r="285">
          <cell r="A285" t="str">
            <v>9.0M.20.N</v>
          </cell>
          <cell r="B285">
            <v>9</v>
          </cell>
          <cell r="C285" t="str">
            <v>0M</v>
          </cell>
          <cell r="D285">
            <v>20</v>
          </cell>
          <cell r="E285" t="str">
            <v>N</v>
          </cell>
          <cell r="F285">
            <v>2.6700000000000002E-2</v>
          </cell>
        </row>
        <row r="286">
          <cell r="A286" t="str">
            <v>9.18.20.N</v>
          </cell>
          <cell r="B286">
            <v>9</v>
          </cell>
          <cell r="C286">
            <v>18</v>
          </cell>
          <cell r="D286">
            <v>20</v>
          </cell>
          <cell r="E286" t="str">
            <v>N</v>
          </cell>
          <cell r="F286">
            <v>2.6700000000000002E-2</v>
          </cell>
        </row>
        <row r="287">
          <cell r="A287" t="str">
            <v>9.7N.20.N</v>
          </cell>
          <cell r="B287">
            <v>9</v>
          </cell>
          <cell r="C287" t="str">
            <v>7N</v>
          </cell>
          <cell r="D287">
            <v>20</v>
          </cell>
          <cell r="E287" t="str">
            <v>N</v>
          </cell>
          <cell r="F287">
            <v>2.6700000000000002E-2</v>
          </cell>
        </row>
        <row r="288">
          <cell r="A288" t="str">
            <v>9.7P.20.N</v>
          </cell>
          <cell r="B288">
            <v>9</v>
          </cell>
          <cell r="C288" t="str">
            <v>7P</v>
          </cell>
          <cell r="D288">
            <v>20</v>
          </cell>
          <cell r="E288" t="str">
            <v>N</v>
          </cell>
          <cell r="F288">
            <v>2.6700000000000002E-2</v>
          </cell>
        </row>
        <row r="289">
          <cell r="A289" t="str">
            <v>9.7U.20.N</v>
          </cell>
          <cell r="B289">
            <v>9</v>
          </cell>
          <cell r="C289" t="str">
            <v>7U</v>
          </cell>
          <cell r="D289">
            <v>20</v>
          </cell>
          <cell r="E289" t="str">
            <v>N</v>
          </cell>
          <cell r="F289">
            <v>2.6700000000000002E-2</v>
          </cell>
        </row>
        <row r="290">
          <cell r="A290" t="str">
            <v>9.1.21.N</v>
          </cell>
          <cell r="B290">
            <v>9</v>
          </cell>
          <cell r="C290">
            <v>1</v>
          </cell>
          <cell r="D290">
            <v>21</v>
          </cell>
          <cell r="E290" t="str">
            <v>N</v>
          </cell>
          <cell r="F290">
            <v>2.6700000000000002E-2</v>
          </cell>
        </row>
        <row r="291">
          <cell r="A291" t="str">
            <v>9.1.30.0</v>
          </cell>
          <cell r="B291">
            <v>9</v>
          </cell>
          <cell r="C291">
            <v>1</v>
          </cell>
          <cell r="D291">
            <v>30</v>
          </cell>
          <cell r="E291">
            <v>0</v>
          </cell>
          <cell r="F291">
            <v>0</v>
          </cell>
        </row>
        <row r="292">
          <cell r="A292" t="str">
            <v>9.1.30.A</v>
          </cell>
          <cell r="B292">
            <v>9</v>
          </cell>
          <cell r="C292">
            <v>1</v>
          </cell>
          <cell r="D292">
            <v>30</v>
          </cell>
          <cell r="E292" t="str">
            <v>A</v>
          </cell>
          <cell r="F292">
            <v>0</v>
          </cell>
        </row>
        <row r="293">
          <cell r="A293" t="str">
            <v>9.1.40.0</v>
          </cell>
          <cell r="B293">
            <v>9</v>
          </cell>
          <cell r="C293">
            <v>1</v>
          </cell>
          <cell r="D293">
            <v>40</v>
          </cell>
          <cell r="E293">
            <v>0</v>
          </cell>
          <cell r="F293">
            <v>2.1999999999999999E-2</v>
          </cell>
        </row>
        <row r="294">
          <cell r="A294" t="str">
            <v>9.3.40.0</v>
          </cell>
          <cell r="B294">
            <v>9</v>
          </cell>
          <cell r="C294">
            <v>3</v>
          </cell>
          <cell r="D294">
            <v>40</v>
          </cell>
          <cell r="E294">
            <v>0</v>
          </cell>
          <cell r="F294">
            <v>2.1999999999999999E-2</v>
          </cell>
        </row>
        <row r="295">
          <cell r="A295" t="str">
            <v>9.15.40.0</v>
          </cell>
          <cell r="B295">
            <v>9</v>
          </cell>
          <cell r="C295">
            <v>15</v>
          </cell>
          <cell r="D295">
            <v>40</v>
          </cell>
          <cell r="E295">
            <v>0</v>
          </cell>
          <cell r="F295">
            <v>2.1999999999999999E-2</v>
          </cell>
        </row>
        <row r="296">
          <cell r="A296" t="str">
            <v>9.1.40.3</v>
          </cell>
          <cell r="B296">
            <v>9</v>
          </cell>
          <cell r="C296">
            <v>1</v>
          </cell>
          <cell r="D296">
            <v>40</v>
          </cell>
          <cell r="E296">
            <v>3</v>
          </cell>
          <cell r="F296">
            <v>2.1999999999999999E-2</v>
          </cell>
        </row>
        <row r="297">
          <cell r="A297" t="str">
            <v>9.70.40.3</v>
          </cell>
          <cell r="B297">
            <v>9</v>
          </cell>
          <cell r="C297">
            <v>70</v>
          </cell>
          <cell r="D297">
            <v>40</v>
          </cell>
          <cell r="E297">
            <v>3</v>
          </cell>
          <cell r="F297">
            <v>2.1999999999999999E-2</v>
          </cell>
        </row>
        <row r="298">
          <cell r="A298" t="str">
            <v>9.71.40.3</v>
          </cell>
          <cell r="B298">
            <v>9</v>
          </cell>
          <cell r="C298">
            <v>71</v>
          </cell>
          <cell r="D298">
            <v>40</v>
          </cell>
          <cell r="E298">
            <v>3</v>
          </cell>
          <cell r="F298">
            <v>2.1999999999999999E-2</v>
          </cell>
        </row>
        <row r="299">
          <cell r="A299" t="str">
            <v>9.1.40.A</v>
          </cell>
          <cell r="B299">
            <v>9</v>
          </cell>
          <cell r="C299">
            <v>1</v>
          </cell>
          <cell r="D299">
            <v>40</v>
          </cell>
          <cell r="E299" t="str">
            <v>A</v>
          </cell>
          <cell r="F299">
            <v>2.1999999999999999E-2</v>
          </cell>
        </row>
        <row r="300">
          <cell r="A300" t="str">
            <v>9.3.40.A</v>
          </cell>
          <cell r="B300">
            <v>9</v>
          </cell>
          <cell r="C300">
            <v>3</v>
          </cell>
          <cell r="D300">
            <v>40</v>
          </cell>
          <cell r="E300" t="str">
            <v>A</v>
          </cell>
          <cell r="F300">
            <v>2.1999999999999999E-2</v>
          </cell>
        </row>
        <row r="301">
          <cell r="A301" t="str">
            <v>9.14.40.A</v>
          </cell>
          <cell r="B301">
            <v>9</v>
          </cell>
          <cell r="C301">
            <v>14</v>
          </cell>
          <cell r="D301">
            <v>40</v>
          </cell>
          <cell r="E301" t="str">
            <v>A</v>
          </cell>
          <cell r="F301">
            <v>2.1999999999999999E-2</v>
          </cell>
        </row>
        <row r="302">
          <cell r="A302" t="str">
            <v>9.15.40.A</v>
          </cell>
          <cell r="B302">
            <v>9</v>
          </cell>
          <cell r="C302">
            <v>15</v>
          </cell>
          <cell r="D302">
            <v>40</v>
          </cell>
          <cell r="E302" t="str">
            <v>A</v>
          </cell>
          <cell r="F302">
            <v>2.1999999999999999E-2</v>
          </cell>
        </row>
        <row r="303">
          <cell r="A303" t="str">
            <v>9.70.40.B</v>
          </cell>
          <cell r="B303">
            <v>9</v>
          </cell>
          <cell r="C303">
            <v>70</v>
          </cell>
          <cell r="D303">
            <v>40</v>
          </cell>
          <cell r="E303" t="str">
            <v>B</v>
          </cell>
          <cell r="F303">
            <v>2.1999999999999999E-2</v>
          </cell>
        </row>
        <row r="304">
          <cell r="A304" t="str">
            <v>9.71.40.B</v>
          </cell>
          <cell r="B304">
            <v>9</v>
          </cell>
          <cell r="C304">
            <v>71</v>
          </cell>
          <cell r="D304">
            <v>40</v>
          </cell>
          <cell r="E304" t="str">
            <v>B</v>
          </cell>
          <cell r="F304">
            <v>2.1999999999999999E-2</v>
          </cell>
        </row>
        <row r="305">
          <cell r="A305" t="str">
            <v>9.1.40.I</v>
          </cell>
          <cell r="B305">
            <v>9</v>
          </cell>
          <cell r="C305">
            <v>1</v>
          </cell>
          <cell r="D305">
            <v>40</v>
          </cell>
          <cell r="E305" t="str">
            <v>I</v>
          </cell>
          <cell r="F305">
            <v>2.1999999999999999E-2</v>
          </cell>
        </row>
        <row r="306">
          <cell r="A306" t="str">
            <v>9.14.40.I</v>
          </cell>
          <cell r="B306">
            <v>9</v>
          </cell>
          <cell r="C306">
            <v>14</v>
          </cell>
          <cell r="D306">
            <v>40</v>
          </cell>
          <cell r="E306" t="str">
            <v>I</v>
          </cell>
          <cell r="F306">
            <v>2.1999999999999999E-2</v>
          </cell>
        </row>
        <row r="307">
          <cell r="A307" t="str">
            <v>9.1.40.N</v>
          </cell>
          <cell r="B307">
            <v>9</v>
          </cell>
          <cell r="C307">
            <v>1</v>
          </cell>
          <cell r="D307">
            <v>40</v>
          </cell>
          <cell r="E307" t="str">
            <v>N</v>
          </cell>
          <cell r="F307">
            <v>2.1999999999999999E-2</v>
          </cell>
        </row>
        <row r="308">
          <cell r="A308" t="str">
            <v>9.0B.40.N</v>
          </cell>
          <cell r="B308">
            <v>9</v>
          </cell>
          <cell r="C308" t="str">
            <v>0B</v>
          </cell>
          <cell r="D308">
            <v>40</v>
          </cell>
          <cell r="E308" t="str">
            <v>N</v>
          </cell>
          <cell r="F308">
            <v>2.1999999999999999E-2</v>
          </cell>
        </row>
        <row r="309">
          <cell r="A309" t="str">
            <v>9.0E.40.N</v>
          </cell>
          <cell r="B309">
            <v>9</v>
          </cell>
          <cell r="C309" t="str">
            <v>0E</v>
          </cell>
          <cell r="D309">
            <v>40</v>
          </cell>
          <cell r="E309" t="str">
            <v>N</v>
          </cell>
          <cell r="F309">
            <v>2.1999999999999999E-2</v>
          </cell>
        </row>
        <row r="310">
          <cell r="A310" t="str">
            <v>9.14.40.N</v>
          </cell>
          <cell r="B310">
            <v>9</v>
          </cell>
          <cell r="C310">
            <v>14</v>
          </cell>
          <cell r="D310">
            <v>40</v>
          </cell>
          <cell r="E310" t="str">
            <v>N</v>
          </cell>
          <cell r="F310">
            <v>2.1999999999999999E-2</v>
          </cell>
        </row>
        <row r="311">
          <cell r="A311" t="str">
            <v>9.7U.40.N</v>
          </cell>
          <cell r="B311">
            <v>9</v>
          </cell>
          <cell r="C311" t="str">
            <v>7U</v>
          </cell>
          <cell r="D311">
            <v>40</v>
          </cell>
          <cell r="E311" t="str">
            <v>N</v>
          </cell>
          <cell r="F311">
            <v>2.1999999999999999E-2</v>
          </cell>
        </row>
        <row r="312">
          <cell r="A312" t="str">
            <v>9.1.50.0</v>
          </cell>
          <cell r="B312">
            <v>9</v>
          </cell>
          <cell r="C312">
            <v>1</v>
          </cell>
          <cell r="D312">
            <v>50</v>
          </cell>
          <cell r="E312">
            <v>0</v>
          </cell>
          <cell r="F312">
            <v>2.1999999999999999E-2</v>
          </cell>
        </row>
        <row r="313">
          <cell r="A313" t="str">
            <v>9.1.50.A</v>
          </cell>
          <cell r="B313">
            <v>9</v>
          </cell>
          <cell r="C313">
            <v>1</v>
          </cell>
          <cell r="D313">
            <v>50</v>
          </cell>
          <cell r="E313" t="str">
            <v>A</v>
          </cell>
          <cell r="F313">
            <v>2.1999999999999999E-2</v>
          </cell>
        </row>
        <row r="314">
          <cell r="A314" t="str">
            <v>9.1.50.N</v>
          </cell>
          <cell r="B314">
            <v>9</v>
          </cell>
          <cell r="C314">
            <v>1</v>
          </cell>
          <cell r="D314">
            <v>50</v>
          </cell>
          <cell r="E314" t="str">
            <v>N</v>
          </cell>
          <cell r="F314">
            <v>2.1999999999999999E-2</v>
          </cell>
        </row>
        <row r="315">
          <cell r="A315" t="str">
            <v>9.1.81.0</v>
          </cell>
          <cell r="B315">
            <v>9</v>
          </cell>
          <cell r="C315">
            <v>1</v>
          </cell>
          <cell r="D315">
            <v>81</v>
          </cell>
          <cell r="E315">
            <v>0</v>
          </cell>
          <cell r="F315">
            <v>0</v>
          </cell>
        </row>
        <row r="316">
          <cell r="A316" t="str">
            <v>9.1.81.A</v>
          </cell>
          <cell r="B316">
            <v>9</v>
          </cell>
          <cell r="C316">
            <v>1</v>
          </cell>
          <cell r="D316">
            <v>81</v>
          </cell>
          <cell r="E316" t="str">
            <v>A</v>
          </cell>
          <cell r="F316">
            <v>0</v>
          </cell>
        </row>
        <row r="317">
          <cell r="A317" t="str">
            <v>9.1.82.0</v>
          </cell>
          <cell r="B317">
            <v>9</v>
          </cell>
          <cell r="C317">
            <v>1</v>
          </cell>
          <cell r="D317">
            <v>82</v>
          </cell>
          <cell r="E317">
            <v>0</v>
          </cell>
          <cell r="F317">
            <v>0</v>
          </cell>
        </row>
        <row r="318">
          <cell r="A318" t="str">
            <v>9.1.82.A</v>
          </cell>
          <cell r="B318">
            <v>9</v>
          </cell>
          <cell r="C318">
            <v>1</v>
          </cell>
          <cell r="D318">
            <v>82</v>
          </cell>
          <cell r="E318" t="str">
            <v>A</v>
          </cell>
          <cell r="F318">
            <v>0</v>
          </cell>
        </row>
        <row r="319">
          <cell r="A319" t="str">
            <v>9.1.84.0</v>
          </cell>
          <cell r="B319">
            <v>9</v>
          </cell>
          <cell r="C319">
            <v>1</v>
          </cell>
          <cell r="D319">
            <v>84</v>
          </cell>
          <cell r="E319">
            <v>0</v>
          </cell>
          <cell r="F319">
            <v>0</v>
          </cell>
        </row>
        <row r="320">
          <cell r="A320" t="str">
            <v>9.1.84.A</v>
          </cell>
          <cell r="B320">
            <v>9</v>
          </cell>
          <cell r="C320">
            <v>1</v>
          </cell>
          <cell r="D320">
            <v>84</v>
          </cell>
          <cell r="E320" t="str">
            <v>A</v>
          </cell>
          <cell r="F320">
            <v>0</v>
          </cell>
        </row>
        <row r="321">
          <cell r="A321" t="str">
            <v>9.1.85.0</v>
          </cell>
          <cell r="B321">
            <v>9</v>
          </cell>
          <cell r="C321">
            <v>1</v>
          </cell>
          <cell r="D321">
            <v>85</v>
          </cell>
          <cell r="E321">
            <v>0</v>
          </cell>
          <cell r="F321">
            <v>0</v>
          </cell>
        </row>
        <row r="322">
          <cell r="A322" t="str">
            <v>9.1.85.A</v>
          </cell>
          <cell r="B322">
            <v>9</v>
          </cell>
          <cell r="C322">
            <v>1</v>
          </cell>
          <cell r="D322">
            <v>85</v>
          </cell>
          <cell r="E322" t="str">
            <v>A</v>
          </cell>
          <cell r="F322">
            <v>0</v>
          </cell>
        </row>
        <row r="323">
          <cell r="A323" t="str">
            <v>9.1.98.0</v>
          </cell>
          <cell r="B323">
            <v>9</v>
          </cell>
          <cell r="C323">
            <v>1</v>
          </cell>
          <cell r="D323">
            <v>98</v>
          </cell>
          <cell r="E323">
            <v>0</v>
          </cell>
          <cell r="F323">
            <v>0</v>
          </cell>
        </row>
        <row r="324">
          <cell r="A324" t="str">
            <v>9.1.98.A</v>
          </cell>
          <cell r="B324">
            <v>9</v>
          </cell>
          <cell r="C324">
            <v>1</v>
          </cell>
          <cell r="D324">
            <v>98</v>
          </cell>
          <cell r="E324" t="str">
            <v>A</v>
          </cell>
          <cell r="F324">
            <v>0</v>
          </cell>
        </row>
        <row r="325">
          <cell r="A325" t="str">
            <v>11.1.10.0</v>
          </cell>
          <cell r="B325">
            <v>11</v>
          </cell>
          <cell r="C325">
            <v>1</v>
          </cell>
          <cell r="D325">
            <v>10</v>
          </cell>
          <cell r="E325">
            <v>0</v>
          </cell>
          <cell r="F325">
            <v>0.04</v>
          </cell>
        </row>
        <row r="326">
          <cell r="A326" t="str">
            <v>11.1.10.A</v>
          </cell>
          <cell r="B326">
            <v>11</v>
          </cell>
          <cell r="C326">
            <v>1</v>
          </cell>
          <cell r="D326">
            <v>10</v>
          </cell>
          <cell r="E326" t="str">
            <v>A</v>
          </cell>
          <cell r="F326">
            <v>0.04</v>
          </cell>
        </row>
        <row r="327">
          <cell r="A327" t="str">
            <v>11.1.10.I</v>
          </cell>
          <cell r="B327">
            <v>11</v>
          </cell>
          <cell r="C327">
            <v>1</v>
          </cell>
          <cell r="D327">
            <v>10</v>
          </cell>
          <cell r="E327" t="str">
            <v>I</v>
          </cell>
          <cell r="F327">
            <v>0.04</v>
          </cell>
        </row>
        <row r="328">
          <cell r="A328" t="str">
            <v>11.1.10.N</v>
          </cell>
          <cell r="B328">
            <v>11</v>
          </cell>
          <cell r="C328">
            <v>1</v>
          </cell>
          <cell r="D328">
            <v>10</v>
          </cell>
          <cell r="E328" t="str">
            <v>N</v>
          </cell>
          <cell r="F328">
            <v>0.04</v>
          </cell>
        </row>
        <row r="329">
          <cell r="A329" t="str">
            <v>11.7U.10.N</v>
          </cell>
          <cell r="B329">
            <v>11</v>
          </cell>
          <cell r="C329" t="str">
            <v>7U</v>
          </cell>
          <cell r="D329">
            <v>10</v>
          </cell>
          <cell r="E329" t="str">
            <v>N</v>
          </cell>
          <cell r="F329">
            <v>0.04</v>
          </cell>
        </row>
        <row r="330">
          <cell r="A330" t="str">
            <v>11.1.11.N</v>
          </cell>
          <cell r="B330">
            <v>11</v>
          </cell>
          <cell r="C330">
            <v>1</v>
          </cell>
          <cell r="D330">
            <v>11</v>
          </cell>
          <cell r="E330" t="str">
            <v>N</v>
          </cell>
          <cell r="F330">
            <v>0.04</v>
          </cell>
        </row>
        <row r="331">
          <cell r="A331" t="str">
            <v>11.1.20.0</v>
          </cell>
          <cell r="B331">
            <v>11</v>
          </cell>
          <cell r="C331">
            <v>1</v>
          </cell>
          <cell r="D331">
            <v>20</v>
          </cell>
          <cell r="E331">
            <v>0</v>
          </cell>
          <cell r="F331">
            <v>3.5700000000000003E-2</v>
          </cell>
        </row>
        <row r="332">
          <cell r="A332" t="str">
            <v>11.3.20.0</v>
          </cell>
          <cell r="B332">
            <v>11</v>
          </cell>
          <cell r="C332">
            <v>3</v>
          </cell>
          <cell r="D332">
            <v>20</v>
          </cell>
          <cell r="E332">
            <v>0</v>
          </cell>
          <cell r="F332">
            <v>3.5700000000000003E-2</v>
          </cell>
        </row>
        <row r="333">
          <cell r="A333" t="str">
            <v>11.18.20.0</v>
          </cell>
          <cell r="B333">
            <v>11</v>
          </cell>
          <cell r="C333">
            <v>18</v>
          </cell>
          <cell r="D333">
            <v>20</v>
          </cell>
          <cell r="E333">
            <v>0</v>
          </cell>
          <cell r="F333">
            <v>3.5700000000000003E-2</v>
          </cell>
        </row>
        <row r="334">
          <cell r="A334" t="str">
            <v>11.1.20.3</v>
          </cell>
          <cell r="B334">
            <v>11</v>
          </cell>
          <cell r="C334">
            <v>1</v>
          </cell>
          <cell r="D334">
            <v>20</v>
          </cell>
          <cell r="E334">
            <v>3</v>
          </cell>
          <cell r="F334">
            <v>3.5700000000000003E-2</v>
          </cell>
        </row>
        <row r="335">
          <cell r="A335" t="str">
            <v>11.1.20.A</v>
          </cell>
          <cell r="B335">
            <v>11</v>
          </cell>
          <cell r="C335">
            <v>1</v>
          </cell>
          <cell r="D335">
            <v>20</v>
          </cell>
          <cell r="E335" t="str">
            <v>A</v>
          </cell>
          <cell r="F335">
            <v>3.5700000000000003E-2</v>
          </cell>
        </row>
        <row r="336">
          <cell r="A336" t="str">
            <v>11.3.20.A</v>
          </cell>
          <cell r="B336">
            <v>11</v>
          </cell>
          <cell r="C336">
            <v>3</v>
          </cell>
          <cell r="D336">
            <v>20</v>
          </cell>
          <cell r="E336" t="str">
            <v>A</v>
          </cell>
          <cell r="F336">
            <v>3.5700000000000003E-2</v>
          </cell>
        </row>
        <row r="337">
          <cell r="A337" t="str">
            <v>11.18.20.A</v>
          </cell>
          <cell r="B337">
            <v>11</v>
          </cell>
          <cell r="C337">
            <v>18</v>
          </cell>
          <cell r="D337">
            <v>20</v>
          </cell>
          <cell r="E337" t="str">
            <v>A</v>
          </cell>
          <cell r="F337">
            <v>3.5700000000000003E-2</v>
          </cell>
        </row>
        <row r="338">
          <cell r="A338" t="str">
            <v>11.1.20.I</v>
          </cell>
          <cell r="B338">
            <v>11</v>
          </cell>
          <cell r="C338">
            <v>1</v>
          </cell>
          <cell r="D338">
            <v>20</v>
          </cell>
          <cell r="E338" t="str">
            <v>I</v>
          </cell>
          <cell r="F338">
            <v>3.5700000000000003E-2</v>
          </cell>
        </row>
        <row r="339">
          <cell r="A339" t="str">
            <v>11.1.20.N</v>
          </cell>
          <cell r="B339">
            <v>11</v>
          </cell>
          <cell r="C339">
            <v>1</v>
          </cell>
          <cell r="D339">
            <v>20</v>
          </cell>
          <cell r="E339" t="str">
            <v>N</v>
          </cell>
          <cell r="F339">
            <v>3.5700000000000003E-2</v>
          </cell>
        </row>
        <row r="340">
          <cell r="A340" t="str">
            <v>11.0E.20.N</v>
          </cell>
          <cell r="B340">
            <v>11</v>
          </cell>
          <cell r="C340" t="str">
            <v>0E</v>
          </cell>
          <cell r="D340">
            <v>20</v>
          </cell>
          <cell r="E340" t="str">
            <v>N</v>
          </cell>
          <cell r="F340">
            <v>3.5700000000000003E-2</v>
          </cell>
        </row>
        <row r="341">
          <cell r="A341" t="str">
            <v>11.0M.20.N</v>
          </cell>
          <cell r="B341">
            <v>11</v>
          </cell>
          <cell r="C341" t="str">
            <v>0M</v>
          </cell>
          <cell r="D341">
            <v>20</v>
          </cell>
          <cell r="E341" t="str">
            <v>N</v>
          </cell>
          <cell r="F341">
            <v>3.5700000000000003E-2</v>
          </cell>
        </row>
        <row r="342">
          <cell r="A342" t="str">
            <v>11.18.20.N</v>
          </cell>
          <cell r="B342">
            <v>11</v>
          </cell>
          <cell r="C342">
            <v>18</v>
          </cell>
          <cell r="D342">
            <v>20</v>
          </cell>
          <cell r="E342" t="str">
            <v>N</v>
          </cell>
          <cell r="F342">
            <v>3.5700000000000003E-2</v>
          </cell>
        </row>
        <row r="343">
          <cell r="A343" t="str">
            <v>11.7N.20.N</v>
          </cell>
          <cell r="B343">
            <v>11</v>
          </cell>
          <cell r="C343" t="str">
            <v>7N</v>
          </cell>
          <cell r="D343">
            <v>20</v>
          </cell>
          <cell r="E343" t="str">
            <v>N</v>
          </cell>
          <cell r="F343">
            <v>3.5700000000000003E-2</v>
          </cell>
        </row>
        <row r="344">
          <cell r="A344" t="str">
            <v>11.7P.20.N</v>
          </cell>
          <cell r="B344">
            <v>11</v>
          </cell>
          <cell r="C344" t="str">
            <v>7P</v>
          </cell>
          <cell r="D344">
            <v>20</v>
          </cell>
          <cell r="E344" t="str">
            <v>N</v>
          </cell>
          <cell r="F344">
            <v>3.5700000000000003E-2</v>
          </cell>
        </row>
        <row r="345">
          <cell r="A345" t="str">
            <v>11.7U.20.N</v>
          </cell>
          <cell r="B345">
            <v>11</v>
          </cell>
          <cell r="C345" t="str">
            <v>7U</v>
          </cell>
          <cell r="D345">
            <v>20</v>
          </cell>
          <cell r="E345" t="str">
            <v>N</v>
          </cell>
          <cell r="F345">
            <v>3.5700000000000003E-2</v>
          </cell>
        </row>
        <row r="346">
          <cell r="A346" t="str">
            <v>11.1.30.0</v>
          </cell>
          <cell r="B346">
            <v>11</v>
          </cell>
          <cell r="C346">
            <v>1</v>
          </cell>
          <cell r="D346">
            <v>30</v>
          </cell>
          <cell r="E346">
            <v>0</v>
          </cell>
          <cell r="F346">
            <v>0</v>
          </cell>
        </row>
        <row r="347">
          <cell r="A347" t="str">
            <v>11.1.30.A</v>
          </cell>
          <cell r="B347">
            <v>11</v>
          </cell>
          <cell r="C347">
            <v>1</v>
          </cell>
          <cell r="D347">
            <v>30</v>
          </cell>
          <cell r="E347" t="str">
            <v>A</v>
          </cell>
          <cell r="F347">
            <v>0</v>
          </cell>
        </row>
        <row r="348">
          <cell r="A348" t="str">
            <v>11.1.40.0</v>
          </cell>
          <cell r="B348">
            <v>11</v>
          </cell>
          <cell r="C348">
            <v>1</v>
          </cell>
          <cell r="D348">
            <v>40</v>
          </cell>
          <cell r="E348">
            <v>0</v>
          </cell>
          <cell r="F348">
            <v>2.3300000000000001E-2</v>
          </cell>
        </row>
        <row r="349">
          <cell r="A349" t="str">
            <v>11.3.40.0</v>
          </cell>
          <cell r="B349">
            <v>11</v>
          </cell>
          <cell r="C349">
            <v>3</v>
          </cell>
          <cell r="D349">
            <v>40</v>
          </cell>
          <cell r="E349">
            <v>0</v>
          </cell>
          <cell r="F349">
            <v>2.3300000000000001E-2</v>
          </cell>
        </row>
        <row r="350">
          <cell r="A350" t="str">
            <v>11.15.40.0</v>
          </cell>
          <cell r="B350">
            <v>11</v>
          </cell>
          <cell r="C350">
            <v>15</v>
          </cell>
          <cell r="D350">
            <v>40</v>
          </cell>
          <cell r="E350">
            <v>0</v>
          </cell>
          <cell r="F350">
            <v>2.3300000000000001E-2</v>
          </cell>
        </row>
        <row r="351">
          <cell r="A351" t="str">
            <v>11.1.40.3</v>
          </cell>
          <cell r="B351">
            <v>11</v>
          </cell>
          <cell r="C351">
            <v>1</v>
          </cell>
          <cell r="D351">
            <v>40</v>
          </cell>
          <cell r="E351">
            <v>3</v>
          </cell>
          <cell r="F351">
            <v>2.3300000000000001E-2</v>
          </cell>
        </row>
        <row r="352">
          <cell r="A352" t="str">
            <v>11.70.40.3</v>
          </cell>
          <cell r="B352">
            <v>11</v>
          </cell>
          <cell r="C352">
            <v>70</v>
          </cell>
          <cell r="D352">
            <v>40</v>
          </cell>
          <cell r="E352">
            <v>3</v>
          </cell>
          <cell r="F352">
            <v>2.3300000000000001E-2</v>
          </cell>
        </row>
        <row r="353">
          <cell r="A353" t="str">
            <v>11.71.40.3</v>
          </cell>
          <cell r="B353">
            <v>11</v>
          </cell>
          <cell r="C353">
            <v>71</v>
          </cell>
          <cell r="D353">
            <v>40</v>
          </cell>
          <cell r="E353">
            <v>3</v>
          </cell>
          <cell r="F353">
            <v>2.3300000000000001E-2</v>
          </cell>
        </row>
        <row r="354">
          <cell r="A354" t="str">
            <v>11.1.40.A</v>
          </cell>
          <cell r="B354">
            <v>11</v>
          </cell>
          <cell r="C354">
            <v>1</v>
          </cell>
          <cell r="D354">
            <v>40</v>
          </cell>
          <cell r="E354" t="str">
            <v>A</v>
          </cell>
          <cell r="F354">
            <v>2.3300000000000001E-2</v>
          </cell>
        </row>
        <row r="355">
          <cell r="A355" t="str">
            <v>11.3.40.A</v>
          </cell>
          <cell r="B355">
            <v>11</v>
          </cell>
          <cell r="C355">
            <v>3</v>
          </cell>
          <cell r="D355">
            <v>40</v>
          </cell>
          <cell r="E355" t="str">
            <v>A</v>
          </cell>
          <cell r="F355">
            <v>2.3300000000000001E-2</v>
          </cell>
        </row>
        <row r="356">
          <cell r="A356" t="str">
            <v>11.14.40.A</v>
          </cell>
          <cell r="B356">
            <v>11</v>
          </cell>
          <cell r="C356">
            <v>14</v>
          </cell>
          <cell r="D356">
            <v>40</v>
          </cell>
          <cell r="E356" t="str">
            <v>A</v>
          </cell>
          <cell r="F356">
            <v>2.3300000000000001E-2</v>
          </cell>
        </row>
        <row r="357">
          <cell r="A357" t="str">
            <v>11.15.40.A</v>
          </cell>
          <cell r="B357">
            <v>11</v>
          </cell>
          <cell r="C357">
            <v>15</v>
          </cell>
          <cell r="D357">
            <v>40</v>
          </cell>
          <cell r="E357" t="str">
            <v>A</v>
          </cell>
          <cell r="F357">
            <v>2.3300000000000001E-2</v>
          </cell>
        </row>
        <row r="358">
          <cell r="A358" t="str">
            <v>11.70.40.B</v>
          </cell>
          <cell r="B358">
            <v>11</v>
          </cell>
          <cell r="C358">
            <v>70</v>
          </cell>
          <cell r="D358">
            <v>40</v>
          </cell>
          <cell r="E358" t="str">
            <v>B</v>
          </cell>
          <cell r="F358">
            <v>2.3300000000000001E-2</v>
          </cell>
        </row>
        <row r="359">
          <cell r="A359" t="str">
            <v>11.71.40.B</v>
          </cell>
          <cell r="B359">
            <v>11</v>
          </cell>
          <cell r="C359">
            <v>71</v>
          </cell>
          <cell r="D359">
            <v>40</v>
          </cell>
          <cell r="E359" t="str">
            <v>B</v>
          </cell>
          <cell r="F359">
            <v>2.3300000000000001E-2</v>
          </cell>
        </row>
        <row r="360">
          <cell r="A360" t="str">
            <v>11.1.40.I</v>
          </cell>
          <cell r="B360">
            <v>11</v>
          </cell>
          <cell r="C360">
            <v>1</v>
          </cell>
          <cell r="D360">
            <v>40</v>
          </cell>
          <cell r="E360" t="str">
            <v>I</v>
          </cell>
          <cell r="F360">
            <v>2.3300000000000001E-2</v>
          </cell>
        </row>
        <row r="361">
          <cell r="A361" t="str">
            <v>11.14.40.I</v>
          </cell>
          <cell r="B361">
            <v>11</v>
          </cell>
          <cell r="C361">
            <v>14</v>
          </cell>
          <cell r="D361">
            <v>40</v>
          </cell>
          <cell r="E361" t="str">
            <v>I</v>
          </cell>
          <cell r="F361">
            <v>2.3300000000000001E-2</v>
          </cell>
        </row>
        <row r="362">
          <cell r="A362" t="str">
            <v>11.1.40.N</v>
          </cell>
          <cell r="B362">
            <v>11</v>
          </cell>
          <cell r="C362">
            <v>1</v>
          </cell>
          <cell r="D362">
            <v>40</v>
          </cell>
          <cell r="E362" t="str">
            <v>N</v>
          </cell>
          <cell r="F362">
            <v>2.3300000000000001E-2</v>
          </cell>
        </row>
        <row r="363">
          <cell r="A363" t="str">
            <v>11.0B.40.N</v>
          </cell>
          <cell r="B363">
            <v>11</v>
          </cell>
          <cell r="C363" t="str">
            <v>0B</v>
          </cell>
          <cell r="D363">
            <v>40</v>
          </cell>
          <cell r="E363" t="str">
            <v>N</v>
          </cell>
          <cell r="F363">
            <v>2.3300000000000001E-2</v>
          </cell>
        </row>
        <row r="364">
          <cell r="A364" t="str">
            <v>11.0E.40.N</v>
          </cell>
          <cell r="B364">
            <v>11</v>
          </cell>
          <cell r="C364" t="str">
            <v>0E</v>
          </cell>
          <cell r="D364">
            <v>40</v>
          </cell>
          <cell r="E364" t="str">
            <v>N</v>
          </cell>
          <cell r="F364">
            <v>2.3300000000000001E-2</v>
          </cell>
        </row>
        <row r="365">
          <cell r="A365" t="str">
            <v>11.14.40.N</v>
          </cell>
          <cell r="B365">
            <v>11</v>
          </cell>
          <cell r="C365">
            <v>14</v>
          </cell>
          <cell r="D365">
            <v>40</v>
          </cell>
          <cell r="E365" t="str">
            <v>N</v>
          </cell>
          <cell r="F365">
            <v>2.3300000000000001E-2</v>
          </cell>
        </row>
        <row r="366">
          <cell r="A366" t="str">
            <v>11.7U.40.N</v>
          </cell>
          <cell r="B366">
            <v>11</v>
          </cell>
          <cell r="C366" t="str">
            <v>7U</v>
          </cell>
          <cell r="D366">
            <v>40</v>
          </cell>
          <cell r="E366" t="str">
            <v>N</v>
          </cell>
          <cell r="F366">
            <v>2.3300000000000001E-2</v>
          </cell>
        </row>
        <row r="367">
          <cell r="A367" t="str">
            <v>11.1.50.0</v>
          </cell>
          <cell r="B367">
            <v>11</v>
          </cell>
          <cell r="C367">
            <v>1</v>
          </cell>
          <cell r="D367">
            <v>50</v>
          </cell>
          <cell r="E367">
            <v>0</v>
          </cell>
          <cell r="F367">
            <v>2.3300000000000001E-2</v>
          </cell>
        </row>
        <row r="368">
          <cell r="A368" t="str">
            <v>11.1.50.A</v>
          </cell>
          <cell r="B368">
            <v>11</v>
          </cell>
          <cell r="C368">
            <v>1</v>
          </cell>
          <cell r="D368">
            <v>50</v>
          </cell>
          <cell r="E368" t="str">
            <v>A</v>
          </cell>
          <cell r="F368">
            <v>2.3300000000000001E-2</v>
          </cell>
        </row>
        <row r="369">
          <cell r="A369" t="str">
            <v>11.1.50.N</v>
          </cell>
          <cell r="B369">
            <v>11</v>
          </cell>
          <cell r="C369">
            <v>1</v>
          </cell>
          <cell r="D369">
            <v>50</v>
          </cell>
          <cell r="E369" t="str">
            <v>N</v>
          </cell>
          <cell r="F369">
            <v>2.3300000000000001E-2</v>
          </cell>
        </row>
        <row r="370">
          <cell r="A370" t="str">
            <v>11.1.81.0</v>
          </cell>
          <cell r="B370">
            <v>11</v>
          </cell>
          <cell r="C370">
            <v>1</v>
          </cell>
          <cell r="D370">
            <v>81</v>
          </cell>
          <cell r="E370">
            <v>0</v>
          </cell>
          <cell r="F370">
            <v>0</v>
          </cell>
        </row>
        <row r="371">
          <cell r="A371" t="str">
            <v>11.1.81.A</v>
          </cell>
          <cell r="B371">
            <v>11</v>
          </cell>
          <cell r="C371">
            <v>1</v>
          </cell>
          <cell r="D371">
            <v>81</v>
          </cell>
          <cell r="E371" t="str">
            <v>A</v>
          </cell>
          <cell r="F371">
            <v>0</v>
          </cell>
        </row>
        <row r="372">
          <cell r="A372" t="str">
            <v>11.1.82.0</v>
          </cell>
          <cell r="B372">
            <v>11</v>
          </cell>
          <cell r="C372">
            <v>1</v>
          </cell>
          <cell r="D372">
            <v>82</v>
          </cell>
          <cell r="E372">
            <v>0</v>
          </cell>
          <cell r="F372">
            <v>0</v>
          </cell>
        </row>
        <row r="373">
          <cell r="A373" t="str">
            <v>11.1.82.A</v>
          </cell>
          <cell r="B373">
            <v>11</v>
          </cell>
          <cell r="C373">
            <v>1</v>
          </cell>
          <cell r="D373">
            <v>82</v>
          </cell>
          <cell r="E373" t="str">
            <v>A</v>
          </cell>
          <cell r="F373">
            <v>0</v>
          </cell>
        </row>
        <row r="374">
          <cell r="A374" t="str">
            <v>11.1.84.0</v>
          </cell>
          <cell r="B374">
            <v>11</v>
          </cell>
          <cell r="C374">
            <v>1</v>
          </cell>
          <cell r="D374">
            <v>84</v>
          </cell>
          <cell r="E374">
            <v>0</v>
          </cell>
          <cell r="F374">
            <v>0</v>
          </cell>
        </row>
        <row r="375">
          <cell r="A375" t="str">
            <v>11.1.84.A</v>
          </cell>
          <cell r="B375">
            <v>11</v>
          </cell>
          <cell r="C375">
            <v>1</v>
          </cell>
          <cell r="D375">
            <v>84</v>
          </cell>
          <cell r="E375" t="str">
            <v>A</v>
          </cell>
          <cell r="F375">
            <v>0</v>
          </cell>
        </row>
        <row r="376">
          <cell r="A376" t="str">
            <v>11.1.85.0</v>
          </cell>
          <cell r="B376">
            <v>11</v>
          </cell>
          <cell r="C376">
            <v>1</v>
          </cell>
          <cell r="D376">
            <v>85</v>
          </cell>
          <cell r="E376">
            <v>0</v>
          </cell>
          <cell r="F376">
            <v>0</v>
          </cell>
        </row>
        <row r="377">
          <cell r="A377" t="str">
            <v>11.1.85.A</v>
          </cell>
          <cell r="B377">
            <v>11</v>
          </cell>
          <cell r="C377">
            <v>1</v>
          </cell>
          <cell r="D377">
            <v>85</v>
          </cell>
          <cell r="E377" t="str">
            <v>A</v>
          </cell>
          <cell r="F377">
            <v>0</v>
          </cell>
        </row>
        <row r="378">
          <cell r="A378" t="str">
            <v>11.1.98.0</v>
          </cell>
          <cell r="B378">
            <v>11</v>
          </cell>
          <cell r="C378">
            <v>1</v>
          </cell>
          <cell r="D378">
            <v>98</v>
          </cell>
          <cell r="E378">
            <v>0</v>
          </cell>
          <cell r="F378">
            <v>0</v>
          </cell>
        </row>
        <row r="379">
          <cell r="A379" t="str">
            <v>11.1.98.A</v>
          </cell>
          <cell r="B379">
            <v>11</v>
          </cell>
          <cell r="C379">
            <v>1</v>
          </cell>
          <cell r="D379">
            <v>98</v>
          </cell>
          <cell r="E379" t="str">
            <v>A</v>
          </cell>
          <cell r="F379">
            <v>0</v>
          </cell>
        </row>
        <row r="380">
          <cell r="A380" t="str">
            <v>13.1.0.0</v>
          </cell>
          <cell r="B380">
            <v>13</v>
          </cell>
          <cell r="C380">
            <v>1</v>
          </cell>
          <cell r="D380">
            <v>0</v>
          </cell>
          <cell r="E380">
            <v>0</v>
          </cell>
          <cell r="F380">
            <v>1.3299999999999999E-2</v>
          </cell>
        </row>
        <row r="381">
          <cell r="A381" t="str">
            <v>13.3.0.0</v>
          </cell>
          <cell r="B381">
            <v>13</v>
          </cell>
          <cell r="C381">
            <v>3</v>
          </cell>
          <cell r="D381">
            <v>0</v>
          </cell>
          <cell r="E381">
            <v>0</v>
          </cell>
          <cell r="F381">
            <v>1.3299999999999999E-2</v>
          </cell>
        </row>
        <row r="382">
          <cell r="A382" t="str">
            <v>13.15.0.0</v>
          </cell>
          <cell r="B382">
            <v>13</v>
          </cell>
          <cell r="C382">
            <v>15</v>
          </cell>
          <cell r="D382">
            <v>0</v>
          </cell>
          <cell r="E382">
            <v>0</v>
          </cell>
          <cell r="F382">
            <v>1.3299999999999999E-2</v>
          </cell>
        </row>
        <row r="383">
          <cell r="A383" t="str">
            <v>13.18.0.0</v>
          </cell>
          <cell r="B383">
            <v>13</v>
          </cell>
          <cell r="C383">
            <v>18</v>
          </cell>
          <cell r="D383">
            <v>0</v>
          </cell>
          <cell r="E383">
            <v>0</v>
          </cell>
          <cell r="F383">
            <v>1.3299999999999999E-2</v>
          </cell>
        </row>
        <row r="384">
          <cell r="A384" t="str">
            <v>13.1.0.1</v>
          </cell>
          <cell r="B384">
            <v>13</v>
          </cell>
          <cell r="C384">
            <v>1</v>
          </cell>
          <cell r="D384">
            <v>0</v>
          </cell>
          <cell r="E384">
            <v>1</v>
          </cell>
          <cell r="F384">
            <v>1.3299999999999999E-2</v>
          </cell>
        </row>
        <row r="385">
          <cell r="A385" t="str">
            <v>13.1.0.2</v>
          </cell>
          <cell r="B385">
            <v>13</v>
          </cell>
          <cell r="C385">
            <v>1</v>
          </cell>
          <cell r="D385">
            <v>0</v>
          </cell>
          <cell r="E385">
            <v>2</v>
          </cell>
          <cell r="F385">
            <v>1.3299999999999999E-2</v>
          </cell>
        </row>
        <row r="386">
          <cell r="A386" t="str">
            <v>13.1.0.3</v>
          </cell>
          <cell r="B386">
            <v>13</v>
          </cell>
          <cell r="C386">
            <v>1</v>
          </cell>
          <cell r="D386">
            <v>0</v>
          </cell>
          <cell r="E386">
            <v>3</v>
          </cell>
          <cell r="F386">
            <v>1.3299999999999999E-2</v>
          </cell>
        </row>
        <row r="387">
          <cell r="A387" t="str">
            <v>13.71.0.3</v>
          </cell>
          <cell r="B387">
            <v>13</v>
          </cell>
          <cell r="C387">
            <v>71</v>
          </cell>
          <cell r="D387">
            <v>0</v>
          </cell>
          <cell r="E387">
            <v>3</v>
          </cell>
          <cell r="F387">
            <v>1.3299999999999999E-2</v>
          </cell>
        </row>
        <row r="388">
          <cell r="A388" t="str">
            <v>13.1.0.A</v>
          </cell>
          <cell r="B388">
            <v>13</v>
          </cell>
          <cell r="C388">
            <v>1</v>
          </cell>
          <cell r="D388">
            <v>0</v>
          </cell>
          <cell r="E388" t="str">
            <v>A</v>
          </cell>
          <cell r="F388">
            <v>1.3299999999999999E-2</v>
          </cell>
        </row>
        <row r="389">
          <cell r="A389" t="str">
            <v>13.3.0.A</v>
          </cell>
          <cell r="B389">
            <v>13</v>
          </cell>
          <cell r="C389">
            <v>3</v>
          </cell>
          <cell r="D389">
            <v>0</v>
          </cell>
          <cell r="E389" t="str">
            <v>A</v>
          </cell>
          <cell r="F389">
            <v>1.3299999999999999E-2</v>
          </cell>
        </row>
        <row r="390">
          <cell r="A390" t="str">
            <v>13.15.0.A</v>
          </cell>
          <cell r="B390">
            <v>13</v>
          </cell>
          <cell r="C390">
            <v>15</v>
          </cell>
          <cell r="D390">
            <v>0</v>
          </cell>
          <cell r="E390" t="str">
            <v>A</v>
          </cell>
          <cell r="F390">
            <v>1.3299999999999999E-2</v>
          </cell>
        </row>
        <row r="391">
          <cell r="A391" t="str">
            <v>13.18.0.A</v>
          </cell>
          <cell r="B391">
            <v>13</v>
          </cell>
          <cell r="C391">
            <v>18</v>
          </cell>
          <cell r="D391">
            <v>0</v>
          </cell>
          <cell r="E391" t="str">
            <v>A</v>
          </cell>
          <cell r="F391">
            <v>1.3299999999999999E-2</v>
          </cell>
        </row>
        <row r="392">
          <cell r="A392" t="str">
            <v>13.71.0.B</v>
          </cell>
          <cell r="B392">
            <v>13</v>
          </cell>
          <cell r="C392">
            <v>71</v>
          </cell>
          <cell r="D392">
            <v>0</v>
          </cell>
          <cell r="E392" t="str">
            <v>B</v>
          </cell>
          <cell r="F392">
            <v>1.3299999999999999E-2</v>
          </cell>
        </row>
        <row r="393">
          <cell r="A393" t="str">
            <v>13.1.0.I</v>
          </cell>
          <cell r="B393">
            <v>13</v>
          </cell>
          <cell r="C393">
            <v>1</v>
          </cell>
          <cell r="D393">
            <v>0</v>
          </cell>
          <cell r="E393" t="str">
            <v>I</v>
          </cell>
          <cell r="F393">
            <v>1.3299999999999999E-2</v>
          </cell>
        </row>
        <row r="394">
          <cell r="A394" t="str">
            <v>13.14.0.I</v>
          </cell>
          <cell r="B394">
            <v>13</v>
          </cell>
          <cell r="C394">
            <v>14</v>
          </cell>
          <cell r="D394">
            <v>0</v>
          </cell>
          <cell r="E394" t="str">
            <v>I</v>
          </cell>
          <cell r="F394">
            <v>1.3299999999999999E-2</v>
          </cell>
        </row>
        <row r="395">
          <cell r="A395" t="str">
            <v>13.1.0.N</v>
          </cell>
          <cell r="B395">
            <v>13</v>
          </cell>
          <cell r="C395">
            <v>1</v>
          </cell>
          <cell r="D395">
            <v>0</v>
          </cell>
          <cell r="E395" t="str">
            <v>N</v>
          </cell>
          <cell r="F395">
            <v>1.3299999999999999E-2</v>
          </cell>
        </row>
        <row r="396">
          <cell r="A396" t="str">
            <v>13.0B.0.N</v>
          </cell>
          <cell r="B396">
            <v>13</v>
          </cell>
          <cell r="C396" t="str">
            <v>0B</v>
          </cell>
          <cell r="D396">
            <v>0</v>
          </cell>
          <cell r="E396" t="str">
            <v>N</v>
          </cell>
          <cell r="F396">
            <v>1.3299999999999999E-2</v>
          </cell>
        </row>
        <row r="397">
          <cell r="A397" t="str">
            <v>13.0E.0.N</v>
          </cell>
          <cell r="B397">
            <v>13</v>
          </cell>
          <cell r="C397" t="str">
            <v>0E</v>
          </cell>
          <cell r="D397">
            <v>0</v>
          </cell>
          <cell r="E397" t="str">
            <v>N</v>
          </cell>
          <cell r="F397">
            <v>1.3299999999999999E-2</v>
          </cell>
        </row>
        <row r="398">
          <cell r="A398" t="str">
            <v>13.0M.0.N</v>
          </cell>
          <cell r="B398">
            <v>13</v>
          </cell>
          <cell r="C398" t="str">
            <v>0M</v>
          </cell>
          <cell r="D398">
            <v>0</v>
          </cell>
          <cell r="E398" t="str">
            <v>N</v>
          </cell>
          <cell r="F398">
            <v>1.3299999999999999E-2</v>
          </cell>
        </row>
        <row r="399">
          <cell r="A399" t="str">
            <v>13.14.0.N</v>
          </cell>
          <cell r="B399">
            <v>13</v>
          </cell>
          <cell r="C399">
            <v>14</v>
          </cell>
          <cell r="D399">
            <v>0</v>
          </cell>
          <cell r="E399" t="str">
            <v>N</v>
          </cell>
          <cell r="F399">
            <v>1.3299999999999999E-2</v>
          </cell>
        </row>
        <row r="400">
          <cell r="A400" t="str">
            <v>13.18.0.N</v>
          </cell>
          <cell r="B400">
            <v>13</v>
          </cell>
          <cell r="C400">
            <v>18</v>
          </cell>
          <cell r="D400">
            <v>0</v>
          </cell>
          <cell r="E400" t="str">
            <v>N</v>
          </cell>
          <cell r="F400">
            <v>1.3299999999999999E-2</v>
          </cell>
        </row>
        <row r="401">
          <cell r="A401" t="str">
            <v>13.7P.0.N</v>
          </cell>
          <cell r="B401">
            <v>13</v>
          </cell>
          <cell r="C401" t="str">
            <v>7P</v>
          </cell>
          <cell r="D401">
            <v>0</v>
          </cell>
          <cell r="E401" t="str">
            <v>N</v>
          </cell>
          <cell r="F401">
            <v>1.3299999999999999E-2</v>
          </cell>
        </row>
        <row r="402">
          <cell r="A402" t="str">
            <v>13.7U.0.N</v>
          </cell>
          <cell r="B402">
            <v>13</v>
          </cell>
          <cell r="C402" t="str">
            <v>7U</v>
          </cell>
          <cell r="D402">
            <v>0</v>
          </cell>
          <cell r="E402" t="str">
            <v>N</v>
          </cell>
          <cell r="F402">
            <v>1.3299999999999999E-2</v>
          </cell>
        </row>
        <row r="403">
          <cell r="A403" t="str">
            <v>13.1.98.0</v>
          </cell>
          <cell r="B403">
            <v>13</v>
          </cell>
          <cell r="C403">
            <v>1</v>
          </cell>
          <cell r="D403">
            <v>98</v>
          </cell>
          <cell r="E403">
            <v>0</v>
          </cell>
          <cell r="F403">
            <v>0</v>
          </cell>
        </row>
        <row r="404">
          <cell r="A404" t="str">
            <v>13.1.98.A</v>
          </cell>
          <cell r="B404">
            <v>13</v>
          </cell>
          <cell r="C404">
            <v>1</v>
          </cell>
          <cell r="D404">
            <v>98</v>
          </cell>
          <cell r="E404" t="str">
            <v>A</v>
          </cell>
          <cell r="F404">
            <v>0</v>
          </cell>
        </row>
        <row r="405">
          <cell r="A405" t="str">
            <v>16.1.1X.0</v>
          </cell>
          <cell r="B405">
            <v>16</v>
          </cell>
          <cell r="C405">
            <v>1</v>
          </cell>
          <cell r="D405" t="str">
            <v>1X</v>
          </cell>
          <cell r="E405">
            <v>0</v>
          </cell>
          <cell r="F405">
            <v>2.63E-2</v>
          </cell>
        </row>
        <row r="406">
          <cell r="A406" t="str">
            <v>16.3.1X.0</v>
          </cell>
          <cell r="B406">
            <v>16</v>
          </cell>
          <cell r="C406">
            <v>3</v>
          </cell>
          <cell r="D406" t="str">
            <v>1X</v>
          </cell>
          <cell r="E406">
            <v>0</v>
          </cell>
          <cell r="F406">
            <v>2.63E-2</v>
          </cell>
        </row>
        <row r="407">
          <cell r="A407" t="str">
            <v>16.12.1X.0</v>
          </cell>
          <cell r="B407">
            <v>16</v>
          </cell>
          <cell r="C407">
            <v>12</v>
          </cell>
          <cell r="D407" t="str">
            <v>1X</v>
          </cell>
          <cell r="E407">
            <v>0</v>
          </cell>
          <cell r="F407">
            <v>2.63E-2</v>
          </cell>
        </row>
        <row r="408">
          <cell r="A408" t="str">
            <v>16.1.1X.1</v>
          </cell>
          <cell r="B408">
            <v>16</v>
          </cell>
          <cell r="C408">
            <v>1</v>
          </cell>
          <cell r="D408" t="str">
            <v>1X</v>
          </cell>
          <cell r="E408">
            <v>1</v>
          </cell>
          <cell r="F408">
            <v>2.63E-2</v>
          </cell>
        </row>
        <row r="409">
          <cell r="A409" t="str">
            <v>16.1.1X.2</v>
          </cell>
          <cell r="B409">
            <v>16</v>
          </cell>
          <cell r="C409">
            <v>1</v>
          </cell>
          <cell r="D409" t="str">
            <v>1X</v>
          </cell>
          <cell r="E409">
            <v>2</v>
          </cell>
          <cell r="F409">
            <v>2.63E-2</v>
          </cell>
        </row>
        <row r="410">
          <cell r="A410" t="str">
            <v>16.1.1X.3</v>
          </cell>
          <cell r="B410">
            <v>16</v>
          </cell>
          <cell r="C410">
            <v>1</v>
          </cell>
          <cell r="D410" t="str">
            <v>1X</v>
          </cell>
          <cell r="E410">
            <v>3</v>
          </cell>
          <cell r="F410">
            <v>2.63E-2</v>
          </cell>
        </row>
        <row r="411">
          <cell r="A411" t="str">
            <v>16.71.1X.3</v>
          </cell>
          <cell r="B411">
            <v>16</v>
          </cell>
          <cell r="C411">
            <v>71</v>
          </cell>
          <cell r="D411" t="str">
            <v>1X</v>
          </cell>
          <cell r="E411">
            <v>3</v>
          </cell>
          <cell r="F411">
            <v>2.63E-2</v>
          </cell>
        </row>
        <row r="412">
          <cell r="A412" t="str">
            <v>16.73.1X.3</v>
          </cell>
          <cell r="B412">
            <v>16</v>
          </cell>
          <cell r="C412">
            <v>73</v>
          </cell>
          <cell r="D412" t="str">
            <v>1X</v>
          </cell>
          <cell r="E412">
            <v>3</v>
          </cell>
          <cell r="F412">
            <v>2.63E-2</v>
          </cell>
        </row>
        <row r="413">
          <cell r="A413" t="str">
            <v>16.1.1X.A</v>
          </cell>
          <cell r="B413">
            <v>16</v>
          </cell>
          <cell r="C413">
            <v>1</v>
          </cell>
          <cell r="D413" t="str">
            <v>1X</v>
          </cell>
          <cell r="E413" t="str">
            <v>A</v>
          </cell>
          <cell r="F413">
            <v>2.63E-2</v>
          </cell>
        </row>
        <row r="414">
          <cell r="A414" t="str">
            <v>16.3.1X.A</v>
          </cell>
          <cell r="B414">
            <v>16</v>
          </cell>
          <cell r="C414">
            <v>3</v>
          </cell>
          <cell r="D414" t="str">
            <v>1X</v>
          </cell>
          <cell r="E414" t="str">
            <v>A</v>
          </cell>
          <cell r="F414">
            <v>2.63E-2</v>
          </cell>
        </row>
        <row r="415">
          <cell r="A415" t="str">
            <v>16.71.1X.B</v>
          </cell>
          <cell r="B415">
            <v>16</v>
          </cell>
          <cell r="C415">
            <v>71</v>
          </cell>
          <cell r="D415" t="str">
            <v>1X</v>
          </cell>
          <cell r="E415" t="str">
            <v>B</v>
          </cell>
          <cell r="F415">
            <v>2.63E-2</v>
          </cell>
        </row>
        <row r="416">
          <cell r="A416" t="str">
            <v>16.73.1X.B</v>
          </cell>
          <cell r="B416">
            <v>16</v>
          </cell>
          <cell r="C416">
            <v>73</v>
          </cell>
          <cell r="D416" t="str">
            <v>1X</v>
          </cell>
          <cell r="E416" t="str">
            <v>B</v>
          </cell>
          <cell r="F416">
            <v>2.63E-2</v>
          </cell>
        </row>
        <row r="417">
          <cell r="A417" t="str">
            <v>16.1.1X.I</v>
          </cell>
          <cell r="B417">
            <v>16</v>
          </cell>
          <cell r="C417">
            <v>1</v>
          </cell>
          <cell r="D417" t="str">
            <v>1X</v>
          </cell>
          <cell r="E417" t="str">
            <v>I</v>
          </cell>
          <cell r="F417">
            <v>2.63E-2</v>
          </cell>
        </row>
        <row r="418">
          <cell r="A418" t="str">
            <v>16.14.1X.I</v>
          </cell>
          <cell r="B418">
            <v>16</v>
          </cell>
          <cell r="C418">
            <v>14</v>
          </cell>
          <cell r="D418" t="str">
            <v>1X</v>
          </cell>
          <cell r="E418" t="str">
            <v>I</v>
          </cell>
          <cell r="F418">
            <v>2.63E-2</v>
          </cell>
        </row>
        <row r="419">
          <cell r="A419" t="str">
            <v>16.1.1X.N</v>
          </cell>
          <cell r="B419">
            <v>16</v>
          </cell>
          <cell r="C419">
            <v>1</v>
          </cell>
          <cell r="D419" t="str">
            <v>1X</v>
          </cell>
          <cell r="E419" t="str">
            <v>N</v>
          </cell>
          <cell r="F419">
            <v>2.63E-2</v>
          </cell>
        </row>
        <row r="420">
          <cell r="A420" t="str">
            <v>16.0B.1X.N</v>
          </cell>
          <cell r="B420">
            <v>16</v>
          </cell>
          <cell r="C420" t="str">
            <v>0B</v>
          </cell>
          <cell r="D420" t="str">
            <v>1X</v>
          </cell>
          <cell r="E420" t="str">
            <v>N</v>
          </cell>
          <cell r="F420">
            <v>2.63E-2</v>
          </cell>
        </row>
        <row r="421">
          <cell r="A421" t="str">
            <v>16.0E.1X.N</v>
          </cell>
          <cell r="B421">
            <v>16</v>
          </cell>
          <cell r="C421" t="str">
            <v>0E</v>
          </cell>
          <cell r="D421" t="str">
            <v>1X</v>
          </cell>
          <cell r="E421" t="str">
            <v>N</v>
          </cell>
          <cell r="F421">
            <v>2.63E-2</v>
          </cell>
        </row>
        <row r="422">
          <cell r="A422" t="str">
            <v>16.0M.1X.N</v>
          </cell>
          <cell r="B422">
            <v>16</v>
          </cell>
          <cell r="C422" t="str">
            <v>0M</v>
          </cell>
          <cell r="D422" t="str">
            <v>1X</v>
          </cell>
          <cell r="E422" t="str">
            <v>N</v>
          </cell>
          <cell r="F422">
            <v>2.63E-2</v>
          </cell>
        </row>
        <row r="423">
          <cell r="A423" t="str">
            <v>16.12.1X.N</v>
          </cell>
          <cell r="B423">
            <v>16</v>
          </cell>
          <cell r="C423">
            <v>12</v>
          </cell>
          <cell r="D423" t="str">
            <v>1X</v>
          </cell>
          <cell r="E423" t="str">
            <v>N</v>
          </cell>
          <cell r="F423">
            <v>2.63E-2</v>
          </cell>
        </row>
        <row r="424">
          <cell r="A424" t="str">
            <v>16.27.1X.N</v>
          </cell>
          <cell r="B424">
            <v>16</v>
          </cell>
          <cell r="C424">
            <v>27</v>
          </cell>
          <cell r="D424" t="str">
            <v>1X</v>
          </cell>
          <cell r="E424" t="str">
            <v>N</v>
          </cell>
          <cell r="F424">
            <v>2.63E-2</v>
          </cell>
        </row>
        <row r="425">
          <cell r="A425" t="str">
            <v>16.72.1X.N</v>
          </cell>
          <cell r="B425">
            <v>16</v>
          </cell>
          <cell r="C425">
            <v>72</v>
          </cell>
          <cell r="D425" t="str">
            <v>1X</v>
          </cell>
          <cell r="E425" t="str">
            <v>N</v>
          </cell>
          <cell r="F425">
            <v>2.63E-2</v>
          </cell>
        </row>
        <row r="426">
          <cell r="A426" t="str">
            <v>16.7P.1X.N</v>
          </cell>
          <cell r="B426">
            <v>16</v>
          </cell>
          <cell r="C426" t="str">
            <v>7P</v>
          </cell>
          <cell r="D426" t="str">
            <v>1X</v>
          </cell>
          <cell r="E426" t="str">
            <v>N</v>
          </cell>
          <cell r="F426">
            <v>2.63E-2</v>
          </cell>
        </row>
        <row r="427">
          <cell r="A427" t="str">
            <v>16.7U.1X.N</v>
          </cell>
          <cell r="B427">
            <v>16</v>
          </cell>
          <cell r="C427" t="str">
            <v>7U</v>
          </cell>
          <cell r="D427" t="str">
            <v>1X</v>
          </cell>
          <cell r="E427" t="str">
            <v>N</v>
          </cell>
          <cell r="F427">
            <v>2.63E-2</v>
          </cell>
        </row>
        <row r="428">
          <cell r="A428" t="str">
            <v>16.1.2X.0</v>
          </cell>
          <cell r="B428">
            <v>16</v>
          </cell>
          <cell r="C428">
            <v>1</v>
          </cell>
          <cell r="D428" t="str">
            <v>2X</v>
          </cell>
          <cell r="E428">
            <v>0</v>
          </cell>
          <cell r="F428">
            <v>2.63E-2</v>
          </cell>
        </row>
        <row r="429">
          <cell r="A429" t="str">
            <v>16.1.2X.3</v>
          </cell>
          <cell r="B429">
            <v>16</v>
          </cell>
          <cell r="C429">
            <v>1</v>
          </cell>
          <cell r="D429" t="str">
            <v>2X</v>
          </cell>
          <cell r="E429">
            <v>3</v>
          </cell>
          <cell r="F429">
            <v>2.63E-2</v>
          </cell>
        </row>
        <row r="430">
          <cell r="A430" t="str">
            <v>16.71.2X.3</v>
          </cell>
          <cell r="B430">
            <v>16</v>
          </cell>
          <cell r="C430">
            <v>71</v>
          </cell>
          <cell r="D430" t="str">
            <v>2X</v>
          </cell>
          <cell r="E430">
            <v>3</v>
          </cell>
          <cell r="F430">
            <v>2.63E-2</v>
          </cell>
        </row>
        <row r="431">
          <cell r="A431" t="str">
            <v>16.1.2X.A</v>
          </cell>
          <cell r="B431">
            <v>16</v>
          </cell>
          <cell r="C431">
            <v>1</v>
          </cell>
          <cell r="D431" t="str">
            <v>2X</v>
          </cell>
          <cell r="E431" t="str">
            <v>A</v>
          </cell>
          <cell r="F431">
            <v>2.63E-2</v>
          </cell>
        </row>
        <row r="432">
          <cell r="A432" t="str">
            <v>16.71.2X.B</v>
          </cell>
          <cell r="B432">
            <v>16</v>
          </cell>
          <cell r="C432">
            <v>71</v>
          </cell>
          <cell r="D432" t="str">
            <v>2X</v>
          </cell>
          <cell r="E432" t="str">
            <v>B</v>
          </cell>
          <cell r="F432">
            <v>2.63E-2</v>
          </cell>
        </row>
        <row r="433">
          <cell r="A433" t="str">
            <v>16.1.2X.N</v>
          </cell>
          <cell r="B433">
            <v>16</v>
          </cell>
          <cell r="C433">
            <v>1</v>
          </cell>
          <cell r="D433" t="str">
            <v>2X</v>
          </cell>
          <cell r="E433" t="str">
            <v>N</v>
          </cell>
          <cell r="F433">
            <v>2.63E-2</v>
          </cell>
        </row>
        <row r="434">
          <cell r="A434" t="str">
            <v>16.1.3X.0</v>
          </cell>
          <cell r="B434">
            <v>16</v>
          </cell>
          <cell r="C434">
            <v>1</v>
          </cell>
          <cell r="D434" t="str">
            <v>3X</v>
          </cell>
          <cell r="E434">
            <v>0</v>
          </cell>
          <cell r="F434">
            <v>0.1</v>
          </cell>
        </row>
        <row r="435">
          <cell r="A435" t="str">
            <v>16.1.3X.A</v>
          </cell>
          <cell r="B435">
            <v>16</v>
          </cell>
          <cell r="C435">
            <v>1</v>
          </cell>
          <cell r="D435" t="str">
            <v>3X</v>
          </cell>
          <cell r="E435" t="str">
            <v>A</v>
          </cell>
          <cell r="F435">
            <v>0.1</v>
          </cell>
        </row>
        <row r="436">
          <cell r="A436" t="str">
            <v>16.1.3X.N</v>
          </cell>
          <cell r="B436">
            <v>16</v>
          </cell>
          <cell r="C436">
            <v>1</v>
          </cell>
          <cell r="D436" t="str">
            <v>3X</v>
          </cell>
          <cell r="E436" t="str">
            <v>N</v>
          </cell>
          <cell r="F436">
            <v>0.1</v>
          </cell>
        </row>
        <row r="437">
          <cell r="A437" t="str">
            <v>16.27.3X.N</v>
          </cell>
          <cell r="B437">
            <v>16</v>
          </cell>
          <cell r="C437">
            <v>27</v>
          </cell>
          <cell r="D437" t="str">
            <v>3X</v>
          </cell>
          <cell r="E437" t="str">
            <v>N</v>
          </cell>
          <cell r="F437">
            <v>0.1</v>
          </cell>
        </row>
        <row r="438">
          <cell r="A438" t="str">
            <v>16.72.3X.N</v>
          </cell>
          <cell r="B438">
            <v>16</v>
          </cell>
          <cell r="C438">
            <v>72</v>
          </cell>
          <cell r="D438" t="str">
            <v>3X</v>
          </cell>
          <cell r="E438" t="str">
            <v>N</v>
          </cell>
          <cell r="F438">
            <v>0.1</v>
          </cell>
        </row>
        <row r="439">
          <cell r="A439" t="str">
            <v>16.7U.3X.N</v>
          </cell>
          <cell r="B439">
            <v>16</v>
          </cell>
          <cell r="C439" t="str">
            <v>7U</v>
          </cell>
          <cell r="D439" t="str">
            <v>3X</v>
          </cell>
          <cell r="E439" t="str">
            <v>N</v>
          </cell>
          <cell r="F439">
            <v>0.1</v>
          </cell>
        </row>
        <row r="440">
          <cell r="A440" t="str">
            <v>16.1.9X.0</v>
          </cell>
          <cell r="B440">
            <v>16</v>
          </cell>
          <cell r="C440">
            <v>1</v>
          </cell>
          <cell r="D440" t="str">
            <v>9X</v>
          </cell>
          <cell r="E440">
            <v>0</v>
          </cell>
          <cell r="F440">
            <v>0</v>
          </cell>
        </row>
        <row r="441">
          <cell r="A441" t="str">
            <v>17.1.1X.0</v>
          </cell>
          <cell r="B441">
            <v>17</v>
          </cell>
          <cell r="C441">
            <v>1</v>
          </cell>
          <cell r="D441" t="str">
            <v>1X</v>
          </cell>
          <cell r="E441">
            <v>0</v>
          </cell>
          <cell r="F441">
            <v>3.6999999999999998E-2</v>
          </cell>
        </row>
        <row r="442">
          <cell r="A442" t="str">
            <v>17.3.1X.0</v>
          </cell>
          <cell r="B442">
            <v>17</v>
          </cell>
          <cell r="C442">
            <v>3</v>
          </cell>
          <cell r="D442" t="str">
            <v>1X</v>
          </cell>
          <cell r="E442">
            <v>0</v>
          </cell>
          <cell r="F442">
            <v>3.6999999999999998E-2</v>
          </cell>
        </row>
        <row r="443">
          <cell r="A443" t="str">
            <v>17.1.1X.1</v>
          </cell>
          <cell r="B443">
            <v>17</v>
          </cell>
          <cell r="C443">
            <v>1</v>
          </cell>
          <cell r="D443" t="str">
            <v>1X</v>
          </cell>
          <cell r="E443">
            <v>1</v>
          </cell>
          <cell r="F443">
            <v>3.6999999999999998E-2</v>
          </cell>
        </row>
        <row r="444">
          <cell r="A444" t="str">
            <v>17.1.1X.A</v>
          </cell>
          <cell r="B444">
            <v>17</v>
          </cell>
          <cell r="C444">
            <v>1</v>
          </cell>
          <cell r="D444" t="str">
            <v>1X</v>
          </cell>
          <cell r="E444" t="str">
            <v>A</v>
          </cell>
          <cell r="F444">
            <v>3.6999999999999998E-2</v>
          </cell>
        </row>
        <row r="445">
          <cell r="A445" t="str">
            <v>17.3.1X.A</v>
          </cell>
          <cell r="B445">
            <v>17</v>
          </cell>
          <cell r="C445">
            <v>3</v>
          </cell>
          <cell r="D445" t="str">
            <v>1X</v>
          </cell>
          <cell r="E445" t="str">
            <v>A</v>
          </cell>
          <cell r="F445">
            <v>3.6999999999999998E-2</v>
          </cell>
        </row>
        <row r="446">
          <cell r="A446" t="str">
            <v>17.1.1X.I</v>
          </cell>
          <cell r="B446">
            <v>17</v>
          </cell>
          <cell r="C446">
            <v>1</v>
          </cell>
          <cell r="D446" t="str">
            <v>1X</v>
          </cell>
          <cell r="E446" t="str">
            <v>I</v>
          </cell>
          <cell r="F446">
            <v>3.6999999999999998E-2</v>
          </cell>
        </row>
        <row r="447">
          <cell r="A447" t="str">
            <v>17.1.1X.N</v>
          </cell>
          <cell r="B447">
            <v>17</v>
          </cell>
          <cell r="C447">
            <v>1</v>
          </cell>
          <cell r="D447" t="str">
            <v>1X</v>
          </cell>
          <cell r="E447" t="str">
            <v>N</v>
          </cell>
          <cell r="F447">
            <v>3.6999999999999998E-2</v>
          </cell>
        </row>
        <row r="448">
          <cell r="A448" t="str">
            <v>17.0B.1X.N</v>
          </cell>
          <cell r="B448">
            <v>17</v>
          </cell>
          <cell r="C448" t="str">
            <v>0B</v>
          </cell>
          <cell r="D448" t="str">
            <v>1X</v>
          </cell>
          <cell r="E448" t="str">
            <v>N</v>
          </cell>
          <cell r="F448">
            <v>3.6999999999999998E-2</v>
          </cell>
        </row>
        <row r="449">
          <cell r="A449" t="str">
            <v>17.0E.1X.N</v>
          </cell>
          <cell r="B449">
            <v>17</v>
          </cell>
          <cell r="C449" t="str">
            <v>0E</v>
          </cell>
          <cell r="D449" t="str">
            <v>1X</v>
          </cell>
          <cell r="E449" t="str">
            <v>N</v>
          </cell>
          <cell r="F449">
            <v>3.6999999999999998E-2</v>
          </cell>
        </row>
        <row r="450">
          <cell r="A450" t="str">
            <v>17.0M.1X.N</v>
          </cell>
          <cell r="B450">
            <v>17</v>
          </cell>
          <cell r="C450" t="str">
            <v>0M</v>
          </cell>
          <cell r="D450" t="str">
            <v>1X</v>
          </cell>
          <cell r="E450" t="str">
            <v>N</v>
          </cell>
          <cell r="F450">
            <v>3.6999999999999998E-2</v>
          </cell>
        </row>
        <row r="451">
          <cell r="A451" t="str">
            <v>17.7P.1X.N</v>
          </cell>
          <cell r="B451">
            <v>17</v>
          </cell>
          <cell r="C451" t="str">
            <v>7P</v>
          </cell>
          <cell r="D451" t="str">
            <v>1X</v>
          </cell>
          <cell r="E451" t="str">
            <v>N</v>
          </cell>
          <cell r="F451">
            <v>3.6999999999999998E-2</v>
          </cell>
        </row>
        <row r="452">
          <cell r="A452" t="str">
            <v>17.7U.1X.N</v>
          </cell>
          <cell r="B452">
            <v>17</v>
          </cell>
          <cell r="C452" t="str">
            <v>7U</v>
          </cell>
          <cell r="D452" t="str">
            <v>1X</v>
          </cell>
          <cell r="E452" t="str">
            <v>N</v>
          </cell>
          <cell r="F452">
            <v>3.6999999999999998E-2</v>
          </cell>
        </row>
        <row r="453">
          <cell r="A453" t="str">
            <v>17.1.2X.N</v>
          </cell>
          <cell r="B453">
            <v>17</v>
          </cell>
          <cell r="C453">
            <v>1</v>
          </cell>
          <cell r="D453" t="str">
            <v>2X</v>
          </cell>
          <cell r="E453" t="str">
            <v>N</v>
          </cell>
          <cell r="F453">
            <v>2.5000000000000001E-2</v>
          </cell>
        </row>
        <row r="454">
          <cell r="A454" t="str">
            <v>17.1.3X.0</v>
          </cell>
          <cell r="B454">
            <v>17</v>
          </cell>
          <cell r="C454">
            <v>1</v>
          </cell>
          <cell r="D454" t="str">
            <v>3X</v>
          </cell>
          <cell r="E454">
            <v>0</v>
          </cell>
          <cell r="F454">
            <v>3.6999999999999998E-2</v>
          </cell>
        </row>
        <row r="455">
          <cell r="A455" t="str">
            <v>17.1.3X.A</v>
          </cell>
          <cell r="B455">
            <v>17</v>
          </cell>
          <cell r="C455">
            <v>1</v>
          </cell>
          <cell r="D455" t="str">
            <v>3X</v>
          </cell>
          <cell r="E455" t="str">
            <v>A</v>
          </cell>
          <cell r="F455">
            <v>3.6999999999999998E-2</v>
          </cell>
        </row>
        <row r="456">
          <cell r="A456" t="str">
            <v>17.1.9X.0</v>
          </cell>
          <cell r="B456">
            <v>17</v>
          </cell>
          <cell r="C456">
            <v>1</v>
          </cell>
          <cell r="D456" t="str">
            <v>9X</v>
          </cell>
          <cell r="E456">
            <v>0</v>
          </cell>
          <cell r="F456">
            <v>0</v>
          </cell>
        </row>
        <row r="457">
          <cell r="A457" t="str">
            <v>17.1.9X.A</v>
          </cell>
          <cell r="B457">
            <v>17</v>
          </cell>
          <cell r="C457">
            <v>1</v>
          </cell>
          <cell r="D457" t="str">
            <v>9X</v>
          </cell>
          <cell r="E457" t="str">
            <v>A</v>
          </cell>
          <cell r="F457">
            <v>0</v>
          </cell>
        </row>
        <row r="458">
          <cell r="A458" t="str">
            <v>18.1.0.0</v>
          </cell>
          <cell r="B458">
            <v>18</v>
          </cell>
          <cell r="C458">
            <v>1</v>
          </cell>
          <cell r="D458">
            <v>0</v>
          </cell>
          <cell r="E458">
            <v>0</v>
          </cell>
          <cell r="F458">
            <v>2.5000000000000001E-2</v>
          </cell>
        </row>
        <row r="459">
          <cell r="A459" t="str">
            <v>18.3.0.0</v>
          </cell>
          <cell r="B459">
            <v>18</v>
          </cell>
          <cell r="C459">
            <v>3</v>
          </cell>
          <cell r="D459">
            <v>0</v>
          </cell>
          <cell r="E459">
            <v>0</v>
          </cell>
          <cell r="F459">
            <v>2.5000000000000001E-2</v>
          </cell>
        </row>
        <row r="460">
          <cell r="A460" t="str">
            <v>18.12.0.0</v>
          </cell>
          <cell r="B460">
            <v>18</v>
          </cell>
          <cell r="C460">
            <v>12</v>
          </cell>
          <cell r="D460">
            <v>0</v>
          </cell>
          <cell r="E460">
            <v>0</v>
          </cell>
          <cell r="F460">
            <v>2.5000000000000001E-2</v>
          </cell>
        </row>
        <row r="461">
          <cell r="A461" t="str">
            <v>18.7P.0.0</v>
          </cell>
          <cell r="B461">
            <v>18</v>
          </cell>
          <cell r="C461" t="str">
            <v>7P</v>
          </cell>
          <cell r="D461">
            <v>0</v>
          </cell>
          <cell r="E461">
            <v>0</v>
          </cell>
          <cell r="F461">
            <v>2.5000000000000001E-2</v>
          </cell>
        </row>
        <row r="462">
          <cell r="A462" t="str">
            <v>18.1.0.1</v>
          </cell>
          <cell r="B462">
            <v>18</v>
          </cell>
          <cell r="C462">
            <v>1</v>
          </cell>
          <cell r="D462">
            <v>0</v>
          </cell>
          <cell r="E462">
            <v>1</v>
          </cell>
          <cell r="F462">
            <v>2.5000000000000001E-2</v>
          </cell>
        </row>
        <row r="463">
          <cell r="A463" t="str">
            <v>18.1.0.2</v>
          </cell>
          <cell r="B463">
            <v>18</v>
          </cell>
          <cell r="C463">
            <v>1</v>
          </cell>
          <cell r="D463">
            <v>0</v>
          </cell>
          <cell r="E463">
            <v>2</v>
          </cell>
          <cell r="F463">
            <v>2.5000000000000001E-2</v>
          </cell>
        </row>
        <row r="464">
          <cell r="A464" t="str">
            <v>18.1.0.3</v>
          </cell>
          <cell r="B464">
            <v>18</v>
          </cell>
          <cell r="C464">
            <v>1</v>
          </cell>
          <cell r="D464">
            <v>0</v>
          </cell>
          <cell r="E464">
            <v>3</v>
          </cell>
          <cell r="F464">
            <v>2.5000000000000001E-2</v>
          </cell>
        </row>
        <row r="465">
          <cell r="A465" t="str">
            <v>18.71.0.3</v>
          </cell>
          <cell r="B465">
            <v>18</v>
          </cell>
          <cell r="C465">
            <v>71</v>
          </cell>
          <cell r="D465">
            <v>0</v>
          </cell>
          <cell r="E465">
            <v>3</v>
          </cell>
          <cell r="F465">
            <v>2.5000000000000001E-2</v>
          </cell>
        </row>
        <row r="466">
          <cell r="A466" t="str">
            <v>18.1.0.A</v>
          </cell>
          <cell r="B466">
            <v>18</v>
          </cell>
          <cell r="C466">
            <v>1</v>
          </cell>
          <cell r="D466">
            <v>0</v>
          </cell>
          <cell r="E466" t="str">
            <v>A</v>
          </cell>
          <cell r="F466">
            <v>2.5000000000000001E-2</v>
          </cell>
        </row>
        <row r="467">
          <cell r="A467" t="str">
            <v>18.3.0.A</v>
          </cell>
          <cell r="B467">
            <v>18</v>
          </cell>
          <cell r="C467">
            <v>3</v>
          </cell>
          <cell r="D467">
            <v>0</v>
          </cell>
          <cell r="E467" t="str">
            <v>A</v>
          </cell>
          <cell r="F467">
            <v>2.5000000000000001E-2</v>
          </cell>
        </row>
        <row r="468">
          <cell r="A468" t="str">
            <v>18.71.0.B</v>
          </cell>
          <cell r="B468">
            <v>18</v>
          </cell>
          <cell r="C468">
            <v>71</v>
          </cell>
          <cell r="D468">
            <v>0</v>
          </cell>
          <cell r="E468" t="str">
            <v>B</v>
          </cell>
          <cell r="F468">
            <v>2.5000000000000001E-2</v>
          </cell>
        </row>
        <row r="469">
          <cell r="A469" t="str">
            <v>18.1.0.I</v>
          </cell>
          <cell r="B469">
            <v>18</v>
          </cell>
          <cell r="C469">
            <v>1</v>
          </cell>
          <cell r="D469">
            <v>0</v>
          </cell>
          <cell r="E469" t="str">
            <v>I</v>
          </cell>
          <cell r="F469">
            <v>2.5000000000000001E-2</v>
          </cell>
        </row>
        <row r="470">
          <cell r="A470" t="str">
            <v>18.1.0.N</v>
          </cell>
          <cell r="B470">
            <v>18</v>
          </cell>
          <cell r="C470">
            <v>1</v>
          </cell>
          <cell r="D470">
            <v>0</v>
          </cell>
          <cell r="E470" t="str">
            <v>N</v>
          </cell>
          <cell r="F470">
            <v>2.5000000000000001E-2</v>
          </cell>
        </row>
        <row r="471">
          <cell r="A471" t="str">
            <v>18.7U.0.N</v>
          </cell>
          <cell r="B471">
            <v>18</v>
          </cell>
          <cell r="C471" t="str">
            <v>7U</v>
          </cell>
          <cell r="D471">
            <v>0</v>
          </cell>
          <cell r="E471" t="str">
            <v>N</v>
          </cell>
          <cell r="F471">
            <v>2.5000000000000001E-2</v>
          </cell>
        </row>
        <row r="472">
          <cell r="A472" t="str">
            <v>18.1.98.0</v>
          </cell>
          <cell r="B472">
            <v>18</v>
          </cell>
          <cell r="C472">
            <v>1</v>
          </cell>
          <cell r="D472">
            <v>98</v>
          </cell>
          <cell r="E472">
            <v>0</v>
          </cell>
          <cell r="F472">
            <v>0</v>
          </cell>
        </row>
        <row r="473">
          <cell r="A473" t="str">
            <v>18.1.98.A</v>
          </cell>
          <cell r="B473">
            <v>18</v>
          </cell>
          <cell r="C473">
            <v>1</v>
          </cell>
          <cell r="D473">
            <v>98</v>
          </cell>
          <cell r="E473" t="str">
            <v>A</v>
          </cell>
          <cell r="F473">
            <v>0</v>
          </cell>
        </row>
        <row r="474">
          <cell r="A474" t="str">
            <v>19.1.0.0</v>
          </cell>
          <cell r="B474">
            <v>19</v>
          </cell>
          <cell r="C474">
            <v>1</v>
          </cell>
          <cell r="D474">
            <v>0</v>
          </cell>
          <cell r="E474">
            <v>0</v>
          </cell>
          <cell r="F474">
            <v>3.3300000000000003E-2</v>
          </cell>
        </row>
        <row r="475">
          <cell r="A475" t="str">
            <v>19.1.0.1</v>
          </cell>
          <cell r="B475">
            <v>19</v>
          </cell>
          <cell r="C475">
            <v>1</v>
          </cell>
          <cell r="D475">
            <v>0</v>
          </cell>
          <cell r="E475">
            <v>1</v>
          </cell>
          <cell r="F475">
            <v>3.3300000000000003E-2</v>
          </cell>
        </row>
        <row r="476">
          <cell r="A476" t="str">
            <v>19.1.0.2</v>
          </cell>
          <cell r="B476">
            <v>19</v>
          </cell>
          <cell r="C476">
            <v>1</v>
          </cell>
          <cell r="D476">
            <v>0</v>
          </cell>
          <cell r="E476">
            <v>2</v>
          </cell>
          <cell r="F476">
            <v>3.3300000000000003E-2</v>
          </cell>
        </row>
        <row r="477">
          <cell r="A477" t="str">
            <v>19.1.0.3</v>
          </cell>
          <cell r="B477">
            <v>19</v>
          </cell>
          <cell r="C477">
            <v>1</v>
          </cell>
          <cell r="D477">
            <v>0</v>
          </cell>
          <cell r="E477">
            <v>3</v>
          </cell>
          <cell r="F477">
            <v>3.3300000000000003E-2</v>
          </cell>
        </row>
        <row r="478">
          <cell r="A478" t="str">
            <v>19.71.0.3</v>
          </cell>
          <cell r="B478">
            <v>19</v>
          </cell>
          <cell r="C478">
            <v>71</v>
          </cell>
          <cell r="D478">
            <v>0</v>
          </cell>
          <cell r="E478">
            <v>3</v>
          </cell>
          <cell r="F478">
            <v>3.3300000000000003E-2</v>
          </cell>
        </row>
        <row r="479">
          <cell r="A479" t="str">
            <v>19.1.0.A</v>
          </cell>
          <cell r="B479">
            <v>19</v>
          </cell>
          <cell r="C479">
            <v>1</v>
          </cell>
          <cell r="D479">
            <v>0</v>
          </cell>
          <cell r="E479" t="str">
            <v>A</v>
          </cell>
          <cell r="F479">
            <v>3.3300000000000003E-2</v>
          </cell>
        </row>
        <row r="480">
          <cell r="A480" t="str">
            <v>19.71.0.B</v>
          </cell>
          <cell r="B480">
            <v>19</v>
          </cell>
          <cell r="C480">
            <v>71</v>
          </cell>
          <cell r="D480">
            <v>0</v>
          </cell>
          <cell r="E480" t="str">
            <v>B</v>
          </cell>
          <cell r="F480">
            <v>3.3300000000000003E-2</v>
          </cell>
        </row>
        <row r="481">
          <cell r="A481" t="str">
            <v>19.1.0.C</v>
          </cell>
          <cell r="B481">
            <v>19</v>
          </cell>
          <cell r="C481">
            <v>1</v>
          </cell>
          <cell r="D481">
            <v>0</v>
          </cell>
          <cell r="E481" t="str">
            <v>C</v>
          </cell>
          <cell r="F481">
            <v>3.3300000000000003E-2</v>
          </cell>
        </row>
        <row r="482">
          <cell r="A482" t="str">
            <v>19.1.0.I</v>
          </cell>
          <cell r="B482">
            <v>19</v>
          </cell>
          <cell r="C482">
            <v>1</v>
          </cell>
          <cell r="D482">
            <v>0</v>
          </cell>
          <cell r="E482" t="str">
            <v>I</v>
          </cell>
          <cell r="F482">
            <v>3.3300000000000003E-2</v>
          </cell>
        </row>
        <row r="483">
          <cell r="A483" t="str">
            <v>19.1.0.N</v>
          </cell>
          <cell r="B483">
            <v>19</v>
          </cell>
          <cell r="C483">
            <v>1</v>
          </cell>
          <cell r="D483">
            <v>0</v>
          </cell>
          <cell r="E483" t="str">
            <v>N</v>
          </cell>
          <cell r="F483">
            <v>3.3300000000000003E-2</v>
          </cell>
        </row>
        <row r="484">
          <cell r="A484" t="str">
            <v>19.0E.0.N</v>
          </cell>
          <cell r="B484">
            <v>19</v>
          </cell>
          <cell r="C484" t="str">
            <v>0E</v>
          </cell>
          <cell r="D484">
            <v>0</v>
          </cell>
          <cell r="E484" t="str">
            <v>N</v>
          </cell>
          <cell r="F484">
            <v>3.3300000000000003E-2</v>
          </cell>
        </row>
        <row r="485">
          <cell r="A485" t="str">
            <v>19.0M.0.N</v>
          </cell>
          <cell r="B485">
            <v>19</v>
          </cell>
          <cell r="C485" t="str">
            <v>0M</v>
          </cell>
          <cell r="D485">
            <v>0</v>
          </cell>
          <cell r="E485" t="str">
            <v>N</v>
          </cell>
          <cell r="F485">
            <v>3.3300000000000003E-2</v>
          </cell>
        </row>
        <row r="486">
          <cell r="A486" t="str">
            <v>19.14.0.N</v>
          </cell>
          <cell r="B486">
            <v>19</v>
          </cell>
          <cell r="C486">
            <v>14</v>
          </cell>
          <cell r="D486">
            <v>0</v>
          </cell>
          <cell r="E486" t="str">
            <v>N</v>
          </cell>
          <cell r="F486">
            <v>3.3300000000000003E-2</v>
          </cell>
        </row>
        <row r="487">
          <cell r="A487" t="str">
            <v>19.7P.0.N</v>
          </cell>
          <cell r="B487">
            <v>19</v>
          </cell>
          <cell r="C487" t="str">
            <v>7P</v>
          </cell>
          <cell r="D487">
            <v>0</v>
          </cell>
          <cell r="E487" t="str">
            <v>N</v>
          </cell>
          <cell r="F487">
            <v>3.3300000000000003E-2</v>
          </cell>
        </row>
        <row r="488">
          <cell r="A488" t="str">
            <v>19.7U.0.N</v>
          </cell>
          <cell r="B488">
            <v>19</v>
          </cell>
          <cell r="C488" t="str">
            <v>7U</v>
          </cell>
          <cell r="D488">
            <v>0</v>
          </cell>
          <cell r="E488" t="str">
            <v>N</v>
          </cell>
          <cell r="F488">
            <v>3.3300000000000003E-2</v>
          </cell>
        </row>
        <row r="489">
          <cell r="A489" t="str">
            <v>19.1.98.0</v>
          </cell>
          <cell r="B489">
            <v>19</v>
          </cell>
          <cell r="C489">
            <v>1</v>
          </cell>
          <cell r="D489">
            <v>98</v>
          </cell>
          <cell r="E489">
            <v>0</v>
          </cell>
          <cell r="F489">
            <v>0</v>
          </cell>
        </row>
        <row r="490">
          <cell r="A490" t="str">
            <v>19.1.98.A</v>
          </cell>
          <cell r="B490">
            <v>19</v>
          </cell>
          <cell r="C490">
            <v>1</v>
          </cell>
          <cell r="D490">
            <v>98</v>
          </cell>
          <cell r="E490" t="str">
            <v>A</v>
          </cell>
          <cell r="F490">
            <v>0</v>
          </cell>
        </row>
        <row r="491">
          <cell r="A491" t="str">
            <v>20.1.1X.0</v>
          </cell>
          <cell r="B491">
            <v>20</v>
          </cell>
          <cell r="C491">
            <v>1</v>
          </cell>
          <cell r="D491" t="str">
            <v>1X</v>
          </cell>
          <cell r="E491">
            <v>0</v>
          </cell>
          <cell r="F491">
            <v>2.0400000000000001E-2</v>
          </cell>
        </row>
        <row r="492">
          <cell r="A492" t="str">
            <v>20.12.1X.0</v>
          </cell>
          <cell r="B492">
            <v>20</v>
          </cell>
          <cell r="C492">
            <v>12</v>
          </cell>
          <cell r="D492" t="str">
            <v>1X</v>
          </cell>
          <cell r="E492">
            <v>0</v>
          </cell>
          <cell r="F492">
            <v>2.0400000000000001E-2</v>
          </cell>
        </row>
        <row r="493">
          <cell r="A493" t="str">
            <v>20.1.1X.1</v>
          </cell>
          <cell r="B493">
            <v>20</v>
          </cell>
          <cell r="C493">
            <v>1</v>
          </cell>
          <cell r="D493" t="str">
            <v>1X</v>
          </cell>
          <cell r="E493">
            <v>1</v>
          </cell>
          <cell r="F493">
            <v>2.0400000000000001E-2</v>
          </cell>
        </row>
        <row r="494">
          <cell r="A494" t="str">
            <v>20.1.1X.2</v>
          </cell>
          <cell r="B494">
            <v>20</v>
          </cell>
          <cell r="C494">
            <v>1</v>
          </cell>
          <cell r="D494" t="str">
            <v>1X</v>
          </cell>
          <cell r="E494">
            <v>2</v>
          </cell>
          <cell r="F494">
            <v>2.0400000000000001E-2</v>
          </cell>
        </row>
        <row r="495">
          <cell r="A495" t="str">
            <v>20.1.1X.3</v>
          </cell>
          <cell r="B495">
            <v>20</v>
          </cell>
          <cell r="C495">
            <v>1</v>
          </cell>
          <cell r="D495" t="str">
            <v>1X</v>
          </cell>
          <cell r="E495">
            <v>3</v>
          </cell>
          <cell r="F495">
            <v>2.0400000000000001E-2</v>
          </cell>
        </row>
        <row r="496">
          <cell r="A496" t="str">
            <v>20.71.1X.3</v>
          </cell>
          <cell r="B496">
            <v>20</v>
          </cell>
          <cell r="C496">
            <v>71</v>
          </cell>
          <cell r="D496" t="str">
            <v>1X</v>
          </cell>
          <cell r="E496">
            <v>3</v>
          </cell>
          <cell r="F496">
            <v>2.0400000000000001E-2</v>
          </cell>
        </row>
        <row r="497">
          <cell r="A497" t="str">
            <v>20.1.1X.A</v>
          </cell>
          <cell r="B497">
            <v>20</v>
          </cell>
          <cell r="C497">
            <v>1</v>
          </cell>
          <cell r="D497" t="str">
            <v>1X</v>
          </cell>
          <cell r="E497" t="str">
            <v>A</v>
          </cell>
          <cell r="F497">
            <v>2.0400000000000001E-2</v>
          </cell>
        </row>
        <row r="498">
          <cell r="A498" t="str">
            <v>20.71.1X.B</v>
          </cell>
          <cell r="B498">
            <v>20</v>
          </cell>
          <cell r="C498">
            <v>71</v>
          </cell>
          <cell r="D498" t="str">
            <v>1X</v>
          </cell>
          <cell r="E498" t="str">
            <v>B</v>
          </cell>
          <cell r="F498">
            <v>2.0400000000000001E-2</v>
          </cell>
        </row>
        <row r="499">
          <cell r="A499" t="str">
            <v>20.1.1X.I</v>
          </cell>
          <cell r="B499">
            <v>20</v>
          </cell>
          <cell r="C499">
            <v>1</v>
          </cell>
          <cell r="D499" t="str">
            <v>1X</v>
          </cell>
          <cell r="E499" t="str">
            <v>I</v>
          </cell>
          <cell r="F499">
            <v>2.0400000000000001E-2</v>
          </cell>
        </row>
        <row r="500">
          <cell r="A500" t="str">
            <v>20.1.1X.N</v>
          </cell>
          <cell r="B500">
            <v>20</v>
          </cell>
          <cell r="C500">
            <v>1</v>
          </cell>
          <cell r="D500" t="str">
            <v>1X</v>
          </cell>
          <cell r="E500" t="str">
            <v>N</v>
          </cell>
          <cell r="F500">
            <v>2.0400000000000001E-2</v>
          </cell>
        </row>
        <row r="501">
          <cell r="A501" t="str">
            <v>20.0B.1X.N</v>
          </cell>
          <cell r="B501">
            <v>20</v>
          </cell>
          <cell r="C501" t="str">
            <v>0B</v>
          </cell>
          <cell r="D501" t="str">
            <v>1X</v>
          </cell>
          <cell r="E501" t="str">
            <v>N</v>
          </cell>
          <cell r="F501">
            <v>2.0400000000000001E-2</v>
          </cell>
        </row>
        <row r="502">
          <cell r="A502" t="str">
            <v>20.0E.1X.N</v>
          </cell>
          <cell r="B502">
            <v>20</v>
          </cell>
          <cell r="C502" t="str">
            <v>0E</v>
          </cell>
          <cell r="D502" t="str">
            <v>1X</v>
          </cell>
          <cell r="E502" t="str">
            <v>N</v>
          </cell>
          <cell r="F502">
            <v>2.0400000000000001E-2</v>
          </cell>
        </row>
        <row r="503">
          <cell r="A503" t="str">
            <v>20.0M.1X.N</v>
          </cell>
          <cell r="B503">
            <v>20</v>
          </cell>
          <cell r="C503" t="str">
            <v>0M</v>
          </cell>
          <cell r="D503" t="str">
            <v>1X</v>
          </cell>
          <cell r="E503" t="str">
            <v>N</v>
          </cell>
          <cell r="F503">
            <v>2.0400000000000001E-2</v>
          </cell>
        </row>
        <row r="504">
          <cell r="A504" t="str">
            <v>20.0U.1X.N</v>
          </cell>
          <cell r="B504">
            <v>20</v>
          </cell>
          <cell r="C504" t="str">
            <v>0U</v>
          </cell>
          <cell r="D504" t="str">
            <v>1X</v>
          </cell>
          <cell r="E504" t="str">
            <v>N</v>
          </cell>
          <cell r="F504">
            <v>2.0400000000000001E-2</v>
          </cell>
        </row>
        <row r="505">
          <cell r="A505" t="str">
            <v>20.12.1X.N</v>
          </cell>
          <cell r="B505">
            <v>20</v>
          </cell>
          <cell r="C505">
            <v>12</v>
          </cell>
          <cell r="D505" t="str">
            <v>1X</v>
          </cell>
          <cell r="E505" t="str">
            <v>N</v>
          </cell>
          <cell r="F505">
            <v>2.0400000000000001E-2</v>
          </cell>
        </row>
        <row r="506">
          <cell r="A506" t="str">
            <v>20.7P.1X.N</v>
          </cell>
          <cell r="B506">
            <v>20</v>
          </cell>
          <cell r="C506" t="str">
            <v>7P</v>
          </cell>
          <cell r="D506" t="str">
            <v>1X</v>
          </cell>
          <cell r="E506" t="str">
            <v>N</v>
          </cell>
          <cell r="F506">
            <v>2.0400000000000001E-2</v>
          </cell>
        </row>
        <row r="507">
          <cell r="A507" t="str">
            <v>20.7U.1X.N</v>
          </cell>
          <cell r="B507">
            <v>20</v>
          </cell>
          <cell r="C507" t="str">
            <v>7U</v>
          </cell>
          <cell r="D507" t="str">
            <v>1X</v>
          </cell>
          <cell r="E507" t="str">
            <v>N</v>
          </cell>
          <cell r="F507">
            <v>2.0400000000000001E-2</v>
          </cell>
        </row>
        <row r="508">
          <cell r="A508" t="str">
            <v>20.1.3X.0</v>
          </cell>
          <cell r="B508">
            <v>20</v>
          </cell>
          <cell r="C508">
            <v>1</v>
          </cell>
          <cell r="D508" t="str">
            <v>3X</v>
          </cell>
          <cell r="E508">
            <v>0</v>
          </cell>
          <cell r="F508">
            <v>2.0400000000000001E-2</v>
          </cell>
        </row>
        <row r="509">
          <cell r="A509" t="str">
            <v>20.1.3X.A</v>
          </cell>
          <cell r="B509">
            <v>20</v>
          </cell>
          <cell r="C509">
            <v>1</v>
          </cell>
          <cell r="D509" t="str">
            <v>3X</v>
          </cell>
          <cell r="E509" t="str">
            <v>A</v>
          </cell>
          <cell r="F509">
            <v>2.0400000000000001E-2</v>
          </cell>
        </row>
        <row r="510">
          <cell r="A510" t="str">
            <v>20.1.9X.0</v>
          </cell>
          <cell r="B510">
            <v>20</v>
          </cell>
          <cell r="C510">
            <v>1</v>
          </cell>
          <cell r="D510" t="str">
            <v>9X</v>
          </cell>
          <cell r="E510">
            <v>0</v>
          </cell>
          <cell r="F510">
            <v>0</v>
          </cell>
        </row>
        <row r="511">
          <cell r="A511" t="str">
            <v>20.1.9X.A</v>
          </cell>
          <cell r="B511">
            <v>20</v>
          </cell>
          <cell r="C511">
            <v>1</v>
          </cell>
          <cell r="D511" t="str">
            <v>9X</v>
          </cell>
          <cell r="E511" t="str">
            <v>A</v>
          </cell>
          <cell r="F511">
            <v>0</v>
          </cell>
        </row>
        <row r="512">
          <cell r="A512" t="str">
            <v>23.1.0.0</v>
          </cell>
          <cell r="B512">
            <v>23</v>
          </cell>
          <cell r="C512">
            <v>1</v>
          </cell>
          <cell r="D512">
            <v>0</v>
          </cell>
          <cell r="E512">
            <v>0</v>
          </cell>
          <cell r="F512">
            <v>0.02</v>
          </cell>
        </row>
        <row r="513">
          <cell r="A513" t="str">
            <v>23.71.0.3</v>
          </cell>
          <cell r="B513">
            <v>23</v>
          </cell>
          <cell r="C513">
            <v>71</v>
          </cell>
          <cell r="D513">
            <v>0</v>
          </cell>
          <cell r="E513">
            <v>3</v>
          </cell>
          <cell r="F513">
            <v>0.02</v>
          </cell>
        </row>
        <row r="514">
          <cell r="A514" t="str">
            <v>23.1.0.A</v>
          </cell>
          <cell r="B514">
            <v>23</v>
          </cell>
          <cell r="C514">
            <v>1</v>
          </cell>
          <cell r="D514">
            <v>0</v>
          </cell>
          <cell r="E514" t="str">
            <v>A</v>
          </cell>
          <cell r="F514">
            <v>0.02</v>
          </cell>
        </row>
        <row r="515">
          <cell r="A515" t="str">
            <v>23.71.0.B</v>
          </cell>
          <cell r="B515">
            <v>23</v>
          </cell>
          <cell r="C515">
            <v>71</v>
          </cell>
          <cell r="D515">
            <v>0</v>
          </cell>
          <cell r="E515" t="str">
            <v>B</v>
          </cell>
          <cell r="F515">
            <v>0.02</v>
          </cell>
        </row>
        <row r="516">
          <cell r="A516" t="str">
            <v>23.1.0.I</v>
          </cell>
          <cell r="B516">
            <v>23</v>
          </cell>
          <cell r="C516">
            <v>1</v>
          </cell>
          <cell r="D516">
            <v>0</v>
          </cell>
          <cell r="E516" t="str">
            <v>I</v>
          </cell>
          <cell r="F516">
            <v>0.02</v>
          </cell>
        </row>
        <row r="517">
          <cell r="A517" t="str">
            <v>23.1.0.N</v>
          </cell>
          <cell r="B517">
            <v>23</v>
          </cell>
          <cell r="C517">
            <v>1</v>
          </cell>
          <cell r="D517">
            <v>0</v>
          </cell>
          <cell r="E517" t="str">
            <v>N</v>
          </cell>
          <cell r="F517">
            <v>0.02</v>
          </cell>
        </row>
        <row r="518">
          <cell r="A518" t="str">
            <v>23.0E.0.N</v>
          </cell>
          <cell r="B518">
            <v>23</v>
          </cell>
          <cell r="C518" t="str">
            <v>0E</v>
          </cell>
          <cell r="D518">
            <v>0</v>
          </cell>
          <cell r="E518" t="str">
            <v>N</v>
          </cell>
          <cell r="F518">
            <v>0.02</v>
          </cell>
        </row>
        <row r="519">
          <cell r="A519" t="str">
            <v>23.0V.0.N</v>
          </cell>
          <cell r="B519">
            <v>23</v>
          </cell>
          <cell r="C519" t="str">
            <v>0V</v>
          </cell>
          <cell r="D519">
            <v>0</v>
          </cell>
          <cell r="E519" t="str">
            <v>N</v>
          </cell>
          <cell r="F519">
            <v>0.02</v>
          </cell>
        </row>
        <row r="520">
          <cell r="A520" t="str">
            <v>23.1.98.0</v>
          </cell>
          <cell r="B520">
            <v>23</v>
          </cell>
          <cell r="C520">
            <v>1</v>
          </cell>
          <cell r="D520">
            <v>98</v>
          </cell>
          <cell r="E520">
            <v>0</v>
          </cell>
          <cell r="F520">
            <v>0</v>
          </cell>
        </row>
        <row r="521">
          <cell r="A521" t="str">
            <v>23.1.98.A</v>
          </cell>
          <cell r="B521">
            <v>23</v>
          </cell>
          <cell r="C521">
            <v>1</v>
          </cell>
          <cell r="D521">
            <v>98</v>
          </cell>
          <cell r="E521" t="str">
            <v>A</v>
          </cell>
          <cell r="F521">
            <v>0</v>
          </cell>
        </row>
        <row r="522">
          <cell r="A522" t="str">
            <v>24.1.0.I</v>
          </cell>
          <cell r="B522">
            <v>24</v>
          </cell>
          <cell r="C522">
            <v>1</v>
          </cell>
          <cell r="D522">
            <v>0</v>
          </cell>
          <cell r="E522" t="str">
            <v>I</v>
          </cell>
          <cell r="F522">
            <v>1.67E-2</v>
          </cell>
        </row>
        <row r="523">
          <cell r="A523" t="str">
            <v>24.0V.0.I</v>
          </cell>
          <cell r="B523">
            <v>24</v>
          </cell>
          <cell r="C523" t="str">
            <v>0V</v>
          </cell>
          <cell r="D523">
            <v>0</v>
          </cell>
          <cell r="E523" t="str">
            <v>I</v>
          </cell>
          <cell r="F523">
            <v>1.67E-2</v>
          </cell>
        </row>
        <row r="524">
          <cell r="A524" t="str">
            <v>24.1.0.N</v>
          </cell>
          <cell r="B524">
            <v>24</v>
          </cell>
          <cell r="C524">
            <v>1</v>
          </cell>
          <cell r="D524">
            <v>0</v>
          </cell>
          <cell r="E524" t="str">
            <v>N</v>
          </cell>
          <cell r="F524">
            <v>1.67E-2</v>
          </cell>
        </row>
        <row r="525">
          <cell r="A525" t="str">
            <v>25.1.1X.0</v>
          </cell>
          <cell r="B525">
            <v>25</v>
          </cell>
          <cell r="C525">
            <v>1</v>
          </cell>
          <cell r="D525" t="str">
            <v>1X</v>
          </cell>
          <cell r="E525">
            <v>0</v>
          </cell>
          <cell r="F525">
            <v>2.86E-2</v>
          </cell>
        </row>
        <row r="526">
          <cell r="A526" t="str">
            <v>25.1.1X.3</v>
          </cell>
          <cell r="B526">
            <v>25</v>
          </cell>
          <cell r="C526">
            <v>1</v>
          </cell>
          <cell r="D526" t="str">
            <v>1X</v>
          </cell>
          <cell r="E526">
            <v>3</v>
          </cell>
          <cell r="F526">
            <v>2.86E-2</v>
          </cell>
        </row>
        <row r="527">
          <cell r="A527" t="str">
            <v>25.71.1X.3</v>
          </cell>
          <cell r="B527">
            <v>25</v>
          </cell>
          <cell r="C527">
            <v>71</v>
          </cell>
          <cell r="D527" t="str">
            <v>1X</v>
          </cell>
          <cell r="E527">
            <v>3</v>
          </cell>
          <cell r="F527">
            <v>2.86E-2</v>
          </cell>
        </row>
        <row r="528">
          <cell r="A528" t="str">
            <v>25.1.1X.A</v>
          </cell>
          <cell r="B528">
            <v>25</v>
          </cell>
          <cell r="C528">
            <v>1</v>
          </cell>
          <cell r="D528" t="str">
            <v>1X</v>
          </cell>
          <cell r="E528" t="str">
            <v>A</v>
          </cell>
          <cell r="F528">
            <v>2.86E-2</v>
          </cell>
        </row>
        <row r="529">
          <cell r="A529" t="str">
            <v>25.71.1X.B</v>
          </cell>
          <cell r="B529">
            <v>25</v>
          </cell>
          <cell r="C529">
            <v>71</v>
          </cell>
          <cell r="D529" t="str">
            <v>1X</v>
          </cell>
          <cell r="E529" t="str">
            <v>B</v>
          </cell>
          <cell r="F529">
            <v>2.86E-2</v>
          </cell>
        </row>
        <row r="530">
          <cell r="A530" t="str">
            <v>25.1.1X.I</v>
          </cell>
          <cell r="B530">
            <v>25</v>
          </cell>
          <cell r="C530">
            <v>1</v>
          </cell>
          <cell r="D530" t="str">
            <v>1X</v>
          </cell>
          <cell r="E530" t="str">
            <v>I</v>
          </cell>
          <cell r="F530">
            <v>2.86E-2</v>
          </cell>
        </row>
        <row r="531">
          <cell r="A531" t="str">
            <v>25.1.1X.N</v>
          </cell>
          <cell r="B531">
            <v>25</v>
          </cell>
          <cell r="C531">
            <v>1</v>
          </cell>
          <cell r="D531" t="str">
            <v>1X</v>
          </cell>
          <cell r="E531" t="str">
            <v>N</v>
          </cell>
          <cell r="F531">
            <v>2.86E-2</v>
          </cell>
        </row>
        <row r="532">
          <cell r="A532" t="str">
            <v>25.72.1X.N</v>
          </cell>
          <cell r="B532">
            <v>25</v>
          </cell>
          <cell r="C532">
            <v>72</v>
          </cell>
          <cell r="D532" t="str">
            <v>1X</v>
          </cell>
          <cell r="E532" t="str">
            <v>N</v>
          </cell>
          <cell r="F532">
            <v>2.86E-2</v>
          </cell>
        </row>
        <row r="533">
          <cell r="A533" t="str">
            <v>25.7P.1X.N</v>
          </cell>
          <cell r="B533">
            <v>25</v>
          </cell>
          <cell r="C533" t="str">
            <v>7P</v>
          </cell>
          <cell r="D533" t="str">
            <v>1X</v>
          </cell>
          <cell r="E533" t="str">
            <v>N</v>
          </cell>
          <cell r="F533">
            <v>2.86E-2</v>
          </cell>
        </row>
        <row r="534">
          <cell r="A534" t="str">
            <v>25.7U.1X.N</v>
          </cell>
          <cell r="B534">
            <v>25</v>
          </cell>
          <cell r="C534" t="str">
            <v>7U</v>
          </cell>
          <cell r="D534" t="str">
            <v>1X</v>
          </cell>
          <cell r="E534" t="str">
            <v>N</v>
          </cell>
          <cell r="F534">
            <v>2.86E-2</v>
          </cell>
        </row>
        <row r="535">
          <cell r="A535" t="str">
            <v>25.1.2X.0</v>
          </cell>
          <cell r="B535">
            <v>25</v>
          </cell>
          <cell r="C535">
            <v>1</v>
          </cell>
          <cell r="D535" t="str">
            <v>2X</v>
          </cell>
          <cell r="E535">
            <v>0</v>
          </cell>
          <cell r="F535">
            <v>4.5499999999999999E-2</v>
          </cell>
        </row>
        <row r="536">
          <cell r="A536" t="str">
            <v>25.1.2X.A</v>
          </cell>
          <cell r="B536">
            <v>25</v>
          </cell>
          <cell r="C536">
            <v>1</v>
          </cell>
          <cell r="D536" t="str">
            <v>2X</v>
          </cell>
          <cell r="E536" t="str">
            <v>A</v>
          </cell>
          <cell r="F536">
            <v>4.5499999999999999E-2</v>
          </cell>
        </row>
        <row r="537">
          <cell r="A537" t="str">
            <v>25.1.2X.N</v>
          </cell>
          <cell r="B537">
            <v>25</v>
          </cell>
          <cell r="C537">
            <v>1</v>
          </cell>
          <cell r="D537" t="str">
            <v>2X</v>
          </cell>
          <cell r="E537" t="str">
            <v>N</v>
          </cell>
          <cell r="F537">
            <v>4.5499999999999999E-2</v>
          </cell>
        </row>
        <row r="538">
          <cell r="A538" t="str">
            <v>25.72.2X.N</v>
          </cell>
          <cell r="B538">
            <v>25</v>
          </cell>
          <cell r="C538">
            <v>72</v>
          </cell>
          <cell r="D538" t="str">
            <v>2X</v>
          </cell>
          <cell r="E538" t="str">
            <v>N</v>
          </cell>
          <cell r="F538">
            <v>4.5499999999999999E-2</v>
          </cell>
        </row>
        <row r="539">
          <cell r="A539" t="str">
            <v>25.1.9X.0</v>
          </cell>
          <cell r="B539">
            <v>25</v>
          </cell>
          <cell r="C539">
            <v>1</v>
          </cell>
          <cell r="D539" t="str">
            <v>9X</v>
          </cell>
          <cell r="E539">
            <v>0</v>
          </cell>
          <cell r="F539">
            <v>0</v>
          </cell>
        </row>
        <row r="540">
          <cell r="A540" t="str">
            <v>25.1.9X.A</v>
          </cell>
          <cell r="B540">
            <v>25</v>
          </cell>
          <cell r="C540">
            <v>1</v>
          </cell>
          <cell r="D540" t="str">
            <v>9X</v>
          </cell>
          <cell r="E540" t="str">
            <v>A</v>
          </cell>
          <cell r="F540">
            <v>0</v>
          </cell>
        </row>
        <row r="541">
          <cell r="A541" t="str">
            <v>26.1.1X.0</v>
          </cell>
          <cell r="B541">
            <v>26</v>
          </cell>
          <cell r="C541">
            <v>1</v>
          </cell>
          <cell r="D541" t="str">
            <v>1X</v>
          </cell>
          <cell r="E541">
            <v>0</v>
          </cell>
          <cell r="F541">
            <v>4.3499999999999997E-2</v>
          </cell>
        </row>
        <row r="542">
          <cell r="A542" t="str">
            <v>26.3.1X.0</v>
          </cell>
          <cell r="B542">
            <v>26</v>
          </cell>
          <cell r="C542">
            <v>3</v>
          </cell>
          <cell r="D542" t="str">
            <v>1X</v>
          </cell>
          <cell r="E542">
            <v>0</v>
          </cell>
          <cell r="F542">
            <v>4.3499999999999997E-2</v>
          </cell>
        </row>
        <row r="543">
          <cell r="A543" t="str">
            <v>26.1.1X.1</v>
          </cell>
          <cell r="B543">
            <v>26</v>
          </cell>
          <cell r="C543">
            <v>1</v>
          </cell>
          <cell r="D543" t="str">
            <v>1X</v>
          </cell>
          <cell r="E543">
            <v>1</v>
          </cell>
          <cell r="F543">
            <v>4.3499999999999997E-2</v>
          </cell>
        </row>
        <row r="544">
          <cell r="A544" t="str">
            <v>26.1.1X.2</v>
          </cell>
          <cell r="B544">
            <v>26</v>
          </cell>
          <cell r="C544">
            <v>1</v>
          </cell>
          <cell r="D544" t="str">
            <v>1X</v>
          </cell>
          <cell r="E544">
            <v>2</v>
          </cell>
          <cell r="F544">
            <v>4.3499999999999997E-2</v>
          </cell>
        </row>
        <row r="545">
          <cell r="A545" t="str">
            <v>26.1.1X.3</v>
          </cell>
          <cell r="B545">
            <v>26</v>
          </cell>
          <cell r="C545">
            <v>1</v>
          </cell>
          <cell r="D545" t="str">
            <v>1X</v>
          </cell>
          <cell r="E545">
            <v>3</v>
          </cell>
          <cell r="F545">
            <v>4.3499999999999997E-2</v>
          </cell>
        </row>
        <row r="546">
          <cell r="A546" t="str">
            <v>26.71.1X.3</v>
          </cell>
          <cell r="B546">
            <v>26</v>
          </cell>
          <cell r="C546">
            <v>71</v>
          </cell>
          <cell r="D546" t="str">
            <v>1X</v>
          </cell>
          <cell r="E546">
            <v>3</v>
          </cell>
          <cell r="F546">
            <v>4.3499999999999997E-2</v>
          </cell>
        </row>
        <row r="547">
          <cell r="A547" t="str">
            <v>26.1.1X.A</v>
          </cell>
          <cell r="B547">
            <v>26</v>
          </cell>
          <cell r="C547">
            <v>1</v>
          </cell>
          <cell r="D547" t="str">
            <v>1X</v>
          </cell>
          <cell r="E547" t="str">
            <v>A</v>
          </cell>
          <cell r="F547">
            <v>4.3499999999999997E-2</v>
          </cell>
        </row>
        <row r="548">
          <cell r="A548" t="str">
            <v>26.3.1X.A</v>
          </cell>
          <cell r="B548">
            <v>26</v>
          </cell>
          <cell r="C548">
            <v>3</v>
          </cell>
          <cell r="D548" t="str">
            <v>1X</v>
          </cell>
          <cell r="E548" t="str">
            <v>A</v>
          </cell>
          <cell r="F548">
            <v>4.3499999999999997E-2</v>
          </cell>
        </row>
        <row r="549">
          <cell r="A549" t="str">
            <v>26.14.1X.A</v>
          </cell>
          <cell r="B549">
            <v>26</v>
          </cell>
          <cell r="C549">
            <v>14</v>
          </cell>
          <cell r="D549" t="str">
            <v>1X</v>
          </cell>
          <cell r="E549" t="str">
            <v>A</v>
          </cell>
          <cell r="F549">
            <v>4.3499999999999997E-2</v>
          </cell>
        </row>
        <row r="550">
          <cell r="A550" t="str">
            <v>26.71.1X.B</v>
          </cell>
          <cell r="B550">
            <v>26</v>
          </cell>
          <cell r="C550">
            <v>71</v>
          </cell>
          <cell r="D550" t="str">
            <v>1X</v>
          </cell>
          <cell r="E550" t="str">
            <v>B</v>
          </cell>
          <cell r="F550">
            <v>4.3499999999999997E-2</v>
          </cell>
        </row>
        <row r="551">
          <cell r="A551" t="str">
            <v>26.1.1X.I</v>
          </cell>
          <cell r="B551">
            <v>26</v>
          </cell>
          <cell r="C551">
            <v>1</v>
          </cell>
          <cell r="D551" t="str">
            <v>1X</v>
          </cell>
          <cell r="E551" t="str">
            <v>I</v>
          </cell>
          <cell r="F551">
            <v>4.3499999999999997E-2</v>
          </cell>
        </row>
        <row r="552">
          <cell r="A552" t="str">
            <v>26.14.1X.I</v>
          </cell>
          <cell r="B552">
            <v>26</v>
          </cell>
          <cell r="C552">
            <v>14</v>
          </cell>
          <cell r="D552" t="str">
            <v>1X</v>
          </cell>
          <cell r="E552" t="str">
            <v>I</v>
          </cell>
          <cell r="F552">
            <v>4.3499999999999997E-2</v>
          </cell>
        </row>
        <row r="553">
          <cell r="A553" t="str">
            <v>26.1.1X.N</v>
          </cell>
          <cell r="B553">
            <v>26</v>
          </cell>
          <cell r="C553">
            <v>1</v>
          </cell>
          <cell r="D553" t="str">
            <v>1X</v>
          </cell>
          <cell r="E553" t="str">
            <v>N</v>
          </cell>
          <cell r="F553">
            <v>4.3499999999999997E-2</v>
          </cell>
        </row>
        <row r="554">
          <cell r="A554" t="str">
            <v>26.0B.1X.N</v>
          </cell>
          <cell r="B554">
            <v>26</v>
          </cell>
          <cell r="C554" t="str">
            <v>0B</v>
          </cell>
          <cell r="D554" t="str">
            <v>1X</v>
          </cell>
          <cell r="E554" t="str">
            <v>N</v>
          </cell>
          <cell r="F554">
            <v>4.3499999999999997E-2</v>
          </cell>
        </row>
        <row r="555">
          <cell r="A555" t="str">
            <v>26.0E.1X.N</v>
          </cell>
          <cell r="B555">
            <v>26</v>
          </cell>
          <cell r="C555" t="str">
            <v>0E</v>
          </cell>
          <cell r="D555" t="str">
            <v>1X</v>
          </cell>
          <cell r="E555" t="str">
            <v>N</v>
          </cell>
          <cell r="F555">
            <v>4.3499999999999997E-2</v>
          </cell>
        </row>
        <row r="556">
          <cell r="A556" t="str">
            <v>26.0M.1X.N</v>
          </cell>
          <cell r="B556">
            <v>26</v>
          </cell>
          <cell r="C556" t="str">
            <v>0M</v>
          </cell>
          <cell r="D556" t="str">
            <v>1X</v>
          </cell>
          <cell r="E556" t="str">
            <v>N</v>
          </cell>
          <cell r="F556">
            <v>4.3499999999999997E-2</v>
          </cell>
        </row>
        <row r="557">
          <cell r="A557" t="str">
            <v>26.27.1X.N</v>
          </cell>
          <cell r="B557">
            <v>26</v>
          </cell>
          <cell r="C557">
            <v>27</v>
          </cell>
          <cell r="D557" t="str">
            <v>1X</v>
          </cell>
          <cell r="E557" t="str">
            <v>N</v>
          </cell>
          <cell r="F557">
            <v>4.3499999999999997E-2</v>
          </cell>
        </row>
        <row r="558">
          <cell r="A558" t="str">
            <v>26.72.1X.N</v>
          </cell>
          <cell r="B558">
            <v>26</v>
          </cell>
          <cell r="C558">
            <v>72</v>
          </cell>
          <cell r="D558" t="str">
            <v>1X</v>
          </cell>
          <cell r="E558" t="str">
            <v>N</v>
          </cell>
          <cell r="F558">
            <v>4.3499999999999997E-2</v>
          </cell>
        </row>
        <row r="559">
          <cell r="A559" t="str">
            <v>26.7P.1X.N</v>
          </cell>
          <cell r="B559">
            <v>26</v>
          </cell>
          <cell r="C559" t="str">
            <v>7P</v>
          </cell>
          <cell r="D559" t="str">
            <v>1X</v>
          </cell>
          <cell r="E559" t="str">
            <v>N</v>
          </cell>
          <cell r="F559">
            <v>4.3499999999999997E-2</v>
          </cell>
        </row>
        <row r="560">
          <cell r="A560" t="str">
            <v>26.7U.1X.N</v>
          </cell>
          <cell r="B560">
            <v>26</v>
          </cell>
          <cell r="C560" t="str">
            <v>7U</v>
          </cell>
          <cell r="D560" t="str">
            <v>1X</v>
          </cell>
          <cell r="E560" t="str">
            <v>N</v>
          </cell>
          <cell r="F560">
            <v>4.3499999999999997E-2</v>
          </cell>
        </row>
        <row r="561">
          <cell r="A561" t="str">
            <v>26.1.3X.0</v>
          </cell>
          <cell r="B561">
            <v>26</v>
          </cell>
          <cell r="C561">
            <v>1</v>
          </cell>
          <cell r="D561" t="str">
            <v>3X</v>
          </cell>
          <cell r="E561">
            <v>0</v>
          </cell>
          <cell r="F561">
            <v>7.6899999999999996E-2</v>
          </cell>
        </row>
        <row r="562">
          <cell r="A562" t="str">
            <v>26.1.3X.A</v>
          </cell>
          <cell r="B562">
            <v>26</v>
          </cell>
          <cell r="C562">
            <v>1</v>
          </cell>
          <cell r="D562" t="str">
            <v>3X</v>
          </cell>
          <cell r="E562" t="str">
            <v>A</v>
          </cell>
          <cell r="F562">
            <v>7.6899999999999996E-2</v>
          </cell>
        </row>
        <row r="563">
          <cell r="A563" t="str">
            <v>26.1.3X.N</v>
          </cell>
          <cell r="B563">
            <v>26</v>
          </cell>
          <cell r="C563">
            <v>1</v>
          </cell>
          <cell r="D563" t="str">
            <v>3X</v>
          </cell>
          <cell r="E563" t="str">
            <v>N</v>
          </cell>
          <cell r="F563">
            <v>7.6899999999999996E-2</v>
          </cell>
        </row>
        <row r="564">
          <cell r="A564" t="str">
            <v>26.0B.3X.N</v>
          </cell>
          <cell r="B564">
            <v>26</v>
          </cell>
          <cell r="C564" t="str">
            <v>0B</v>
          </cell>
          <cell r="D564" t="str">
            <v>3X</v>
          </cell>
          <cell r="E564" t="str">
            <v>N</v>
          </cell>
          <cell r="F564">
            <v>7.6899999999999996E-2</v>
          </cell>
        </row>
        <row r="565">
          <cell r="A565" t="str">
            <v>26.0E.3X.N</v>
          </cell>
          <cell r="B565">
            <v>26</v>
          </cell>
          <cell r="C565" t="str">
            <v>0E</v>
          </cell>
          <cell r="D565" t="str">
            <v>3X</v>
          </cell>
          <cell r="E565" t="str">
            <v>N</v>
          </cell>
          <cell r="F565">
            <v>7.6899999999999996E-2</v>
          </cell>
        </row>
        <row r="566">
          <cell r="A566" t="str">
            <v>26.27.3X.N</v>
          </cell>
          <cell r="B566">
            <v>26</v>
          </cell>
          <cell r="C566">
            <v>27</v>
          </cell>
          <cell r="D566" t="str">
            <v>3X</v>
          </cell>
          <cell r="E566" t="str">
            <v>N</v>
          </cell>
          <cell r="F566">
            <v>7.6899999999999996E-2</v>
          </cell>
        </row>
        <row r="567">
          <cell r="A567" t="str">
            <v>26.72.3X.N</v>
          </cell>
          <cell r="B567">
            <v>26</v>
          </cell>
          <cell r="C567">
            <v>72</v>
          </cell>
          <cell r="D567" t="str">
            <v>3X</v>
          </cell>
          <cell r="E567" t="str">
            <v>N</v>
          </cell>
          <cell r="F567">
            <v>7.6899999999999996E-2</v>
          </cell>
        </row>
        <row r="568">
          <cell r="A568" t="str">
            <v>26.7P.3X.N</v>
          </cell>
          <cell r="B568">
            <v>26</v>
          </cell>
          <cell r="C568" t="str">
            <v>7P</v>
          </cell>
          <cell r="D568" t="str">
            <v>3X</v>
          </cell>
          <cell r="E568" t="str">
            <v>N</v>
          </cell>
          <cell r="F568">
            <v>7.6899999999999996E-2</v>
          </cell>
        </row>
        <row r="569">
          <cell r="A569" t="str">
            <v>26.7U.3X.N</v>
          </cell>
          <cell r="B569">
            <v>26</v>
          </cell>
          <cell r="C569" t="str">
            <v>7U</v>
          </cell>
          <cell r="D569" t="str">
            <v>3X</v>
          </cell>
          <cell r="E569" t="str">
            <v>N</v>
          </cell>
          <cell r="F569">
            <v>7.6899999999999996E-2</v>
          </cell>
        </row>
        <row r="570">
          <cell r="A570" t="str">
            <v>26.1.9X.0</v>
          </cell>
          <cell r="B570">
            <v>26</v>
          </cell>
          <cell r="C570">
            <v>1</v>
          </cell>
          <cell r="D570" t="str">
            <v>9X</v>
          </cell>
          <cell r="E570">
            <v>0</v>
          </cell>
          <cell r="F570">
            <v>0</v>
          </cell>
        </row>
        <row r="571">
          <cell r="A571" t="str">
            <v>26.1.9X.A</v>
          </cell>
          <cell r="B571">
            <v>26</v>
          </cell>
          <cell r="C571">
            <v>1</v>
          </cell>
          <cell r="D571" t="str">
            <v>9X</v>
          </cell>
          <cell r="E571" t="str">
            <v>A</v>
          </cell>
          <cell r="F571">
            <v>0</v>
          </cell>
        </row>
        <row r="572">
          <cell r="A572" t="str">
            <v>27.1.1X.0</v>
          </cell>
          <cell r="B572">
            <v>27</v>
          </cell>
          <cell r="C572">
            <v>1</v>
          </cell>
          <cell r="D572" t="str">
            <v>1X</v>
          </cell>
          <cell r="E572">
            <v>0</v>
          </cell>
          <cell r="F572">
            <v>2.9399999999999999E-2</v>
          </cell>
        </row>
        <row r="573">
          <cell r="A573" t="str">
            <v>27.3.1X.0</v>
          </cell>
          <cell r="B573">
            <v>27</v>
          </cell>
          <cell r="C573">
            <v>3</v>
          </cell>
          <cell r="D573" t="str">
            <v>1X</v>
          </cell>
          <cell r="E573">
            <v>0</v>
          </cell>
          <cell r="F573">
            <v>2.9399999999999999E-2</v>
          </cell>
        </row>
        <row r="574">
          <cell r="A574" t="str">
            <v>27.1.1X.1</v>
          </cell>
          <cell r="B574">
            <v>27</v>
          </cell>
          <cell r="C574">
            <v>1</v>
          </cell>
          <cell r="D574" t="str">
            <v>1X</v>
          </cell>
          <cell r="E574">
            <v>1</v>
          </cell>
          <cell r="F574">
            <v>2.9399999999999999E-2</v>
          </cell>
        </row>
        <row r="575">
          <cell r="A575" t="str">
            <v>27.1.1X.2</v>
          </cell>
          <cell r="B575">
            <v>27</v>
          </cell>
          <cell r="C575">
            <v>1</v>
          </cell>
          <cell r="D575" t="str">
            <v>1X</v>
          </cell>
          <cell r="E575">
            <v>2</v>
          </cell>
          <cell r="F575">
            <v>2.9399999999999999E-2</v>
          </cell>
        </row>
        <row r="576">
          <cell r="A576" t="str">
            <v>27.1.1X.3</v>
          </cell>
          <cell r="B576">
            <v>27</v>
          </cell>
          <cell r="C576">
            <v>1</v>
          </cell>
          <cell r="D576" t="str">
            <v>1X</v>
          </cell>
          <cell r="E576">
            <v>3</v>
          </cell>
          <cell r="F576">
            <v>2.9399999999999999E-2</v>
          </cell>
        </row>
        <row r="577">
          <cell r="A577" t="str">
            <v>27.71.1X.3</v>
          </cell>
          <cell r="B577">
            <v>27</v>
          </cell>
          <cell r="C577">
            <v>71</v>
          </cell>
          <cell r="D577" t="str">
            <v>1X</v>
          </cell>
          <cell r="E577">
            <v>3</v>
          </cell>
          <cell r="F577">
            <v>2.9399999999999999E-2</v>
          </cell>
        </row>
        <row r="578">
          <cell r="A578" t="str">
            <v>27.1.1X.A</v>
          </cell>
          <cell r="B578">
            <v>27</v>
          </cell>
          <cell r="C578">
            <v>1</v>
          </cell>
          <cell r="D578" t="str">
            <v>1X</v>
          </cell>
          <cell r="E578" t="str">
            <v>A</v>
          </cell>
          <cell r="F578">
            <v>2.9399999999999999E-2</v>
          </cell>
        </row>
        <row r="579">
          <cell r="A579" t="str">
            <v>27.3.1X.A</v>
          </cell>
          <cell r="B579">
            <v>27</v>
          </cell>
          <cell r="C579">
            <v>3</v>
          </cell>
          <cell r="D579" t="str">
            <v>1X</v>
          </cell>
          <cell r="E579" t="str">
            <v>A</v>
          </cell>
          <cell r="F579">
            <v>2.9399999999999999E-2</v>
          </cell>
        </row>
        <row r="580">
          <cell r="A580" t="str">
            <v>27.71.1X.B</v>
          </cell>
          <cell r="B580">
            <v>27</v>
          </cell>
          <cell r="C580">
            <v>71</v>
          </cell>
          <cell r="D580" t="str">
            <v>1X</v>
          </cell>
          <cell r="E580" t="str">
            <v>B</v>
          </cell>
          <cell r="F580">
            <v>2.9399999999999999E-2</v>
          </cell>
        </row>
        <row r="581">
          <cell r="A581" t="str">
            <v>27.1.1X.I</v>
          </cell>
          <cell r="B581">
            <v>27</v>
          </cell>
          <cell r="C581">
            <v>1</v>
          </cell>
          <cell r="D581" t="str">
            <v>1X</v>
          </cell>
          <cell r="E581" t="str">
            <v>I</v>
          </cell>
          <cell r="F581">
            <v>2.9399999999999999E-2</v>
          </cell>
        </row>
        <row r="582">
          <cell r="A582" t="str">
            <v>27.14.1X.I</v>
          </cell>
          <cell r="B582">
            <v>27</v>
          </cell>
          <cell r="C582">
            <v>14</v>
          </cell>
          <cell r="D582" t="str">
            <v>1X</v>
          </cell>
          <cell r="E582" t="str">
            <v>I</v>
          </cell>
          <cell r="F582">
            <v>2.9399999999999999E-2</v>
          </cell>
        </row>
        <row r="583">
          <cell r="A583" t="str">
            <v>27.1.1X.N</v>
          </cell>
          <cell r="B583">
            <v>27</v>
          </cell>
          <cell r="C583">
            <v>1</v>
          </cell>
          <cell r="D583" t="str">
            <v>1X</v>
          </cell>
          <cell r="E583" t="str">
            <v>N</v>
          </cell>
          <cell r="F583">
            <v>2.9399999999999999E-2</v>
          </cell>
        </row>
        <row r="584">
          <cell r="A584" t="str">
            <v>27.0B.1X.N</v>
          </cell>
          <cell r="B584">
            <v>27</v>
          </cell>
          <cell r="C584" t="str">
            <v>0B</v>
          </cell>
          <cell r="D584" t="str">
            <v>1X</v>
          </cell>
          <cell r="E584" t="str">
            <v>N</v>
          </cell>
          <cell r="F584">
            <v>2.9399999999999999E-2</v>
          </cell>
        </row>
        <row r="585">
          <cell r="A585" t="str">
            <v>27.0E.1X.N</v>
          </cell>
          <cell r="B585">
            <v>27</v>
          </cell>
          <cell r="C585" t="str">
            <v>0E</v>
          </cell>
          <cell r="D585" t="str">
            <v>1X</v>
          </cell>
          <cell r="E585" t="str">
            <v>N</v>
          </cell>
          <cell r="F585">
            <v>2.9399999999999999E-2</v>
          </cell>
        </row>
        <row r="586">
          <cell r="A586" t="str">
            <v>27.0M.1X.N</v>
          </cell>
          <cell r="B586">
            <v>27</v>
          </cell>
          <cell r="C586" t="str">
            <v>0M</v>
          </cell>
          <cell r="D586" t="str">
            <v>1X</v>
          </cell>
          <cell r="E586" t="str">
            <v>N</v>
          </cell>
          <cell r="F586">
            <v>2.9399999999999999E-2</v>
          </cell>
        </row>
        <row r="587">
          <cell r="A587" t="str">
            <v>27.14.1X.N</v>
          </cell>
          <cell r="B587">
            <v>27</v>
          </cell>
          <cell r="C587">
            <v>14</v>
          </cell>
          <cell r="D587" t="str">
            <v>1X</v>
          </cell>
          <cell r="E587" t="str">
            <v>N</v>
          </cell>
          <cell r="F587">
            <v>2.9399999999999999E-2</v>
          </cell>
        </row>
        <row r="588">
          <cell r="A588" t="str">
            <v>27.72.1X.N</v>
          </cell>
          <cell r="B588">
            <v>27</v>
          </cell>
          <cell r="C588">
            <v>72</v>
          </cell>
          <cell r="D588" t="str">
            <v>1X</v>
          </cell>
          <cell r="E588" t="str">
            <v>N</v>
          </cell>
          <cell r="F588">
            <v>2.9399999999999999E-2</v>
          </cell>
        </row>
        <row r="589">
          <cell r="A589" t="str">
            <v>27.7P.1X.N</v>
          </cell>
          <cell r="B589">
            <v>27</v>
          </cell>
          <cell r="C589" t="str">
            <v>7P</v>
          </cell>
          <cell r="D589" t="str">
            <v>1X</v>
          </cell>
          <cell r="E589" t="str">
            <v>N</v>
          </cell>
          <cell r="F589">
            <v>2.9399999999999999E-2</v>
          </cell>
        </row>
        <row r="590">
          <cell r="A590" t="str">
            <v>27.7U.1X.N</v>
          </cell>
          <cell r="B590">
            <v>27</v>
          </cell>
          <cell r="C590" t="str">
            <v>7U</v>
          </cell>
          <cell r="D590" t="str">
            <v>1X</v>
          </cell>
          <cell r="E590" t="str">
            <v>N</v>
          </cell>
          <cell r="F590">
            <v>2.9399999999999999E-2</v>
          </cell>
        </row>
        <row r="591">
          <cell r="A591" t="str">
            <v>27.1.1X.P</v>
          </cell>
          <cell r="B591">
            <v>27</v>
          </cell>
          <cell r="C591">
            <v>1</v>
          </cell>
          <cell r="D591" t="str">
            <v>1X</v>
          </cell>
          <cell r="E591" t="str">
            <v>P</v>
          </cell>
          <cell r="F591">
            <v>2.9399999999999999E-2</v>
          </cell>
        </row>
        <row r="592">
          <cell r="A592" t="str">
            <v>27.1.3X.0</v>
          </cell>
          <cell r="B592">
            <v>27</v>
          </cell>
          <cell r="C592">
            <v>1</v>
          </cell>
          <cell r="D592" t="str">
            <v>3X</v>
          </cell>
          <cell r="E592">
            <v>0</v>
          </cell>
          <cell r="F592">
            <v>5.0099999999999999E-2</v>
          </cell>
        </row>
        <row r="593">
          <cell r="A593" t="str">
            <v>27.1.3X.A</v>
          </cell>
          <cell r="B593">
            <v>27</v>
          </cell>
          <cell r="C593">
            <v>1</v>
          </cell>
          <cell r="D593" t="str">
            <v>3X</v>
          </cell>
          <cell r="E593" t="str">
            <v>A</v>
          </cell>
          <cell r="F593">
            <v>5.0099999999999999E-2</v>
          </cell>
        </row>
        <row r="594">
          <cell r="A594" t="str">
            <v>27.1.3X.N</v>
          </cell>
          <cell r="B594">
            <v>27</v>
          </cell>
          <cell r="C594">
            <v>1</v>
          </cell>
          <cell r="D594" t="str">
            <v>3X</v>
          </cell>
          <cell r="E594" t="str">
            <v>N</v>
          </cell>
          <cell r="F594">
            <v>5.0099999999999999E-2</v>
          </cell>
        </row>
        <row r="595">
          <cell r="A595" t="str">
            <v>27.72.3X.N</v>
          </cell>
          <cell r="B595">
            <v>27</v>
          </cell>
          <cell r="C595">
            <v>72</v>
          </cell>
          <cell r="D595" t="str">
            <v>3X</v>
          </cell>
          <cell r="E595" t="str">
            <v>N</v>
          </cell>
          <cell r="F595">
            <v>5.0099999999999999E-2</v>
          </cell>
        </row>
        <row r="596">
          <cell r="A596" t="str">
            <v>27.7U.3X.N</v>
          </cell>
          <cell r="B596">
            <v>27</v>
          </cell>
          <cell r="C596" t="str">
            <v>7U</v>
          </cell>
          <cell r="D596" t="str">
            <v>3X</v>
          </cell>
          <cell r="E596" t="str">
            <v>N</v>
          </cell>
          <cell r="F596">
            <v>5.0099999999999999E-2</v>
          </cell>
        </row>
        <row r="597">
          <cell r="A597" t="str">
            <v>27.1.9X.0</v>
          </cell>
          <cell r="B597">
            <v>27</v>
          </cell>
          <cell r="C597">
            <v>1</v>
          </cell>
          <cell r="D597" t="str">
            <v>9X</v>
          </cell>
          <cell r="E597">
            <v>0</v>
          </cell>
          <cell r="F597">
            <v>0</v>
          </cell>
        </row>
        <row r="598">
          <cell r="A598" t="str">
            <v>27.1.9X.A</v>
          </cell>
          <cell r="B598">
            <v>27</v>
          </cell>
          <cell r="C598">
            <v>1</v>
          </cell>
          <cell r="D598" t="str">
            <v>9X</v>
          </cell>
          <cell r="E598" t="str">
            <v>A</v>
          </cell>
          <cell r="F598">
            <v>0</v>
          </cell>
        </row>
        <row r="599">
          <cell r="A599" t="str">
            <v>29.1.0.0</v>
          </cell>
          <cell r="B599">
            <v>29</v>
          </cell>
          <cell r="C599">
            <v>1</v>
          </cell>
          <cell r="D599">
            <v>0</v>
          </cell>
          <cell r="E599">
            <v>0</v>
          </cell>
          <cell r="F599">
            <v>2.9399999999999999E-2</v>
          </cell>
        </row>
        <row r="600">
          <cell r="A600" t="str">
            <v>29.1.0.A</v>
          </cell>
          <cell r="B600">
            <v>29</v>
          </cell>
          <cell r="C600">
            <v>1</v>
          </cell>
          <cell r="D600">
            <v>0</v>
          </cell>
          <cell r="E600" t="str">
            <v>A</v>
          </cell>
          <cell r="F600">
            <v>2.9399999999999999E-2</v>
          </cell>
        </row>
        <row r="601">
          <cell r="A601" t="str">
            <v>29.1.0.I</v>
          </cell>
          <cell r="B601">
            <v>29</v>
          </cell>
          <cell r="C601">
            <v>1</v>
          </cell>
          <cell r="D601">
            <v>0</v>
          </cell>
          <cell r="E601" t="str">
            <v>I</v>
          </cell>
          <cell r="F601">
            <v>2.9399999999999999E-2</v>
          </cell>
        </row>
        <row r="602">
          <cell r="A602" t="str">
            <v>29.1.0.N</v>
          </cell>
          <cell r="B602">
            <v>29</v>
          </cell>
          <cell r="C602">
            <v>1</v>
          </cell>
          <cell r="D602">
            <v>0</v>
          </cell>
          <cell r="E602" t="str">
            <v>N</v>
          </cell>
          <cell r="F602">
            <v>2.9399999999999999E-2</v>
          </cell>
        </row>
        <row r="603">
          <cell r="A603" t="str">
            <v>29.7U.0.N</v>
          </cell>
          <cell r="B603">
            <v>29</v>
          </cell>
          <cell r="C603" t="str">
            <v>7U</v>
          </cell>
          <cell r="D603">
            <v>0</v>
          </cell>
          <cell r="E603" t="str">
            <v>N</v>
          </cell>
          <cell r="F603">
            <v>2.9399999999999999E-2</v>
          </cell>
        </row>
        <row r="604">
          <cell r="A604" t="str">
            <v>29.1.98.0</v>
          </cell>
          <cell r="B604">
            <v>29</v>
          </cell>
          <cell r="C604">
            <v>1</v>
          </cell>
          <cell r="D604">
            <v>98</v>
          </cell>
          <cell r="E604">
            <v>0</v>
          </cell>
          <cell r="F604">
            <v>0</v>
          </cell>
        </row>
        <row r="605">
          <cell r="A605" t="str">
            <v>29.1.98.A</v>
          </cell>
          <cell r="B605">
            <v>29</v>
          </cell>
          <cell r="C605">
            <v>1</v>
          </cell>
          <cell r="D605">
            <v>98</v>
          </cell>
          <cell r="E605" t="str">
            <v>A</v>
          </cell>
          <cell r="F605">
            <v>0</v>
          </cell>
        </row>
        <row r="606">
          <cell r="A606" t="str">
            <v>31.1.0.0</v>
          </cell>
          <cell r="B606">
            <v>31</v>
          </cell>
          <cell r="C606">
            <v>1</v>
          </cell>
          <cell r="D606">
            <v>0</v>
          </cell>
          <cell r="E606">
            <v>0</v>
          </cell>
          <cell r="F606">
            <v>2.3300000000000001E-2</v>
          </cell>
        </row>
        <row r="607">
          <cell r="A607" t="str">
            <v>31.12.0.0</v>
          </cell>
          <cell r="B607">
            <v>31</v>
          </cell>
          <cell r="C607">
            <v>12</v>
          </cell>
          <cell r="D607">
            <v>0</v>
          </cell>
          <cell r="E607">
            <v>0</v>
          </cell>
          <cell r="F607">
            <v>2.3300000000000001E-2</v>
          </cell>
        </row>
        <row r="608">
          <cell r="A608" t="str">
            <v>31.1.0.1</v>
          </cell>
          <cell r="B608">
            <v>31</v>
          </cell>
          <cell r="C608">
            <v>1</v>
          </cell>
          <cell r="D608">
            <v>0</v>
          </cell>
          <cell r="E608">
            <v>1</v>
          </cell>
          <cell r="F608">
            <v>2.3300000000000001E-2</v>
          </cell>
        </row>
        <row r="609">
          <cell r="A609" t="str">
            <v>31.1.0.2</v>
          </cell>
          <cell r="B609">
            <v>31</v>
          </cell>
          <cell r="C609">
            <v>1</v>
          </cell>
          <cell r="D609">
            <v>0</v>
          </cell>
          <cell r="E609">
            <v>2</v>
          </cell>
          <cell r="F609">
            <v>2.3300000000000001E-2</v>
          </cell>
        </row>
        <row r="610">
          <cell r="A610" t="str">
            <v>31.1.0.3</v>
          </cell>
          <cell r="B610">
            <v>31</v>
          </cell>
          <cell r="C610">
            <v>1</v>
          </cell>
          <cell r="D610">
            <v>0</v>
          </cell>
          <cell r="E610">
            <v>3</v>
          </cell>
          <cell r="F610">
            <v>2.3300000000000001E-2</v>
          </cell>
        </row>
        <row r="611">
          <cell r="A611" t="str">
            <v>31.71.0.3</v>
          </cell>
          <cell r="B611">
            <v>31</v>
          </cell>
          <cell r="C611">
            <v>71</v>
          </cell>
          <cell r="D611">
            <v>0</v>
          </cell>
          <cell r="E611">
            <v>3</v>
          </cell>
          <cell r="F611">
            <v>2.3300000000000001E-2</v>
          </cell>
        </row>
        <row r="612">
          <cell r="A612" t="str">
            <v>31.1.0.A</v>
          </cell>
          <cell r="B612">
            <v>31</v>
          </cell>
          <cell r="C612">
            <v>1</v>
          </cell>
          <cell r="D612">
            <v>0</v>
          </cell>
          <cell r="E612" t="str">
            <v>A</v>
          </cell>
          <cell r="F612">
            <v>2.3300000000000001E-2</v>
          </cell>
        </row>
        <row r="613">
          <cell r="A613" t="str">
            <v>31.71.0.B</v>
          </cell>
          <cell r="B613">
            <v>31</v>
          </cell>
          <cell r="C613">
            <v>71</v>
          </cell>
          <cell r="D613">
            <v>0</v>
          </cell>
          <cell r="E613" t="str">
            <v>B</v>
          </cell>
          <cell r="F613">
            <v>2.3300000000000001E-2</v>
          </cell>
        </row>
        <row r="614">
          <cell r="A614" t="str">
            <v>31.1.0.I</v>
          </cell>
          <cell r="B614">
            <v>31</v>
          </cell>
          <cell r="C614">
            <v>1</v>
          </cell>
          <cell r="D614">
            <v>0</v>
          </cell>
          <cell r="E614" t="str">
            <v>I</v>
          </cell>
          <cell r="F614">
            <v>2.3300000000000001E-2</v>
          </cell>
        </row>
        <row r="615">
          <cell r="A615" t="str">
            <v>31.1.0.N</v>
          </cell>
          <cell r="B615">
            <v>31</v>
          </cell>
          <cell r="C615">
            <v>1</v>
          </cell>
          <cell r="D615">
            <v>0</v>
          </cell>
          <cell r="E615" t="str">
            <v>N</v>
          </cell>
          <cell r="F615">
            <v>2.3300000000000001E-2</v>
          </cell>
        </row>
        <row r="616">
          <cell r="A616" t="str">
            <v>31.0B.0.N</v>
          </cell>
          <cell r="B616">
            <v>31</v>
          </cell>
          <cell r="C616" t="str">
            <v>0B</v>
          </cell>
          <cell r="D616">
            <v>0</v>
          </cell>
          <cell r="E616" t="str">
            <v>N</v>
          </cell>
          <cell r="F616">
            <v>2.3300000000000001E-2</v>
          </cell>
        </row>
        <row r="617">
          <cell r="A617" t="str">
            <v>31.0E.0.N</v>
          </cell>
          <cell r="B617">
            <v>31</v>
          </cell>
          <cell r="C617" t="str">
            <v>0E</v>
          </cell>
          <cell r="D617">
            <v>0</v>
          </cell>
          <cell r="E617" t="str">
            <v>N</v>
          </cell>
          <cell r="F617">
            <v>2.3300000000000001E-2</v>
          </cell>
        </row>
        <row r="618">
          <cell r="A618" t="str">
            <v>31.0M.0.N</v>
          </cell>
          <cell r="B618">
            <v>31</v>
          </cell>
          <cell r="C618" t="str">
            <v>0M</v>
          </cell>
          <cell r="D618">
            <v>0</v>
          </cell>
          <cell r="E618" t="str">
            <v>N</v>
          </cell>
          <cell r="F618">
            <v>2.3300000000000001E-2</v>
          </cell>
        </row>
        <row r="619">
          <cell r="A619" t="str">
            <v>31.12.0.N</v>
          </cell>
          <cell r="B619">
            <v>31</v>
          </cell>
          <cell r="C619">
            <v>12</v>
          </cell>
          <cell r="D619">
            <v>0</v>
          </cell>
          <cell r="E619" t="str">
            <v>N</v>
          </cell>
          <cell r="F619">
            <v>2.3300000000000001E-2</v>
          </cell>
        </row>
        <row r="620">
          <cell r="A620" t="str">
            <v>31.7P.0.N</v>
          </cell>
          <cell r="B620">
            <v>31</v>
          </cell>
          <cell r="C620" t="str">
            <v>7P</v>
          </cell>
          <cell r="D620">
            <v>0</v>
          </cell>
          <cell r="E620" t="str">
            <v>N</v>
          </cell>
          <cell r="F620">
            <v>2.3300000000000001E-2</v>
          </cell>
        </row>
        <row r="621">
          <cell r="A621" t="str">
            <v>31.7U.0.N</v>
          </cell>
          <cell r="B621">
            <v>31</v>
          </cell>
          <cell r="C621" t="str">
            <v>7U</v>
          </cell>
          <cell r="D621">
            <v>0</v>
          </cell>
          <cell r="E621" t="str">
            <v>N</v>
          </cell>
          <cell r="F621">
            <v>2.3300000000000001E-2</v>
          </cell>
        </row>
        <row r="622">
          <cell r="A622" t="str">
            <v>31.1.98.0</v>
          </cell>
          <cell r="B622">
            <v>31</v>
          </cell>
          <cell r="C622">
            <v>1</v>
          </cell>
          <cell r="D622">
            <v>98</v>
          </cell>
          <cell r="E622">
            <v>0</v>
          </cell>
          <cell r="F622">
            <v>0</v>
          </cell>
        </row>
        <row r="623">
          <cell r="A623" t="str">
            <v>31.1.98.A</v>
          </cell>
          <cell r="B623">
            <v>31</v>
          </cell>
          <cell r="C623">
            <v>1</v>
          </cell>
          <cell r="D623">
            <v>98</v>
          </cell>
          <cell r="E623" t="str">
            <v>A</v>
          </cell>
          <cell r="F623">
            <v>0</v>
          </cell>
        </row>
        <row r="624">
          <cell r="A624" t="str">
            <v>35.1.0.0</v>
          </cell>
          <cell r="B624">
            <v>35</v>
          </cell>
          <cell r="C624">
            <v>1</v>
          </cell>
          <cell r="D624">
            <v>0</v>
          </cell>
          <cell r="E624">
            <v>0</v>
          </cell>
          <cell r="F624">
            <v>2.86E-2</v>
          </cell>
        </row>
        <row r="625">
          <cell r="A625" t="str">
            <v>35.1.0.A</v>
          </cell>
          <cell r="B625">
            <v>35</v>
          </cell>
          <cell r="C625">
            <v>1</v>
          </cell>
          <cell r="D625">
            <v>0</v>
          </cell>
          <cell r="E625" t="str">
            <v>A</v>
          </cell>
          <cell r="F625">
            <v>2.86E-2</v>
          </cell>
        </row>
        <row r="626">
          <cell r="A626" t="str">
            <v>35.1.0.I</v>
          </cell>
          <cell r="B626">
            <v>35</v>
          </cell>
          <cell r="C626">
            <v>1</v>
          </cell>
          <cell r="D626">
            <v>0</v>
          </cell>
          <cell r="E626" t="str">
            <v>I</v>
          </cell>
          <cell r="F626">
            <v>2.86E-2</v>
          </cell>
        </row>
        <row r="627">
          <cell r="A627" t="str">
            <v>35.1.0.N</v>
          </cell>
          <cell r="B627">
            <v>35</v>
          </cell>
          <cell r="C627">
            <v>1</v>
          </cell>
          <cell r="D627">
            <v>0</v>
          </cell>
          <cell r="E627" t="str">
            <v>N</v>
          </cell>
          <cell r="F627">
            <v>2.86E-2</v>
          </cell>
        </row>
        <row r="628">
          <cell r="A628" t="str">
            <v>35.0B.0.N</v>
          </cell>
          <cell r="B628">
            <v>35</v>
          </cell>
          <cell r="C628" t="str">
            <v>0B</v>
          </cell>
          <cell r="D628">
            <v>0</v>
          </cell>
          <cell r="E628" t="str">
            <v>N</v>
          </cell>
          <cell r="F628">
            <v>2.86E-2</v>
          </cell>
        </row>
        <row r="629">
          <cell r="A629" t="str">
            <v>35.0E.0.N</v>
          </cell>
          <cell r="B629">
            <v>35</v>
          </cell>
          <cell r="C629" t="str">
            <v>0E</v>
          </cell>
          <cell r="D629">
            <v>0</v>
          </cell>
          <cell r="E629" t="str">
            <v>N</v>
          </cell>
          <cell r="F629">
            <v>2.86E-2</v>
          </cell>
        </row>
        <row r="630">
          <cell r="A630" t="str">
            <v>35.0U.0.N</v>
          </cell>
          <cell r="B630">
            <v>35</v>
          </cell>
          <cell r="C630" t="str">
            <v>0U</v>
          </cell>
          <cell r="D630">
            <v>0</v>
          </cell>
          <cell r="E630" t="str">
            <v>N</v>
          </cell>
          <cell r="F630">
            <v>2.86E-2</v>
          </cell>
        </row>
        <row r="631">
          <cell r="A631" t="str">
            <v>35.14.0.N</v>
          </cell>
          <cell r="B631">
            <v>35</v>
          </cell>
          <cell r="C631">
            <v>14</v>
          </cell>
          <cell r="D631">
            <v>0</v>
          </cell>
          <cell r="E631" t="str">
            <v>N</v>
          </cell>
          <cell r="F631">
            <v>2.86E-2</v>
          </cell>
        </row>
        <row r="632">
          <cell r="A632" t="str">
            <v>35.27.0.N</v>
          </cell>
          <cell r="B632">
            <v>35</v>
          </cell>
          <cell r="C632">
            <v>27</v>
          </cell>
          <cell r="D632">
            <v>0</v>
          </cell>
          <cell r="E632" t="str">
            <v>N</v>
          </cell>
          <cell r="F632">
            <v>2.86E-2</v>
          </cell>
        </row>
        <row r="633">
          <cell r="A633" t="str">
            <v>35.72.0.N</v>
          </cell>
          <cell r="B633">
            <v>35</v>
          </cell>
          <cell r="C633">
            <v>72</v>
          </cell>
          <cell r="D633">
            <v>0</v>
          </cell>
          <cell r="E633" t="str">
            <v>N</v>
          </cell>
          <cell r="F633">
            <v>2.86E-2</v>
          </cell>
        </row>
        <row r="634">
          <cell r="A634" t="str">
            <v>35.7P.0.N</v>
          </cell>
          <cell r="B634">
            <v>35</v>
          </cell>
          <cell r="C634" t="str">
            <v>7P</v>
          </cell>
          <cell r="D634">
            <v>0</v>
          </cell>
          <cell r="E634" t="str">
            <v>N</v>
          </cell>
          <cell r="F634">
            <v>2.86E-2</v>
          </cell>
        </row>
        <row r="635">
          <cell r="A635" t="str">
            <v>35.1.98.0</v>
          </cell>
          <cell r="B635">
            <v>35</v>
          </cell>
          <cell r="C635">
            <v>1</v>
          </cell>
          <cell r="D635">
            <v>98</v>
          </cell>
          <cell r="E635">
            <v>0</v>
          </cell>
          <cell r="F635">
            <v>0</v>
          </cell>
        </row>
        <row r="636">
          <cell r="A636" t="str">
            <v>35.1.98.A</v>
          </cell>
          <cell r="B636">
            <v>35</v>
          </cell>
          <cell r="C636">
            <v>1</v>
          </cell>
          <cell r="D636">
            <v>98</v>
          </cell>
          <cell r="E636" t="str">
            <v>A</v>
          </cell>
          <cell r="F636">
            <v>0</v>
          </cell>
        </row>
        <row r="637">
          <cell r="A637" t="str">
            <v>37.1.0.0</v>
          </cell>
          <cell r="B637">
            <v>37</v>
          </cell>
          <cell r="C637">
            <v>1</v>
          </cell>
          <cell r="D637">
            <v>0</v>
          </cell>
          <cell r="E637">
            <v>0</v>
          </cell>
          <cell r="F637">
            <v>6.25E-2</v>
          </cell>
        </row>
        <row r="638">
          <cell r="A638" t="str">
            <v>37.15.0.0</v>
          </cell>
          <cell r="B638">
            <v>37</v>
          </cell>
          <cell r="C638">
            <v>15</v>
          </cell>
          <cell r="D638">
            <v>0</v>
          </cell>
          <cell r="E638">
            <v>0</v>
          </cell>
          <cell r="F638">
            <v>6.25E-2</v>
          </cell>
        </row>
        <row r="639">
          <cell r="A639" t="str">
            <v>37.1.0.A</v>
          </cell>
          <cell r="B639">
            <v>37</v>
          </cell>
          <cell r="C639">
            <v>1</v>
          </cell>
          <cell r="D639">
            <v>0</v>
          </cell>
          <cell r="E639" t="str">
            <v>A</v>
          </cell>
          <cell r="F639">
            <v>6.25E-2</v>
          </cell>
        </row>
        <row r="640">
          <cell r="A640" t="str">
            <v>37.15.0.A</v>
          </cell>
          <cell r="B640">
            <v>37</v>
          </cell>
          <cell r="C640">
            <v>15</v>
          </cell>
          <cell r="D640">
            <v>0</v>
          </cell>
          <cell r="E640" t="str">
            <v>A</v>
          </cell>
          <cell r="F640">
            <v>6.25E-2</v>
          </cell>
        </row>
        <row r="641">
          <cell r="A641" t="str">
            <v>37.1.0.I</v>
          </cell>
          <cell r="B641">
            <v>37</v>
          </cell>
          <cell r="C641">
            <v>1</v>
          </cell>
          <cell r="D641">
            <v>0</v>
          </cell>
          <cell r="E641" t="str">
            <v>I</v>
          </cell>
          <cell r="F641">
            <v>6.25E-2</v>
          </cell>
        </row>
        <row r="642">
          <cell r="A642" t="str">
            <v>37.1.0.N</v>
          </cell>
          <cell r="B642">
            <v>37</v>
          </cell>
          <cell r="C642">
            <v>1</v>
          </cell>
          <cell r="D642">
            <v>0</v>
          </cell>
          <cell r="E642" t="str">
            <v>N</v>
          </cell>
          <cell r="F642">
            <v>6.25E-2</v>
          </cell>
        </row>
        <row r="643">
          <cell r="A643" t="str">
            <v>37.0E.0.N</v>
          </cell>
          <cell r="B643">
            <v>37</v>
          </cell>
          <cell r="C643" t="str">
            <v>0E</v>
          </cell>
          <cell r="D643">
            <v>0</v>
          </cell>
          <cell r="E643" t="str">
            <v>N</v>
          </cell>
          <cell r="F643">
            <v>6.25E-2</v>
          </cell>
        </row>
        <row r="644">
          <cell r="A644" t="str">
            <v>37.0M.0.N</v>
          </cell>
          <cell r="B644">
            <v>37</v>
          </cell>
          <cell r="C644" t="str">
            <v>0M</v>
          </cell>
          <cell r="D644">
            <v>0</v>
          </cell>
          <cell r="E644" t="str">
            <v>N</v>
          </cell>
          <cell r="F644">
            <v>6.25E-2</v>
          </cell>
        </row>
        <row r="645">
          <cell r="A645" t="str">
            <v>37.12.0.N</v>
          </cell>
          <cell r="B645">
            <v>37</v>
          </cell>
          <cell r="C645">
            <v>12</v>
          </cell>
          <cell r="D645">
            <v>0</v>
          </cell>
          <cell r="E645" t="str">
            <v>N</v>
          </cell>
          <cell r="F645">
            <v>6.25E-2</v>
          </cell>
        </row>
        <row r="646">
          <cell r="A646" t="str">
            <v>37.14.0.N</v>
          </cell>
          <cell r="B646">
            <v>37</v>
          </cell>
          <cell r="C646">
            <v>14</v>
          </cell>
          <cell r="D646">
            <v>0</v>
          </cell>
          <cell r="E646" t="str">
            <v>N</v>
          </cell>
          <cell r="F646">
            <v>6.25E-2</v>
          </cell>
        </row>
        <row r="647">
          <cell r="A647" t="str">
            <v>37.7U.0.N</v>
          </cell>
          <cell r="B647">
            <v>37</v>
          </cell>
          <cell r="C647" t="str">
            <v>7U</v>
          </cell>
          <cell r="D647">
            <v>0</v>
          </cell>
          <cell r="E647" t="str">
            <v>N</v>
          </cell>
          <cell r="F647">
            <v>6.25E-2</v>
          </cell>
        </row>
        <row r="648">
          <cell r="A648" t="str">
            <v>37.1.98.0</v>
          </cell>
          <cell r="B648">
            <v>37</v>
          </cell>
          <cell r="C648">
            <v>1</v>
          </cell>
          <cell r="D648">
            <v>98</v>
          </cell>
          <cell r="E648">
            <v>0</v>
          </cell>
          <cell r="F648">
            <v>0</v>
          </cell>
        </row>
        <row r="649">
          <cell r="A649" t="str">
            <v>37.1.98.A</v>
          </cell>
          <cell r="B649">
            <v>37</v>
          </cell>
          <cell r="C649">
            <v>1</v>
          </cell>
          <cell r="D649">
            <v>98</v>
          </cell>
          <cell r="E649" t="str">
            <v>A</v>
          </cell>
          <cell r="F649">
            <v>0</v>
          </cell>
        </row>
        <row r="650">
          <cell r="A650" t="str">
            <v>39.1.10.0</v>
          </cell>
          <cell r="B650">
            <v>39</v>
          </cell>
          <cell r="C650">
            <v>1</v>
          </cell>
          <cell r="D650">
            <v>10</v>
          </cell>
          <cell r="E650">
            <v>0</v>
          </cell>
          <cell r="F650">
            <v>1.9599999999999999E-2</v>
          </cell>
        </row>
        <row r="651">
          <cell r="A651" t="str">
            <v>39.1.10.1</v>
          </cell>
          <cell r="B651">
            <v>39</v>
          </cell>
          <cell r="C651">
            <v>1</v>
          </cell>
          <cell r="D651">
            <v>10</v>
          </cell>
          <cell r="E651">
            <v>1</v>
          </cell>
          <cell r="F651">
            <v>1.9599999999999999E-2</v>
          </cell>
        </row>
        <row r="652">
          <cell r="A652" t="str">
            <v>39.1.10.2</v>
          </cell>
          <cell r="B652">
            <v>39</v>
          </cell>
          <cell r="C652">
            <v>1</v>
          </cell>
          <cell r="D652">
            <v>10</v>
          </cell>
          <cell r="E652">
            <v>2</v>
          </cell>
          <cell r="F652">
            <v>1.9599999999999999E-2</v>
          </cell>
        </row>
        <row r="653">
          <cell r="A653" t="str">
            <v>39.1.10.A</v>
          </cell>
          <cell r="B653">
            <v>39</v>
          </cell>
          <cell r="C653">
            <v>1</v>
          </cell>
          <cell r="D653">
            <v>10</v>
          </cell>
          <cell r="E653" t="str">
            <v>A</v>
          </cell>
          <cell r="F653">
            <v>1.9599999999999999E-2</v>
          </cell>
        </row>
        <row r="654">
          <cell r="A654" t="str">
            <v>39.1.10.I</v>
          </cell>
          <cell r="B654">
            <v>39</v>
          </cell>
          <cell r="C654">
            <v>1</v>
          </cell>
          <cell r="D654">
            <v>10</v>
          </cell>
          <cell r="E654" t="str">
            <v>I</v>
          </cell>
          <cell r="F654">
            <v>1.9599999999999999E-2</v>
          </cell>
        </row>
        <row r="655">
          <cell r="A655" t="str">
            <v>39.1.10.N</v>
          </cell>
          <cell r="B655">
            <v>39</v>
          </cell>
          <cell r="C655">
            <v>1</v>
          </cell>
          <cell r="D655">
            <v>10</v>
          </cell>
          <cell r="E655" t="str">
            <v>N</v>
          </cell>
          <cell r="F655">
            <v>1.9599999999999999E-2</v>
          </cell>
        </row>
        <row r="656">
          <cell r="A656" t="str">
            <v>39.0B.10.N</v>
          </cell>
          <cell r="B656">
            <v>39</v>
          </cell>
          <cell r="C656" t="str">
            <v>0B</v>
          </cell>
          <cell r="D656">
            <v>10</v>
          </cell>
          <cell r="E656" t="str">
            <v>N</v>
          </cell>
          <cell r="F656">
            <v>1.9599999999999999E-2</v>
          </cell>
        </row>
        <row r="657">
          <cell r="A657" t="str">
            <v>39.7U.10.N</v>
          </cell>
          <cell r="B657">
            <v>39</v>
          </cell>
          <cell r="C657" t="str">
            <v>7U</v>
          </cell>
          <cell r="D657">
            <v>10</v>
          </cell>
          <cell r="E657" t="str">
            <v>N</v>
          </cell>
          <cell r="F657">
            <v>1.9599999999999999E-2</v>
          </cell>
        </row>
        <row r="658">
          <cell r="A658" t="str">
            <v>39.1.20.0</v>
          </cell>
          <cell r="B658">
            <v>39</v>
          </cell>
          <cell r="C658">
            <v>1</v>
          </cell>
          <cell r="D658">
            <v>20</v>
          </cell>
          <cell r="E658">
            <v>0</v>
          </cell>
          <cell r="F658">
            <v>1.9599999999999999E-2</v>
          </cell>
        </row>
        <row r="659">
          <cell r="A659" t="str">
            <v>39.3.20.0</v>
          </cell>
          <cell r="B659">
            <v>39</v>
          </cell>
          <cell r="C659">
            <v>3</v>
          </cell>
          <cell r="D659">
            <v>20</v>
          </cell>
          <cell r="E659">
            <v>0</v>
          </cell>
          <cell r="F659">
            <v>1.9599999999999999E-2</v>
          </cell>
        </row>
        <row r="660">
          <cell r="A660" t="str">
            <v>39.18.20.0</v>
          </cell>
          <cell r="B660">
            <v>39</v>
          </cell>
          <cell r="C660">
            <v>18</v>
          </cell>
          <cell r="D660">
            <v>20</v>
          </cell>
          <cell r="E660">
            <v>0</v>
          </cell>
          <cell r="F660">
            <v>1.9599999999999999E-2</v>
          </cell>
        </row>
        <row r="661">
          <cell r="A661" t="str">
            <v>39.1.20.1</v>
          </cell>
          <cell r="B661">
            <v>39</v>
          </cell>
          <cell r="C661">
            <v>1</v>
          </cell>
          <cell r="D661">
            <v>20</v>
          </cell>
          <cell r="E661">
            <v>1</v>
          </cell>
          <cell r="F661">
            <v>1.9599999999999999E-2</v>
          </cell>
        </row>
        <row r="662">
          <cell r="A662" t="str">
            <v>39.1.20.2</v>
          </cell>
          <cell r="B662">
            <v>39</v>
          </cell>
          <cell r="C662">
            <v>1</v>
          </cell>
          <cell r="D662">
            <v>20</v>
          </cell>
          <cell r="E662">
            <v>2</v>
          </cell>
          <cell r="F662">
            <v>1.9599999999999999E-2</v>
          </cell>
        </row>
        <row r="663">
          <cell r="A663" t="str">
            <v>39.1.20.A</v>
          </cell>
          <cell r="B663">
            <v>39</v>
          </cell>
          <cell r="C663">
            <v>1</v>
          </cell>
          <cell r="D663">
            <v>20</v>
          </cell>
          <cell r="E663" t="str">
            <v>A</v>
          </cell>
          <cell r="F663">
            <v>1.9599999999999999E-2</v>
          </cell>
        </row>
        <row r="664">
          <cell r="A664" t="str">
            <v>39.3.20.A</v>
          </cell>
          <cell r="B664">
            <v>39</v>
          </cell>
          <cell r="C664">
            <v>3</v>
          </cell>
          <cell r="D664">
            <v>20</v>
          </cell>
          <cell r="E664" t="str">
            <v>A</v>
          </cell>
          <cell r="F664">
            <v>1.9599999999999999E-2</v>
          </cell>
        </row>
        <row r="665">
          <cell r="A665" t="str">
            <v>39.18.20.A</v>
          </cell>
          <cell r="B665">
            <v>39</v>
          </cell>
          <cell r="C665">
            <v>18</v>
          </cell>
          <cell r="D665">
            <v>20</v>
          </cell>
          <cell r="E665" t="str">
            <v>A</v>
          </cell>
          <cell r="F665">
            <v>1.9599999999999999E-2</v>
          </cell>
        </row>
        <row r="666">
          <cell r="A666" t="str">
            <v>39.1.20.I</v>
          </cell>
          <cell r="B666">
            <v>39</v>
          </cell>
          <cell r="C666">
            <v>1</v>
          </cell>
          <cell r="D666">
            <v>20</v>
          </cell>
          <cell r="E666" t="str">
            <v>I</v>
          </cell>
          <cell r="F666">
            <v>1.9599999999999999E-2</v>
          </cell>
        </row>
        <row r="667">
          <cell r="A667" t="str">
            <v>39.1.20.N</v>
          </cell>
          <cell r="B667">
            <v>39</v>
          </cell>
          <cell r="C667">
            <v>1</v>
          </cell>
          <cell r="D667">
            <v>20</v>
          </cell>
          <cell r="E667" t="str">
            <v>N</v>
          </cell>
          <cell r="F667">
            <v>1.9599999999999999E-2</v>
          </cell>
        </row>
        <row r="668">
          <cell r="A668" t="str">
            <v>39.0E.20.N</v>
          </cell>
          <cell r="B668">
            <v>39</v>
          </cell>
          <cell r="C668" t="str">
            <v>0E</v>
          </cell>
          <cell r="D668">
            <v>20</v>
          </cell>
          <cell r="E668" t="str">
            <v>N</v>
          </cell>
          <cell r="F668">
            <v>1.9599999999999999E-2</v>
          </cell>
        </row>
        <row r="669">
          <cell r="A669" t="str">
            <v>39.0M.20.N</v>
          </cell>
          <cell r="B669">
            <v>39</v>
          </cell>
          <cell r="C669" t="str">
            <v>0M</v>
          </cell>
          <cell r="D669">
            <v>20</v>
          </cell>
          <cell r="E669" t="str">
            <v>N</v>
          </cell>
          <cell r="F669">
            <v>1.9599999999999999E-2</v>
          </cell>
        </row>
        <row r="670">
          <cell r="A670" t="str">
            <v>39.18.20.N</v>
          </cell>
          <cell r="B670">
            <v>39</v>
          </cell>
          <cell r="C670">
            <v>18</v>
          </cell>
          <cell r="D670">
            <v>20</v>
          </cell>
          <cell r="E670" t="str">
            <v>N</v>
          </cell>
          <cell r="F670">
            <v>1.9599999999999999E-2</v>
          </cell>
        </row>
        <row r="671">
          <cell r="A671" t="str">
            <v>39.7P.20.N</v>
          </cell>
          <cell r="B671">
            <v>39</v>
          </cell>
          <cell r="C671" t="str">
            <v>7P</v>
          </cell>
          <cell r="D671">
            <v>20</v>
          </cell>
          <cell r="E671" t="str">
            <v>N</v>
          </cell>
          <cell r="F671">
            <v>1.9599999999999999E-2</v>
          </cell>
        </row>
        <row r="672">
          <cell r="A672" t="str">
            <v>39.7U.20.N</v>
          </cell>
          <cell r="B672">
            <v>39</v>
          </cell>
          <cell r="C672" t="str">
            <v>7U</v>
          </cell>
          <cell r="D672">
            <v>20</v>
          </cell>
          <cell r="E672" t="str">
            <v>N</v>
          </cell>
          <cell r="F672">
            <v>1.9599999999999999E-2</v>
          </cell>
        </row>
        <row r="673">
          <cell r="A673" t="str">
            <v>39.1.30.0</v>
          </cell>
          <cell r="B673">
            <v>39</v>
          </cell>
          <cell r="C673">
            <v>1</v>
          </cell>
          <cell r="D673">
            <v>30</v>
          </cell>
          <cell r="E673">
            <v>0</v>
          </cell>
          <cell r="F673">
            <v>0</v>
          </cell>
        </row>
        <row r="674">
          <cell r="A674" t="str">
            <v>39.1.30.A</v>
          </cell>
          <cell r="B674">
            <v>39</v>
          </cell>
          <cell r="C674">
            <v>1</v>
          </cell>
          <cell r="D674">
            <v>30</v>
          </cell>
          <cell r="E674" t="str">
            <v>A</v>
          </cell>
          <cell r="F674">
            <v>0</v>
          </cell>
        </row>
        <row r="675">
          <cell r="A675" t="str">
            <v>39.1.40.0</v>
          </cell>
          <cell r="B675">
            <v>39</v>
          </cell>
          <cell r="C675">
            <v>1</v>
          </cell>
          <cell r="D675">
            <v>40</v>
          </cell>
          <cell r="E675">
            <v>0</v>
          </cell>
          <cell r="F675">
            <v>1.9599999999999999E-2</v>
          </cell>
        </row>
        <row r="676">
          <cell r="A676" t="str">
            <v>39.15.40.0</v>
          </cell>
          <cell r="B676">
            <v>39</v>
          </cell>
          <cell r="C676">
            <v>15</v>
          </cell>
          <cell r="D676">
            <v>40</v>
          </cell>
          <cell r="E676">
            <v>0</v>
          </cell>
          <cell r="F676">
            <v>1.9599999999999999E-2</v>
          </cell>
        </row>
        <row r="677">
          <cell r="A677" t="str">
            <v>39.1.40.1</v>
          </cell>
          <cell r="B677">
            <v>39</v>
          </cell>
          <cell r="C677">
            <v>1</v>
          </cell>
          <cell r="D677">
            <v>40</v>
          </cell>
          <cell r="E677">
            <v>1</v>
          </cell>
          <cell r="F677">
            <v>1.9599999999999999E-2</v>
          </cell>
        </row>
        <row r="678">
          <cell r="A678" t="str">
            <v>39.1.40.3</v>
          </cell>
          <cell r="B678">
            <v>39</v>
          </cell>
          <cell r="C678">
            <v>1</v>
          </cell>
          <cell r="D678">
            <v>40</v>
          </cell>
          <cell r="E678">
            <v>3</v>
          </cell>
          <cell r="F678">
            <v>1.9599999999999999E-2</v>
          </cell>
        </row>
        <row r="679">
          <cell r="A679" t="str">
            <v>39.71.40.3</v>
          </cell>
          <cell r="B679">
            <v>39</v>
          </cell>
          <cell r="C679">
            <v>71</v>
          </cell>
          <cell r="D679">
            <v>40</v>
          </cell>
          <cell r="E679">
            <v>3</v>
          </cell>
          <cell r="F679">
            <v>1.9599999999999999E-2</v>
          </cell>
        </row>
        <row r="680">
          <cell r="A680" t="str">
            <v>39.1.40.A</v>
          </cell>
          <cell r="B680">
            <v>39</v>
          </cell>
          <cell r="C680">
            <v>1</v>
          </cell>
          <cell r="D680">
            <v>40</v>
          </cell>
          <cell r="E680" t="str">
            <v>A</v>
          </cell>
          <cell r="F680">
            <v>1.9599999999999999E-2</v>
          </cell>
        </row>
        <row r="681">
          <cell r="A681" t="str">
            <v>39.14.40.A</v>
          </cell>
          <cell r="B681">
            <v>39</v>
          </cell>
          <cell r="C681">
            <v>14</v>
          </cell>
          <cell r="D681">
            <v>40</v>
          </cell>
          <cell r="E681" t="str">
            <v>A</v>
          </cell>
          <cell r="F681">
            <v>1.9599999999999999E-2</v>
          </cell>
        </row>
        <row r="682">
          <cell r="A682" t="str">
            <v>39.15.40.A</v>
          </cell>
          <cell r="B682">
            <v>39</v>
          </cell>
          <cell r="C682">
            <v>15</v>
          </cell>
          <cell r="D682">
            <v>40</v>
          </cell>
          <cell r="E682" t="str">
            <v>A</v>
          </cell>
          <cell r="F682">
            <v>1.9599999999999999E-2</v>
          </cell>
        </row>
        <row r="683">
          <cell r="A683" t="str">
            <v>39.71.40.B</v>
          </cell>
          <cell r="B683">
            <v>39</v>
          </cell>
          <cell r="C683">
            <v>71</v>
          </cell>
          <cell r="D683">
            <v>40</v>
          </cell>
          <cell r="E683" t="str">
            <v>B</v>
          </cell>
          <cell r="F683">
            <v>1.9599999999999999E-2</v>
          </cell>
        </row>
        <row r="684">
          <cell r="A684" t="str">
            <v>39.1.40.I</v>
          </cell>
          <cell r="B684">
            <v>39</v>
          </cell>
          <cell r="C684">
            <v>1</v>
          </cell>
          <cell r="D684">
            <v>40</v>
          </cell>
          <cell r="E684" t="str">
            <v>I</v>
          </cell>
          <cell r="F684">
            <v>1.9599999999999999E-2</v>
          </cell>
        </row>
        <row r="685">
          <cell r="A685" t="str">
            <v>39.14.40.I</v>
          </cell>
          <cell r="B685">
            <v>39</v>
          </cell>
          <cell r="C685">
            <v>14</v>
          </cell>
          <cell r="D685">
            <v>40</v>
          </cell>
          <cell r="E685" t="str">
            <v>I</v>
          </cell>
          <cell r="F685">
            <v>1.9599999999999999E-2</v>
          </cell>
        </row>
        <row r="686">
          <cell r="A686" t="str">
            <v>39.1.40.N</v>
          </cell>
          <cell r="B686">
            <v>39</v>
          </cell>
          <cell r="C686">
            <v>1</v>
          </cell>
          <cell r="D686">
            <v>40</v>
          </cell>
          <cell r="E686" t="str">
            <v>N</v>
          </cell>
          <cell r="F686">
            <v>1.9599999999999999E-2</v>
          </cell>
        </row>
        <row r="687">
          <cell r="A687" t="str">
            <v>39.0E.40.N</v>
          </cell>
          <cell r="B687">
            <v>39</v>
          </cell>
          <cell r="C687" t="str">
            <v>0E</v>
          </cell>
          <cell r="D687">
            <v>40</v>
          </cell>
          <cell r="E687" t="str">
            <v>N</v>
          </cell>
          <cell r="F687">
            <v>1.9599999999999999E-2</v>
          </cell>
        </row>
        <row r="688">
          <cell r="A688" t="str">
            <v>39.0X.40.N</v>
          </cell>
          <cell r="B688">
            <v>39</v>
          </cell>
          <cell r="C688" t="str">
            <v>0X</v>
          </cell>
          <cell r="D688">
            <v>40</v>
          </cell>
          <cell r="E688" t="str">
            <v>N</v>
          </cell>
          <cell r="F688">
            <v>1.9599999999999999E-2</v>
          </cell>
        </row>
        <row r="689">
          <cell r="A689" t="str">
            <v>39.14.40.N</v>
          </cell>
          <cell r="B689">
            <v>39</v>
          </cell>
          <cell r="C689">
            <v>14</v>
          </cell>
          <cell r="D689">
            <v>40</v>
          </cell>
          <cell r="E689" t="str">
            <v>N</v>
          </cell>
          <cell r="F689">
            <v>1.9599999999999999E-2</v>
          </cell>
        </row>
        <row r="690">
          <cell r="A690" t="str">
            <v>39.7U.40.N</v>
          </cell>
          <cell r="B690">
            <v>39</v>
          </cell>
          <cell r="C690" t="str">
            <v>7U</v>
          </cell>
          <cell r="D690">
            <v>40</v>
          </cell>
          <cell r="E690" t="str">
            <v>N</v>
          </cell>
          <cell r="F690">
            <v>1.9599999999999999E-2</v>
          </cell>
        </row>
        <row r="691">
          <cell r="A691" t="str">
            <v>39.1.50.0</v>
          </cell>
          <cell r="B691">
            <v>39</v>
          </cell>
          <cell r="C691">
            <v>1</v>
          </cell>
          <cell r="D691">
            <v>50</v>
          </cell>
          <cell r="E691">
            <v>0</v>
          </cell>
          <cell r="F691">
            <v>1.9599999999999999E-2</v>
          </cell>
        </row>
        <row r="692">
          <cell r="A692" t="str">
            <v>39.1.50.A</v>
          </cell>
          <cell r="B692">
            <v>39</v>
          </cell>
          <cell r="C692">
            <v>1</v>
          </cell>
          <cell r="D692">
            <v>50</v>
          </cell>
          <cell r="E692" t="str">
            <v>A</v>
          </cell>
          <cell r="F692">
            <v>1.9599999999999999E-2</v>
          </cell>
        </row>
        <row r="693">
          <cell r="A693" t="str">
            <v>39.1.50.N</v>
          </cell>
          <cell r="B693">
            <v>39</v>
          </cell>
          <cell r="C693">
            <v>1</v>
          </cell>
          <cell r="D693">
            <v>50</v>
          </cell>
          <cell r="E693" t="str">
            <v>N</v>
          </cell>
          <cell r="F693">
            <v>1.9599999999999999E-2</v>
          </cell>
        </row>
        <row r="694">
          <cell r="A694" t="str">
            <v>39.1.81.0</v>
          </cell>
          <cell r="B694">
            <v>39</v>
          </cell>
          <cell r="C694">
            <v>1</v>
          </cell>
          <cell r="D694">
            <v>81</v>
          </cell>
          <cell r="E694">
            <v>0</v>
          </cell>
          <cell r="F694">
            <v>0</v>
          </cell>
        </row>
        <row r="695">
          <cell r="A695" t="str">
            <v>39.1.81.A</v>
          </cell>
          <cell r="B695">
            <v>39</v>
          </cell>
          <cell r="C695">
            <v>1</v>
          </cell>
          <cell r="D695">
            <v>81</v>
          </cell>
          <cell r="E695" t="str">
            <v>A</v>
          </cell>
          <cell r="F695">
            <v>0</v>
          </cell>
        </row>
        <row r="696">
          <cell r="A696" t="str">
            <v>39.1.82.0</v>
          </cell>
          <cell r="B696">
            <v>39</v>
          </cell>
          <cell r="C696">
            <v>1</v>
          </cell>
          <cell r="D696">
            <v>82</v>
          </cell>
          <cell r="E696">
            <v>0</v>
          </cell>
          <cell r="F696">
            <v>0</v>
          </cell>
        </row>
        <row r="697">
          <cell r="A697" t="str">
            <v>39.1.82.A</v>
          </cell>
          <cell r="B697">
            <v>39</v>
          </cell>
          <cell r="C697">
            <v>1</v>
          </cell>
          <cell r="D697">
            <v>82</v>
          </cell>
          <cell r="E697" t="str">
            <v>A</v>
          </cell>
          <cell r="F697">
            <v>0</v>
          </cell>
        </row>
        <row r="698">
          <cell r="A698" t="str">
            <v>39.1.84.0</v>
          </cell>
          <cell r="B698">
            <v>39</v>
          </cell>
          <cell r="C698">
            <v>1</v>
          </cell>
          <cell r="D698">
            <v>84</v>
          </cell>
          <cell r="E698">
            <v>0</v>
          </cell>
          <cell r="F698">
            <v>0</v>
          </cell>
        </row>
        <row r="699">
          <cell r="A699" t="str">
            <v>39.1.84.A</v>
          </cell>
          <cell r="B699">
            <v>39</v>
          </cell>
          <cell r="C699">
            <v>1</v>
          </cell>
          <cell r="D699">
            <v>84</v>
          </cell>
          <cell r="E699" t="str">
            <v>A</v>
          </cell>
          <cell r="F699">
            <v>0</v>
          </cell>
        </row>
        <row r="700">
          <cell r="A700" t="str">
            <v>39.1.85.0</v>
          </cell>
          <cell r="B700">
            <v>39</v>
          </cell>
          <cell r="C700">
            <v>1</v>
          </cell>
          <cell r="D700">
            <v>85</v>
          </cell>
          <cell r="E700">
            <v>0</v>
          </cell>
          <cell r="F700">
            <v>0</v>
          </cell>
        </row>
        <row r="701">
          <cell r="A701" t="str">
            <v>39.1.85.A</v>
          </cell>
          <cell r="B701">
            <v>39</v>
          </cell>
          <cell r="C701">
            <v>1</v>
          </cell>
          <cell r="D701">
            <v>85</v>
          </cell>
          <cell r="E701" t="str">
            <v>A</v>
          </cell>
          <cell r="F701">
            <v>0</v>
          </cell>
        </row>
        <row r="702">
          <cell r="A702" t="str">
            <v>39.1.98.0</v>
          </cell>
          <cell r="B702">
            <v>39</v>
          </cell>
          <cell r="C702">
            <v>1</v>
          </cell>
          <cell r="D702">
            <v>98</v>
          </cell>
          <cell r="E702">
            <v>0</v>
          </cell>
          <cell r="F702">
            <v>0</v>
          </cell>
        </row>
        <row r="703">
          <cell r="A703" t="str">
            <v>39.1.98.A</v>
          </cell>
          <cell r="B703">
            <v>39</v>
          </cell>
          <cell r="C703">
            <v>1</v>
          </cell>
          <cell r="D703">
            <v>98</v>
          </cell>
          <cell r="E703" t="str">
            <v>A</v>
          </cell>
          <cell r="F703">
            <v>0</v>
          </cell>
        </row>
        <row r="704">
          <cell r="A704" t="str">
            <v>44.1.0.0</v>
          </cell>
          <cell r="B704">
            <v>44</v>
          </cell>
          <cell r="C704">
            <v>1</v>
          </cell>
          <cell r="D704">
            <v>0</v>
          </cell>
          <cell r="E704">
            <v>0</v>
          </cell>
          <cell r="F704">
            <v>0.04</v>
          </cell>
        </row>
        <row r="705">
          <cell r="A705" t="str">
            <v>44.1.0.1</v>
          </cell>
          <cell r="B705">
            <v>44</v>
          </cell>
          <cell r="C705">
            <v>1</v>
          </cell>
          <cell r="D705">
            <v>0</v>
          </cell>
          <cell r="E705">
            <v>1</v>
          </cell>
          <cell r="F705">
            <v>0.04</v>
          </cell>
        </row>
        <row r="706">
          <cell r="A706" t="str">
            <v>44.1.0.2</v>
          </cell>
          <cell r="B706">
            <v>44</v>
          </cell>
          <cell r="C706">
            <v>1</v>
          </cell>
          <cell r="D706">
            <v>0</v>
          </cell>
          <cell r="E706">
            <v>2</v>
          </cell>
          <cell r="F706">
            <v>0.04</v>
          </cell>
        </row>
        <row r="707">
          <cell r="A707" t="str">
            <v>44.1.0.A</v>
          </cell>
          <cell r="B707">
            <v>44</v>
          </cell>
          <cell r="C707">
            <v>1</v>
          </cell>
          <cell r="D707">
            <v>0</v>
          </cell>
          <cell r="E707" t="str">
            <v>A</v>
          </cell>
          <cell r="F707">
            <v>0.04</v>
          </cell>
        </row>
        <row r="708">
          <cell r="A708" t="str">
            <v>44.1.0.N</v>
          </cell>
          <cell r="B708">
            <v>44</v>
          </cell>
          <cell r="C708">
            <v>1</v>
          </cell>
          <cell r="D708">
            <v>0</v>
          </cell>
          <cell r="E708" t="str">
            <v>N</v>
          </cell>
          <cell r="F708">
            <v>0.04</v>
          </cell>
        </row>
        <row r="709">
          <cell r="A709" t="str">
            <v>44.0B.0.N</v>
          </cell>
          <cell r="B709">
            <v>44</v>
          </cell>
          <cell r="C709" t="str">
            <v>0B</v>
          </cell>
          <cell r="D709">
            <v>0</v>
          </cell>
          <cell r="E709" t="str">
            <v>N</v>
          </cell>
          <cell r="F709">
            <v>0.04</v>
          </cell>
        </row>
        <row r="710">
          <cell r="A710" t="str">
            <v>44.0E.0.N</v>
          </cell>
          <cell r="B710">
            <v>44</v>
          </cell>
          <cell r="C710" t="str">
            <v>0E</v>
          </cell>
          <cell r="D710">
            <v>0</v>
          </cell>
          <cell r="E710" t="str">
            <v>N</v>
          </cell>
          <cell r="F710">
            <v>0.04</v>
          </cell>
        </row>
        <row r="711">
          <cell r="A711" t="str">
            <v>44.0M.0.N</v>
          </cell>
          <cell r="B711">
            <v>44</v>
          </cell>
          <cell r="C711" t="str">
            <v>0M</v>
          </cell>
          <cell r="D711">
            <v>0</v>
          </cell>
          <cell r="E711" t="str">
            <v>N</v>
          </cell>
          <cell r="F711">
            <v>0.04</v>
          </cell>
        </row>
        <row r="712">
          <cell r="A712" t="str">
            <v>44.0U.0.N</v>
          </cell>
          <cell r="B712">
            <v>44</v>
          </cell>
          <cell r="C712" t="str">
            <v>0U</v>
          </cell>
          <cell r="D712">
            <v>0</v>
          </cell>
          <cell r="E712" t="str">
            <v>N</v>
          </cell>
          <cell r="F712">
            <v>0.04</v>
          </cell>
        </row>
        <row r="713">
          <cell r="A713" t="str">
            <v>44.12.0.N</v>
          </cell>
          <cell r="B713">
            <v>44</v>
          </cell>
          <cell r="C713">
            <v>12</v>
          </cell>
          <cell r="D713">
            <v>0</v>
          </cell>
          <cell r="E713" t="str">
            <v>N</v>
          </cell>
          <cell r="F713">
            <v>0.04</v>
          </cell>
        </row>
        <row r="714">
          <cell r="A714" t="str">
            <v>44.14.0.N</v>
          </cell>
          <cell r="B714">
            <v>44</v>
          </cell>
          <cell r="C714">
            <v>14</v>
          </cell>
          <cell r="D714">
            <v>0</v>
          </cell>
          <cell r="E714" t="str">
            <v>N</v>
          </cell>
          <cell r="F714">
            <v>0.04</v>
          </cell>
        </row>
        <row r="715">
          <cell r="A715" t="str">
            <v>44.7P.0.N</v>
          </cell>
          <cell r="B715">
            <v>44</v>
          </cell>
          <cell r="C715" t="str">
            <v>7P</v>
          </cell>
          <cell r="D715">
            <v>0</v>
          </cell>
          <cell r="E715" t="str">
            <v>N</v>
          </cell>
          <cell r="F715">
            <v>0.04</v>
          </cell>
        </row>
        <row r="716">
          <cell r="A716" t="str">
            <v>44.7U.0.N</v>
          </cell>
          <cell r="B716">
            <v>44</v>
          </cell>
          <cell r="C716" t="str">
            <v>7U</v>
          </cell>
          <cell r="D716">
            <v>0</v>
          </cell>
          <cell r="E716" t="str">
            <v>N</v>
          </cell>
          <cell r="F716">
            <v>0.04</v>
          </cell>
        </row>
        <row r="717">
          <cell r="A717" t="str">
            <v>44.1.98.0</v>
          </cell>
          <cell r="B717">
            <v>44</v>
          </cell>
          <cell r="C717">
            <v>1</v>
          </cell>
          <cell r="D717">
            <v>98</v>
          </cell>
          <cell r="E717">
            <v>0</v>
          </cell>
          <cell r="F717">
            <v>0</v>
          </cell>
        </row>
        <row r="718">
          <cell r="A718" t="str">
            <v>44.1.98.A</v>
          </cell>
          <cell r="B718">
            <v>44</v>
          </cell>
          <cell r="C718">
            <v>1</v>
          </cell>
          <cell r="D718">
            <v>98</v>
          </cell>
          <cell r="E718" t="str">
            <v>A</v>
          </cell>
          <cell r="F718">
            <v>0</v>
          </cell>
        </row>
        <row r="719">
          <cell r="A719" t="str">
            <v>45.1.0.0</v>
          </cell>
          <cell r="B719">
            <v>45</v>
          </cell>
          <cell r="C719">
            <v>1</v>
          </cell>
          <cell r="D719">
            <v>0</v>
          </cell>
          <cell r="E719">
            <v>0</v>
          </cell>
          <cell r="F719">
            <v>4.7600000000000003E-2</v>
          </cell>
        </row>
        <row r="720">
          <cell r="A720" t="str">
            <v>45.1.0.A</v>
          </cell>
          <cell r="B720">
            <v>45</v>
          </cell>
          <cell r="C720">
            <v>1</v>
          </cell>
          <cell r="D720">
            <v>0</v>
          </cell>
          <cell r="E720" t="str">
            <v>A</v>
          </cell>
          <cell r="F720">
            <v>4.7600000000000003E-2</v>
          </cell>
        </row>
        <row r="721">
          <cell r="A721" t="str">
            <v>45.1.0.N</v>
          </cell>
          <cell r="B721">
            <v>45</v>
          </cell>
          <cell r="C721">
            <v>1</v>
          </cell>
          <cell r="D721">
            <v>0</v>
          </cell>
          <cell r="E721" t="str">
            <v>N</v>
          </cell>
          <cell r="F721">
            <v>4.7600000000000003E-2</v>
          </cell>
        </row>
        <row r="722">
          <cell r="A722" t="str">
            <v>45.0B.0.N</v>
          </cell>
          <cell r="B722">
            <v>45</v>
          </cell>
          <cell r="C722" t="str">
            <v>0B</v>
          </cell>
          <cell r="D722">
            <v>0</v>
          </cell>
          <cell r="E722" t="str">
            <v>N</v>
          </cell>
          <cell r="F722">
            <v>4.7600000000000003E-2</v>
          </cell>
        </row>
        <row r="723">
          <cell r="A723" t="str">
            <v>45.7U.0.N</v>
          </cell>
          <cell r="B723">
            <v>45</v>
          </cell>
          <cell r="C723" t="str">
            <v>7U</v>
          </cell>
          <cell r="D723">
            <v>0</v>
          </cell>
          <cell r="E723" t="str">
            <v>N</v>
          </cell>
          <cell r="F723">
            <v>4.7600000000000003E-2</v>
          </cell>
        </row>
        <row r="724">
          <cell r="A724" t="str">
            <v>45.1.98.0</v>
          </cell>
          <cell r="B724">
            <v>45</v>
          </cell>
          <cell r="C724">
            <v>1</v>
          </cell>
          <cell r="D724">
            <v>98</v>
          </cell>
          <cell r="E724">
            <v>0</v>
          </cell>
          <cell r="F724">
            <v>0</v>
          </cell>
        </row>
        <row r="725">
          <cell r="A725" t="str">
            <v>45.1.98.A</v>
          </cell>
          <cell r="B725">
            <v>45</v>
          </cell>
          <cell r="C725">
            <v>1</v>
          </cell>
          <cell r="D725">
            <v>98</v>
          </cell>
          <cell r="E725" t="str">
            <v>A</v>
          </cell>
          <cell r="F725">
            <v>0</v>
          </cell>
        </row>
        <row r="726">
          <cell r="A726" t="str">
            <v>52.1.4.0</v>
          </cell>
          <cell r="B726">
            <v>52</v>
          </cell>
          <cell r="C726">
            <v>1</v>
          </cell>
          <cell r="D726">
            <v>4</v>
          </cell>
          <cell r="E726">
            <v>0</v>
          </cell>
          <cell r="F726">
            <v>3.8699999999999998E-2</v>
          </cell>
        </row>
        <row r="727">
          <cell r="A727" t="str">
            <v>52.1.4.A</v>
          </cell>
          <cell r="B727">
            <v>52</v>
          </cell>
          <cell r="C727">
            <v>1</v>
          </cell>
          <cell r="D727">
            <v>4</v>
          </cell>
          <cell r="E727" t="str">
            <v>A</v>
          </cell>
          <cell r="F727">
            <v>3.8699999999999998E-2</v>
          </cell>
        </row>
        <row r="728">
          <cell r="A728" t="str">
            <v>52.14.5.0</v>
          </cell>
          <cell r="B728">
            <v>52</v>
          </cell>
          <cell r="C728">
            <v>14</v>
          </cell>
          <cell r="D728">
            <v>5</v>
          </cell>
          <cell r="E728">
            <v>0</v>
          </cell>
          <cell r="F728">
            <v>3.8699999999999998E-2</v>
          </cell>
        </row>
        <row r="729">
          <cell r="A729" t="str">
            <v>52.1.5.A</v>
          </cell>
          <cell r="B729">
            <v>52</v>
          </cell>
          <cell r="C729">
            <v>1</v>
          </cell>
          <cell r="D729">
            <v>5</v>
          </cell>
          <cell r="E729" t="str">
            <v>A</v>
          </cell>
          <cell r="F729">
            <v>3.8699999999999998E-2</v>
          </cell>
        </row>
        <row r="730">
          <cell r="A730" t="str">
            <v>52.14.5.A</v>
          </cell>
          <cell r="B730">
            <v>52</v>
          </cell>
          <cell r="C730">
            <v>14</v>
          </cell>
          <cell r="D730">
            <v>5</v>
          </cell>
          <cell r="E730" t="str">
            <v>A</v>
          </cell>
          <cell r="F730">
            <v>3.8699999999999998E-2</v>
          </cell>
        </row>
        <row r="731">
          <cell r="A731" t="str">
            <v>52.1.5.C</v>
          </cell>
          <cell r="B731">
            <v>52</v>
          </cell>
          <cell r="C731">
            <v>1</v>
          </cell>
          <cell r="D731">
            <v>5</v>
          </cell>
          <cell r="E731" t="str">
            <v>C</v>
          </cell>
          <cell r="F731">
            <v>3.8699999999999998E-2</v>
          </cell>
        </row>
        <row r="732">
          <cell r="A732" t="str">
            <v>52.1.5.E</v>
          </cell>
          <cell r="B732">
            <v>52</v>
          </cell>
          <cell r="C732">
            <v>1</v>
          </cell>
          <cell r="D732">
            <v>5</v>
          </cell>
          <cell r="E732" t="str">
            <v>E</v>
          </cell>
          <cell r="F732">
            <v>0</v>
          </cell>
        </row>
        <row r="733">
          <cell r="A733" t="str">
            <v>52.1.5.F</v>
          </cell>
          <cell r="B733">
            <v>52</v>
          </cell>
          <cell r="C733">
            <v>1</v>
          </cell>
          <cell r="D733">
            <v>5</v>
          </cell>
          <cell r="E733" t="str">
            <v>F</v>
          </cell>
          <cell r="F733">
            <v>3.8699999999999998E-2</v>
          </cell>
        </row>
        <row r="734">
          <cell r="A734" t="str">
            <v>52.1.5.I</v>
          </cell>
          <cell r="B734">
            <v>52</v>
          </cell>
          <cell r="C734">
            <v>1</v>
          </cell>
          <cell r="D734">
            <v>5</v>
          </cell>
          <cell r="E734" t="str">
            <v>I</v>
          </cell>
          <cell r="F734">
            <v>3.8699999999999998E-2</v>
          </cell>
        </row>
        <row r="735">
          <cell r="A735" t="str">
            <v>52.1.5.N</v>
          </cell>
          <cell r="B735">
            <v>52</v>
          </cell>
          <cell r="C735">
            <v>1</v>
          </cell>
          <cell r="D735">
            <v>5</v>
          </cell>
          <cell r="E735" t="str">
            <v>N</v>
          </cell>
          <cell r="F735">
            <v>3.8699999999999998E-2</v>
          </cell>
        </row>
        <row r="736">
          <cell r="A736" t="str">
            <v>52.0M.5.N</v>
          </cell>
          <cell r="B736">
            <v>52</v>
          </cell>
          <cell r="C736" t="str">
            <v>0M</v>
          </cell>
          <cell r="D736">
            <v>5</v>
          </cell>
          <cell r="E736" t="str">
            <v>N</v>
          </cell>
          <cell r="F736">
            <v>3.8699999999999998E-2</v>
          </cell>
        </row>
        <row r="737">
          <cell r="A737" t="str">
            <v>52.7P.5.N</v>
          </cell>
          <cell r="B737">
            <v>52</v>
          </cell>
          <cell r="C737" t="str">
            <v>7P</v>
          </cell>
          <cell r="D737">
            <v>5</v>
          </cell>
          <cell r="E737" t="str">
            <v>N</v>
          </cell>
          <cell r="F737">
            <v>3.8699999999999998E-2</v>
          </cell>
        </row>
        <row r="738">
          <cell r="A738" t="str">
            <v>52.1.6.0</v>
          </cell>
          <cell r="B738">
            <v>52</v>
          </cell>
          <cell r="C738">
            <v>1</v>
          </cell>
          <cell r="D738">
            <v>6</v>
          </cell>
          <cell r="E738">
            <v>0</v>
          </cell>
          <cell r="F738">
            <v>0</v>
          </cell>
        </row>
        <row r="739">
          <cell r="A739" t="str">
            <v>52.1.6.A</v>
          </cell>
          <cell r="B739">
            <v>52</v>
          </cell>
          <cell r="C739">
            <v>1</v>
          </cell>
          <cell r="D739">
            <v>6</v>
          </cell>
          <cell r="E739" t="str">
            <v>A</v>
          </cell>
          <cell r="F739">
            <v>0</v>
          </cell>
        </row>
        <row r="740">
          <cell r="A740" t="str">
            <v>52.1.7.0</v>
          </cell>
          <cell r="B740">
            <v>52</v>
          </cell>
          <cell r="C740">
            <v>1</v>
          </cell>
          <cell r="D740">
            <v>7</v>
          </cell>
          <cell r="E740">
            <v>0</v>
          </cell>
          <cell r="F740">
            <v>7.7499999999999999E-2</v>
          </cell>
        </row>
        <row r="741">
          <cell r="A741" t="str">
            <v>52.1.7.A</v>
          </cell>
          <cell r="B741">
            <v>52</v>
          </cell>
          <cell r="C741">
            <v>1</v>
          </cell>
          <cell r="D741">
            <v>7</v>
          </cell>
          <cell r="E741" t="str">
            <v>A</v>
          </cell>
          <cell r="F741">
            <v>7.7499999999999999E-2</v>
          </cell>
        </row>
        <row r="742">
          <cell r="A742" t="str">
            <v>52.1.12.0</v>
          </cell>
          <cell r="B742">
            <v>52</v>
          </cell>
          <cell r="C742">
            <v>1</v>
          </cell>
          <cell r="D742">
            <v>12</v>
          </cell>
          <cell r="E742">
            <v>0</v>
          </cell>
          <cell r="F742">
            <v>0.2</v>
          </cell>
        </row>
        <row r="743">
          <cell r="A743" t="str">
            <v>52.1.12.A</v>
          </cell>
          <cell r="B743">
            <v>52</v>
          </cell>
          <cell r="C743">
            <v>1</v>
          </cell>
          <cell r="D743">
            <v>12</v>
          </cell>
          <cell r="E743" t="str">
            <v>A</v>
          </cell>
          <cell r="F743">
            <v>0.2</v>
          </cell>
        </row>
        <row r="744">
          <cell r="A744" t="str">
            <v>52.1.12.I</v>
          </cell>
          <cell r="B744">
            <v>52</v>
          </cell>
          <cell r="C744">
            <v>1</v>
          </cell>
          <cell r="D744">
            <v>12</v>
          </cell>
          <cell r="E744" t="str">
            <v>I</v>
          </cell>
          <cell r="F744">
            <v>0.2</v>
          </cell>
        </row>
        <row r="745">
          <cell r="A745" t="str">
            <v>52.1.12.N</v>
          </cell>
          <cell r="B745">
            <v>52</v>
          </cell>
          <cell r="C745">
            <v>1</v>
          </cell>
          <cell r="D745">
            <v>12</v>
          </cell>
          <cell r="E745" t="str">
            <v>N</v>
          </cell>
          <cell r="F745">
            <v>0.2</v>
          </cell>
        </row>
        <row r="746">
          <cell r="A746" t="str">
            <v>52.1.14.C</v>
          </cell>
          <cell r="B746">
            <v>52</v>
          </cell>
          <cell r="C746">
            <v>1</v>
          </cell>
          <cell r="D746">
            <v>14</v>
          </cell>
          <cell r="E746" t="str">
            <v>C</v>
          </cell>
          <cell r="F746">
            <v>3.8699999999999998E-2</v>
          </cell>
        </row>
        <row r="747">
          <cell r="A747" t="str">
            <v>52.1.14.I</v>
          </cell>
          <cell r="B747">
            <v>52</v>
          </cell>
          <cell r="C747">
            <v>1</v>
          </cell>
          <cell r="D747">
            <v>14</v>
          </cell>
          <cell r="E747" t="str">
            <v>I</v>
          </cell>
          <cell r="F747">
            <v>3.8699999999999998E-2</v>
          </cell>
        </row>
        <row r="748">
          <cell r="A748" t="str">
            <v>52.1.14.N</v>
          </cell>
          <cell r="B748">
            <v>52</v>
          </cell>
          <cell r="C748">
            <v>1</v>
          </cell>
          <cell r="D748">
            <v>14</v>
          </cell>
          <cell r="E748" t="str">
            <v>N</v>
          </cell>
          <cell r="F748">
            <v>3.8699999999999998E-2</v>
          </cell>
        </row>
        <row r="749">
          <cell r="A749" t="str">
            <v>52.1.15.C</v>
          </cell>
          <cell r="B749">
            <v>52</v>
          </cell>
          <cell r="C749">
            <v>1</v>
          </cell>
          <cell r="D749">
            <v>15</v>
          </cell>
          <cell r="E749" t="str">
            <v>C</v>
          </cell>
          <cell r="F749">
            <v>3.8699999999999998E-2</v>
          </cell>
        </row>
        <row r="750">
          <cell r="A750" t="str">
            <v>52.1.15.N</v>
          </cell>
          <cell r="B750">
            <v>52</v>
          </cell>
          <cell r="C750">
            <v>1</v>
          </cell>
          <cell r="D750">
            <v>15</v>
          </cell>
          <cell r="E750" t="str">
            <v>N</v>
          </cell>
          <cell r="F750">
            <v>3.8699999999999998E-2</v>
          </cell>
        </row>
        <row r="751">
          <cell r="A751" t="str">
            <v>52.1.16.0</v>
          </cell>
          <cell r="B751">
            <v>52</v>
          </cell>
          <cell r="C751">
            <v>1</v>
          </cell>
          <cell r="D751">
            <v>16</v>
          </cell>
          <cell r="E751">
            <v>0</v>
          </cell>
          <cell r="F751">
            <v>3.8699999999999998E-2</v>
          </cell>
        </row>
        <row r="752">
          <cell r="A752" t="str">
            <v>52.1.16.A</v>
          </cell>
          <cell r="B752">
            <v>52</v>
          </cell>
          <cell r="C752">
            <v>1</v>
          </cell>
          <cell r="D752">
            <v>16</v>
          </cell>
          <cell r="E752" t="str">
            <v>A</v>
          </cell>
          <cell r="F752">
            <v>3.8699999999999998E-2</v>
          </cell>
        </row>
        <row r="753">
          <cell r="A753" t="str">
            <v>52.1.16.C</v>
          </cell>
          <cell r="B753">
            <v>52</v>
          </cell>
          <cell r="C753">
            <v>1</v>
          </cell>
          <cell r="D753">
            <v>16</v>
          </cell>
          <cell r="E753" t="str">
            <v>C</v>
          </cell>
          <cell r="F753">
            <v>3.8699999999999998E-2</v>
          </cell>
        </row>
        <row r="754">
          <cell r="A754" t="str">
            <v>52.1.16.E</v>
          </cell>
          <cell r="B754">
            <v>52</v>
          </cell>
          <cell r="C754">
            <v>1</v>
          </cell>
          <cell r="D754">
            <v>16</v>
          </cell>
          <cell r="E754" t="str">
            <v>E</v>
          </cell>
          <cell r="F754">
            <v>0</v>
          </cell>
        </row>
        <row r="755">
          <cell r="A755" t="str">
            <v>52.1.16.F</v>
          </cell>
          <cell r="B755">
            <v>52</v>
          </cell>
          <cell r="C755">
            <v>1</v>
          </cell>
          <cell r="D755">
            <v>16</v>
          </cell>
          <cell r="E755" t="str">
            <v>F</v>
          </cell>
          <cell r="F755">
            <v>3.8699999999999998E-2</v>
          </cell>
        </row>
        <row r="756">
          <cell r="A756" t="str">
            <v>52.1.16.I</v>
          </cell>
          <cell r="B756">
            <v>52</v>
          </cell>
          <cell r="C756">
            <v>1</v>
          </cell>
          <cell r="D756">
            <v>16</v>
          </cell>
          <cell r="E756" t="str">
            <v>I</v>
          </cell>
          <cell r="F756">
            <v>3.8699999999999998E-2</v>
          </cell>
        </row>
        <row r="757">
          <cell r="A757" t="str">
            <v>52.1.16.N</v>
          </cell>
          <cell r="B757">
            <v>52</v>
          </cell>
          <cell r="C757">
            <v>1</v>
          </cell>
          <cell r="D757">
            <v>16</v>
          </cell>
          <cell r="E757" t="str">
            <v>N</v>
          </cell>
          <cell r="F757">
            <v>3.8699999999999998E-2</v>
          </cell>
        </row>
        <row r="758">
          <cell r="A758" t="str">
            <v>52.7M.16.N</v>
          </cell>
          <cell r="B758">
            <v>52</v>
          </cell>
          <cell r="C758" t="str">
            <v>7M</v>
          </cell>
          <cell r="D758">
            <v>16</v>
          </cell>
          <cell r="E758" t="str">
            <v>N</v>
          </cell>
          <cell r="F758">
            <v>3.8699999999999998E-2</v>
          </cell>
        </row>
        <row r="759">
          <cell r="A759" t="str">
            <v>52.7P.16.N</v>
          </cell>
          <cell r="B759">
            <v>52</v>
          </cell>
          <cell r="C759" t="str">
            <v>7P</v>
          </cell>
          <cell r="D759">
            <v>16</v>
          </cell>
          <cell r="E759" t="str">
            <v>N</v>
          </cell>
          <cell r="F759">
            <v>3.8699999999999998E-2</v>
          </cell>
        </row>
        <row r="760">
          <cell r="A760" t="str">
            <v>52.1.17.0</v>
          </cell>
          <cell r="B760">
            <v>52</v>
          </cell>
          <cell r="C760">
            <v>1</v>
          </cell>
          <cell r="D760">
            <v>17</v>
          </cell>
          <cell r="E760">
            <v>0</v>
          </cell>
          <cell r="F760">
            <v>7.7499999999999999E-2</v>
          </cell>
        </row>
        <row r="761">
          <cell r="A761" t="str">
            <v>52.1.17.A</v>
          </cell>
          <cell r="B761">
            <v>52</v>
          </cell>
          <cell r="C761">
            <v>1</v>
          </cell>
          <cell r="D761">
            <v>17</v>
          </cell>
          <cell r="E761" t="str">
            <v>A</v>
          </cell>
          <cell r="F761">
            <v>7.7499999999999999E-2</v>
          </cell>
        </row>
        <row r="762">
          <cell r="A762" t="str">
            <v>52.1.17.C</v>
          </cell>
          <cell r="B762">
            <v>52</v>
          </cell>
          <cell r="C762">
            <v>1</v>
          </cell>
          <cell r="D762">
            <v>17</v>
          </cell>
          <cell r="E762" t="str">
            <v>C</v>
          </cell>
          <cell r="F762">
            <v>7.7499999999999999E-2</v>
          </cell>
        </row>
        <row r="763">
          <cell r="A763" t="str">
            <v>52.1.17.F</v>
          </cell>
          <cell r="B763">
            <v>52</v>
          </cell>
          <cell r="C763">
            <v>1</v>
          </cell>
          <cell r="D763">
            <v>17</v>
          </cell>
          <cell r="E763" t="str">
            <v>F</v>
          </cell>
          <cell r="F763">
            <v>7.7499999999999999E-2</v>
          </cell>
        </row>
        <row r="764">
          <cell r="A764" t="str">
            <v>52.1.17.I</v>
          </cell>
          <cell r="B764">
            <v>52</v>
          </cell>
          <cell r="C764">
            <v>1</v>
          </cell>
          <cell r="D764">
            <v>17</v>
          </cell>
          <cell r="E764" t="str">
            <v>I</v>
          </cell>
          <cell r="F764">
            <v>7.7499999999999999E-2</v>
          </cell>
        </row>
        <row r="765">
          <cell r="A765" t="str">
            <v>52.1.17.N</v>
          </cell>
          <cell r="B765">
            <v>52</v>
          </cell>
          <cell r="C765">
            <v>1</v>
          </cell>
          <cell r="D765">
            <v>17</v>
          </cell>
          <cell r="E765" t="str">
            <v>N</v>
          </cell>
          <cell r="F765">
            <v>7.7499999999999999E-2</v>
          </cell>
        </row>
        <row r="766">
          <cell r="A766" t="str">
            <v>52.7M.17.N</v>
          </cell>
          <cell r="B766">
            <v>52</v>
          </cell>
          <cell r="C766" t="str">
            <v>7M</v>
          </cell>
          <cell r="D766">
            <v>17</v>
          </cell>
          <cell r="E766" t="str">
            <v>N</v>
          </cell>
          <cell r="F766">
            <v>7.7499999999999999E-2</v>
          </cell>
        </row>
        <row r="767">
          <cell r="A767" t="str">
            <v>52.7P.17.N</v>
          </cell>
          <cell r="B767">
            <v>52</v>
          </cell>
          <cell r="C767" t="str">
            <v>7P</v>
          </cell>
          <cell r="D767">
            <v>17</v>
          </cell>
          <cell r="E767" t="str">
            <v>N</v>
          </cell>
          <cell r="F767">
            <v>7.7499999999999999E-2</v>
          </cell>
        </row>
        <row r="768">
          <cell r="A768" t="str">
            <v>52.1.18.0</v>
          </cell>
          <cell r="B768">
            <v>52</v>
          </cell>
          <cell r="C768">
            <v>1</v>
          </cell>
          <cell r="D768">
            <v>18</v>
          </cell>
          <cell r="E768">
            <v>0</v>
          </cell>
          <cell r="F768">
            <v>3.8699999999999998E-2</v>
          </cell>
        </row>
        <row r="769">
          <cell r="A769" t="str">
            <v>52.14.18.0</v>
          </cell>
          <cell r="B769">
            <v>52</v>
          </cell>
          <cell r="C769">
            <v>14</v>
          </cell>
          <cell r="D769">
            <v>18</v>
          </cell>
          <cell r="E769">
            <v>0</v>
          </cell>
          <cell r="F769">
            <v>3.8699999999999998E-2</v>
          </cell>
        </row>
        <row r="770">
          <cell r="A770" t="str">
            <v>52.1.18.A</v>
          </cell>
          <cell r="B770">
            <v>52</v>
          </cell>
          <cell r="C770">
            <v>1</v>
          </cell>
          <cell r="D770">
            <v>18</v>
          </cell>
          <cell r="E770" t="str">
            <v>A</v>
          </cell>
          <cell r="F770">
            <v>3.8699999999999998E-2</v>
          </cell>
        </row>
        <row r="771">
          <cell r="A771" t="str">
            <v>52.1.18.F</v>
          </cell>
          <cell r="B771">
            <v>52</v>
          </cell>
          <cell r="C771">
            <v>1</v>
          </cell>
          <cell r="D771">
            <v>18</v>
          </cell>
          <cell r="E771" t="str">
            <v>F</v>
          </cell>
          <cell r="F771">
            <v>3.8699999999999998E-2</v>
          </cell>
        </row>
        <row r="772">
          <cell r="A772" t="str">
            <v>52.1.18.I</v>
          </cell>
          <cell r="B772">
            <v>52</v>
          </cell>
          <cell r="C772">
            <v>1</v>
          </cell>
          <cell r="D772">
            <v>18</v>
          </cell>
          <cell r="E772" t="str">
            <v>I</v>
          </cell>
          <cell r="F772">
            <v>3.8699999999999998E-2</v>
          </cell>
        </row>
        <row r="773">
          <cell r="A773" t="str">
            <v>52.1.18.N</v>
          </cell>
          <cell r="B773">
            <v>52</v>
          </cell>
          <cell r="C773">
            <v>1</v>
          </cell>
          <cell r="D773">
            <v>18</v>
          </cell>
          <cell r="E773" t="str">
            <v>N</v>
          </cell>
          <cell r="F773">
            <v>3.8699999999999998E-2</v>
          </cell>
        </row>
        <row r="774">
          <cell r="A774" t="str">
            <v>52.0M.18.N</v>
          </cell>
          <cell r="B774">
            <v>52</v>
          </cell>
          <cell r="C774" t="str">
            <v>0M</v>
          </cell>
          <cell r="D774">
            <v>18</v>
          </cell>
          <cell r="E774" t="str">
            <v>N</v>
          </cell>
          <cell r="F774">
            <v>3.8699999999999998E-2</v>
          </cell>
        </row>
        <row r="775">
          <cell r="A775" t="str">
            <v>52.12.18.N</v>
          </cell>
          <cell r="B775">
            <v>52</v>
          </cell>
          <cell r="C775">
            <v>12</v>
          </cell>
          <cell r="D775">
            <v>18</v>
          </cell>
          <cell r="E775" t="str">
            <v>N</v>
          </cell>
          <cell r="F775">
            <v>3.8699999999999998E-2</v>
          </cell>
        </row>
        <row r="776">
          <cell r="A776" t="str">
            <v>52.7P.18.N</v>
          </cell>
          <cell r="B776">
            <v>52</v>
          </cell>
          <cell r="C776" t="str">
            <v>7P</v>
          </cell>
          <cell r="D776">
            <v>18</v>
          </cell>
          <cell r="E776" t="str">
            <v>N</v>
          </cell>
          <cell r="F776">
            <v>3.8699999999999998E-2</v>
          </cell>
        </row>
        <row r="777">
          <cell r="A777" t="str">
            <v>52.1.19.0</v>
          </cell>
          <cell r="B777">
            <v>52</v>
          </cell>
          <cell r="C777">
            <v>1</v>
          </cell>
          <cell r="D777">
            <v>19</v>
          </cell>
          <cell r="E777">
            <v>0</v>
          </cell>
          <cell r="F777">
            <v>7.7499999999999999E-2</v>
          </cell>
        </row>
        <row r="778">
          <cell r="A778" t="str">
            <v>52.14.19.0</v>
          </cell>
          <cell r="B778">
            <v>52</v>
          </cell>
          <cell r="C778">
            <v>14</v>
          </cell>
          <cell r="D778">
            <v>19</v>
          </cell>
          <cell r="E778">
            <v>0</v>
          </cell>
          <cell r="F778">
            <v>7.7499999999999999E-2</v>
          </cell>
        </row>
        <row r="779">
          <cell r="A779" t="str">
            <v>52.1.19.A</v>
          </cell>
          <cell r="B779">
            <v>52</v>
          </cell>
          <cell r="C779">
            <v>1</v>
          </cell>
          <cell r="D779">
            <v>19</v>
          </cell>
          <cell r="E779" t="str">
            <v>A</v>
          </cell>
          <cell r="F779">
            <v>7.7499999999999999E-2</v>
          </cell>
        </row>
        <row r="780">
          <cell r="A780" t="str">
            <v>52.1.19.F</v>
          </cell>
          <cell r="B780">
            <v>52</v>
          </cell>
          <cell r="C780">
            <v>1</v>
          </cell>
          <cell r="D780">
            <v>19</v>
          </cell>
          <cell r="E780" t="str">
            <v>F</v>
          </cell>
          <cell r="F780">
            <v>7.7499999999999999E-2</v>
          </cell>
        </row>
        <row r="781">
          <cell r="A781" t="str">
            <v>52.1.19.I</v>
          </cell>
          <cell r="B781">
            <v>52</v>
          </cell>
          <cell r="C781">
            <v>1</v>
          </cell>
          <cell r="D781">
            <v>19</v>
          </cell>
          <cell r="E781" t="str">
            <v>I</v>
          </cell>
          <cell r="F781">
            <v>7.7499999999999999E-2</v>
          </cell>
        </row>
        <row r="782">
          <cell r="A782" t="str">
            <v>52.1.19.N</v>
          </cell>
          <cell r="B782">
            <v>52</v>
          </cell>
          <cell r="C782">
            <v>1</v>
          </cell>
          <cell r="D782">
            <v>19</v>
          </cell>
          <cell r="E782" t="str">
            <v>N</v>
          </cell>
          <cell r="F782">
            <v>7.7499999999999999E-2</v>
          </cell>
        </row>
        <row r="783">
          <cell r="A783" t="str">
            <v>52.0M.19.N</v>
          </cell>
          <cell r="B783">
            <v>52</v>
          </cell>
          <cell r="C783" t="str">
            <v>0M</v>
          </cell>
          <cell r="D783">
            <v>19</v>
          </cell>
          <cell r="E783" t="str">
            <v>N</v>
          </cell>
          <cell r="F783">
            <v>7.7499999999999999E-2</v>
          </cell>
        </row>
        <row r="784">
          <cell r="A784" t="str">
            <v>52.12.19.N</v>
          </cell>
          <cell r="B784">
            <v>52</v>
          </cell>
          <cell r="C784">
            <v>12</v>
          </cell>
          <cell r="D784">
            <v>19</v>
          </cell>
          <cell r="E784" t="str">
            <v>N</v>
          </cell>
          <cell r="F784">
            <v>7.7499999999999999E-2</v>
          </cell>
        </row>
        <row r="785">
          <cell r="A785" t="str">
            <v>52.7P.19.N</v>
          </cell>
          <cell r="B785">
            <v>52</v>
          </cell>
          <cell r="C785" t="str">
            <v>7P</v>
          </cell>
          <cell r="D785">
            <v>19</v>
          </cell>
          <cell r="E785" t="str">
            <v>N</v>
          </cell>
          <cell r="F785">
            <v>7.7499999999999999E-2</v>
          </cell>
        </row>
        <row r="786">
          <cell r="A786" t="str">
            <v>52.1.20.0</v>
          </cell>
          <cell r="B786">
            <v>52</v>
          </cell>
          <cell r="C786">
            <v>1</v>
          </cell>
          <cell r="D786">
            <v>20</v>
          </cell>
          <cell r="E786">
            <v>0</v>
          </cell>
          <cell r="F786">
            <v>2.4299999999999999E-2</v>
          </cell>
        </row>
        <row r="787">
          <cell r="A787" t="str">
            <v>52.1.20.E</v>
          </cell>
          <cell r="B787">
            <v>52</v>
          </cell>
          <cell r="C787">
            <v>1</v>
          </cell>
          <cell r="D787">
            <v>20</v>
          </cell>
          <cell r="E787" t="str">
            <v>E</v>
          </cell>
          <cell r="F787">
            <v>0</v>
          </cell>
        </row>
        <row r="788">
          <cell r="A788" t="str">
            <v>52.1.20.F</v>
          </cell>
          <cell r="B788">
            <v>52</v>
          </cell>
          <cell r="C788">
            <v>1</v>
          </cell>
          <cell r="D788">
            <v>20</v>
          </cell>
          <cell r="E788" t="str">
            <v>F</v>
          </cell>
          <cell r="F788">
            <v>2.4299999999999999E-2</v>
          </cell>
        </row>
        <row r="789">
          <cell r="A789" t="str">
            <v>52.1.20.I</v>
          </cell>
          <cell r="B789">
            <v>52</v>
          </cell>
          <cell r="C789">
            <v>1</v>
          </cell>
          <cell r="D789">
            <v>20</v>
          </cell>
          <cell r="E789" t="str">
            <v>I</v>
          </cell>
          <cell r="F789">
            <v>2.4299999999999999E-2</v>
          </cell>
        </row>
        <row r="790">
          <cell r="A790" t="str">
            <v>52.1.20.N</v>
          </cell>
          <cell r="B790">
            <v>52</v>
          </cell>
          <cell r="C790">
            <v>1</v>
          </cell>
          <cell r="D790">
            <v>20</v>
          </cell>
          <cell r="E790" t="str">
            <v>N</v>
          </cell>
          <cell r="F790">
            <v>2.4299999999999999E-2</v>
          </cell>
        </row>
        <row r="791">
          <cell r="A791" t="str">
            <v>52.71.20.N</v>
          </cell>
          <cell r="B791">
            <v>52</v>
          </cell>
          <cell r="C791">
            <v>71</v>
          </cell>
          <cell r="D791">
            <v>20</v>
          </cell>
          <cell r="E791" t="str">
            <v>N</v>
          </cell>
          <cell r="F791">
            <v>2.6100000000000002E-2</v>
          </cell>
        </row>
        <row r="792">
          <cell r="A792" t="str">
            <v>52.74.20.N</v>
          </cell>
          <cell r="B792">
            <v>52</v>
          </cell>
          <cell r="C792">
            <v>74</v>
          </cell>
          <cell r="D792">
            <v>20</v>
          </cell>
          <cell r="E792" t="str">
            <v>N</v>
          </cell>
          <cell r="F792">
            <v>2.4299999999999999E-2</v>
          </cell>
        </row>
        <row r="793">
          <cell r="A793" t="str">
            <v>52.7P.20.N</v>
          </cell>
          <cell r="B793">
            <v>52</v>
          </cell>
          <cell r="C793" t="str">
            <v>7P</v>
          </cell>
          <cell r="D793">
            <v>20</v>
          </cell>
          <cell r="E793" t="str">
            <v>N</v>
          </cell>
          <cell r="F793">
            <v>2.4299999999999999E-2</v>
          </cell>
        </row>
        <row r="794">
          <cell r="A794" t="str">
            <v>52.1.21.0</v>
          </cell>
          <cell r="B794">
            <v>52</v>
          </cell>
          <cell r="C794">
            <v>1</v>
          </cell>
          <cell r="D794">
            <v>21</v>
          </cell>
          <cell r="E794">
            <v>0</v>
          </cell>
          <cell r="F794">
            <v>4.7500000000000001E-2</v>
          </cell>
        </row>
        <row r="795">
          <cell r="A795" t="str">
            <v>52.1.21.F</v>
          </cell>
          <cell r="B795">
            <v>52</v>
          </cell>
          <cell r="C795">
            <v>1</v>
          </cell>
          <cell r="D795">
            <v>21</v>
          </cell>
          <cell r="E795" t="str">
            <v>F</v>
          </cell>
          <cell r="F795">
            <v>4.7500000000000001E-2</v>
          </cell>
        </row>
        <row r="796">
          <cell r="A796" t="str">
            <v>52.1.21.I</v>
          </cell>
          <cell r="B796">
            <v>52</v>
          </cell>
          <cell r="C796">
            <v>1</v>
          </cell>
          <cell r="D796">
            <v>21</v>
          </cell>
          <cell r="E796" t="str">
            <v>I</v>
          </cell>
          <cell r="F796">
            <v>4.7500000000000001E-2</v>
          </cell>
        </row>
        <row r="797">
          <cell r="A797" t="str">
            <v>52.1.21.N</v>
          </cell>
          <cell r="B797">
            <v>52</v>
          </cell>
          <cell r="C797">
            <v>1</v>
          </cell>
          <cell r="D797">
            <v>21</v>
          </cell>
          <cell r="E797" t="str">
            <v>N</v>
          </cell>
          <cell r="F797">
            <v>4.7500000000000001E-2</v>
          </cell>
        </row>
        <row r="798">
          <cell r="A798" t="str">
            <v>52.71.21.N</v>
          </cell>
          <cell r="B798">
            <v>52</v>
          </cell>
          <cell r="C798">
            <v>71</v>
          </cell>
          <cell r="D798">
            <v>21</v>
          </cell>
          <cell r="E798" t="str">
            <v>N</v>
          </cell>
          <cell r="F798">
            <v>4.7500000000000001E-2</v>
          </cell>
        </row>
        <row r="799">
          <cell r="A799" t="str">
            <v>52.74.21.N</v>
          </cell>
          <cell r="B799">
            <v>52</v>
          </cell>
          <cell r="C799">
            <v>74</v>
          </cell>
          <cell r="D799">
            <v>21</v>
          </cell>
          <cell r="E799" t="str">
            <v>N</v>
          </cell>
          <cell r="F799">
            <v>4.7500000000000001E-2</v>
          </cell>
        </row>
        <row r="800">
          <cell r="A800" t="str">
            <v>52.7P.21.N</v>
          </cell>
          <cell r="B800">
            <v>52</v>
          </cell>
          <cell r="C800" t="str">
            <v>7P</v>
          </cell>
          <cell r="D800">
            <v>21</v>
          </cell>
          <cell r="E800" t="str">
            <v>N</v>
          </cell>
          <cell r="F800">
            <v>4.7500000000000001E-2</v>
          </cell>
        </row>
        <row r="801">
          <cell r="A801" t="str">
            <v>52.1.24.0</v>
          </cell>
          <cell r="B801">
            <v>52</v>
          </cell>
          <cell r="C801">
            <v>1</v>
          </cell>
          <cell r="D801">
            <v>24</v>
          </cell>
          <cell r="E801">
            <v>0</v>
          </cell>
          <cell r="F801">
            <v>2.4299999999999999E-2</v>
          </cell>
        </row>
        <row r="802">
          <cell r="A802" t="str">
            <v>52.1.24.A</v>
          </cell>
          <cell r="B802">
            <v>52</v>
          </cell>
          <cell r="C802">
            <v>1</v>
          </cell>
          <cell r="D802">
            <v>24</v>
          </cell>
          <cell r="E802" t="str">
            <v>A</v>
          </cell>
          <cell r="F802">
            <v>2.4299999999999999E-2</v>
          </cell>
        </row>
        <row r="803">
          <cell r="A803" t="str">
            <v>52.1.24.E</v>
          </cell>
          <cell r="B803">
            <v>52</v>
          </cell>
          <cell r="C803">
            <v>1</v>
          </cell>
          <cell r="D803">
            <v>24</v>
          </cell>
          <cell r="E803" t="str">
            <v>E</v>
          </cell>
          <cell r="F803">
            <v>0</v>
          </cell>
        </row>
        <row r="804">
          <cell r="A804" t="str">
            <v>52.1.24.I</v>
          </cell>
          <cell r="B804">
            <v>52</v>
          </cell>
          <cell r="C804">
            <v>1</v>
          </cell>
          <cell r="D804">
            <v>24</v>
          </cell>
          <cell r="E804" t="str">
            <v>I</v>
          </cell>
          <cell r="F804">
            <v>2.4299999999999999E-2</v>
          </cell>
        </row>
        <row r="805">
          <cell r="A805" t="str">
            <v>52.1.24.N</v>
          </cell>
          <cell r="B805">
            <v>52</v>
          </cell>
          <cell r="C805">
            <v>1</v>
          </cell>
          <cell r="D805">
            <v>24</v>
          </cell>
          <cell r="E805" t="str">
            <v>N</v>
          </cell>
          <cell r="F805">
            <v>2.4299999999999999E-2</v>
          </cell>
        </row>
        <row r="806">
          <cell r="A806" t="str">
            <v>52.7P.24.N</v>
          </cell>
          <cell r="B806">
            <v>52</v>
          </cell>
          <cell r="C806" t="str">
            <v>7P</v>
          </cell>
          <cell r="D806">
            <v>24</v>
          </cell>
          <cell r="E806" t="str">
            <v>N</v>
          </cell>
          <cell r="F806">
            <v>2.4299999999999999E-2</v>
          </cell>
        </row>
        <row r="807">
          <cell r="A807" t="str">
            <v>52.1.26.I</v>
          </cell>
          <cell r="B807">
            <v>52</v>
          </cell>
          <cell r="C807">
            <v>1</v>
          </cell>
          <cell r="D807">
            <v>26</v>
          </cell>
          <cell r="E807" t="str">
            <v>I</v>
          </cell>
          <cell r="F807">
            <v>9.0899999999999995E-2</v>
          </cell>
        </row>
        <row r="808">
          <cell r="A808" t="str">
            <v>52.1.26.N</v>
          </cell>
          <cell r="B808">
            <v>52</v>
          </cell>
          <cell r="C808">
            <v>1</v>
          </cell>
          <cell r="D808">
            <v>26</v>
          </cell>
          <cell r="E808" t="str">
            <v>N</v>
          </cell>
          <cell r="F808">
            <v>9.0899999999999995E-2</v>
          </cell>
        </row>
        <row r="809">
          <cell r="A809" t="str">
            <v>52.1.30.A</v>
          </cell>
          <cell r="B809">
            <v>52</v>
          </cell>
          <cell r="C809">
            <v>1</v>
          </cell>
          <cell r="D809">
            <v>30</v>
          </cell>
          <cell r="E809" t="str">
            <v>A</v>
          </cell>
          <cell r="F809">
            <v>9.0899999999999995E-2</v>
          </cell>
        </row>
        <row r="810">
          <cell r="A810" t="str">
            <v>52.1.30.N</v>
          </cell>
          <cell r="B810">
            <v>52</v>
          </cell>
          <cell r="C810">
            <v>1</v>
          </cell>
          <cell r="D810">
            <v>30</v>
          </cell>
          <cell r="E810" t="str">
            <v>N</v>
          </cell>
          <cell r="F810">
            <v>9.0899999999999995E-2</v>
          </cell>
        </row>
        <row r="811">
          <cell r="A811" t="str">
            <v>52.7P.30.N</v>
          </cell>
          <cell r="B811">
            <v>52</v>
          </cell>
          <cell r="C811" t="str">
            <v>7P</v>
          </cell>
          <cell r="D811">
            <v>30</v>
          </cell>
          <cell r="E811" t="str">
            <v>N</v>
          </cell>
          <cell r="F811">
            <v>9.0899999999999995E-2</v>
          </cell>
        </row>
        <row r="812">
          <cell r="A812" t="str">
            <v>52.1.33.A</v>
          </cell>
          <cell r="B812">
            <v>52</v>
          </cell>
          <cell r="C812">
            <v>1</v>
          </cell>
          <cell r="D812">
            <v>33</v>
          </cell>
          <cell r="E812" t="str">
            <v>A</v>
          </cell>
          <cell r="F812">
            <v>9.0899999999999995E-2</v>
          </cell>
        </row>
        <row r="813">
          <cell r="A813" t="str">
            <v>52.1.90.0</v>
          </cell>
          <cell r="B813">
            <v>52</v>
          </cell>
          <cell r="C813">
            <v>1</v>
          </cell>
          <cell r="D813">
            <v>90</v>
          </cell>
          <cell r="E813">
            <v>0</v>
          </cell>
          <cell r="F813">
            <v>0.125</v>
          </cell>
        </row>
        <row r="814">
          <cell r="A814" t="str">
            <v>52.1.90.I</v>
          </cell>
          <cell r="B814">
            <v>52</v>
          </cell>
          <cell r="C814">
            <v>1</v>
          </cell>
          <cell r="D814">
            <v>90</v>
          </cell>
          <cell r="E814" t="str">
            <v>I</v>
          </cell>
          <cell r="F814">
            <v>0.125</v>
          </cell>
        </row>
        <row r="815">
          <cell r="A815" t="str">
            <v>52.1.90.N</v>
          </cell>
          <cell r="B815">
            <v>52</v>
          </cell>
          <cell r="C815">
            <v>1</v>
          </cell>
          <cell r="D815">
            <v>90</v>
          </cell>
          <cell r="E815" t="str">
            <v>N</v>
          </cell>
          <cell r="F815">
            <v>0.125</v>
          </cell>
        </row>
        <row r="816">
          <cell r="A816" t="str">
            <v>52.1.98.0</v>
          </cell>
          <cell r="B816">
            <v>52</v>
          </cell>
          <cell r="C816">
            <v>1</v>
          </cell>
          <cell r="D816">
            <v>98</v>
          </cell>
          <cell r="E816">
            <v>0</v>
          </cell>
          <cell r="F816">
            <v>0</v>
          </cell>
        </row>
        <row r="817">
          <cell r="A817" t="str">
            <v>52.1.98.A</v>
          </cell>
          <cell r="B817">
            <v>52</v>
          </cell>
          <cell r="C817">
            <v>1</v>
          </cell>
          <cell r="D817">
            <v>98</v>
          </cell>
          <cell r="E817" t="str">
            <v>A</v>
          </cell>
          <cell r="F817">
            <v>0</v>
          </cell>
        </row>
        <row r="818">
          <cell r="A818" t="str">
            <v>52.1.98.F</v>
          </cell>
          <cell r="B818">
            <v>52</v>
          </cell>
          <cell r="C818">
            <v>1</v>
          </cell>
          <cell r="D818">
            <v>98</v>
          </cell>
          <cell r="E818" t="str">
            <v>F</v>
          </cell>
          <cell r="F818">
            <v>0</v>
          </cell>
        </row>
        <row r="819">
          <cell r="A819" t="str">
            <v>52.1.98.I</v>
          </cell>
          <cell r="B819">
            <v>52</v>
          </cell>
          <cell r="C819">
            <v>1</v>
          </cell>
          <cell r="D819">
            <v>98</v>
          </cell>
          <cell r="E819" t="str">
            <v>I</v>
          </cell>
          <cell r="F819">
            <v>0</v>
          </cell>
        </row>
        <row r="820">
          <cell r="A820" t="str">
            <v>52.1.98.N</v>
          </cell>
          <cell r="B820">
            <v>52</v>
          </cell>
          <cell r="C820">
            <v>1</v>
          </cell>
          <cell r="D820">
            <v>98</v>
          </cell>
          <cell r="E820" t="str">
            <v>N</v>
          </cell>
          <cell r="F820">
            <v>0</v>
          </cell>
        </row>
        <row r="821">
          <cell r="A821" t="str">
            <v>53.1.0.0</v>
          </cell>
          <cell r="B821">
            <v>53</v>
          </cell>
          <cell r="C821">
            <v>1</v>
          </cell>
          <cell r="D821">
            <v>0</v>
          </cell>
          <cell r="E821">
            <v>0</v>
          </cell>
          <cell r="F821">
            <v>3.2599999999999997E-2</v>
          </cell>
        </row>
        <row r="822">
          <cell r="A822" t="str">
            <v>53.1.0.A</v>
          </cell>
          <cell r="B822">
            <v>53</v>
          </cell>
          <cell r="C822">
            <v>1</v>
          </cell>
          <cell r="D822">
            <v>0</v>
          </cell>
          <cell r="E822" t="str">
            <v>A</v>
          </cell>
          <cell r="F822">
            <v>3.2599999999999997E-2</v>
          </cell>
        </row>
        <row r="823">
          <cell r="A823" t="str">
            <v>53.1.1.C</v>
          </cell>
          <cell r="B823">
            <v>53</v>
          </cell>
          <cell r="C823">
            <v>1</v>
          </cell>
          <cell r="D823">
            <v>1</v>
          </cell>
          <cell r="E823" t="str">
            <v>C</v>
          </cell>
          <cell r="F823">
            <v>3.2099999999999997E-2</v>
          </cell>
        </row>
        <row r="824">
          <cell r="A824" t="str">
            <v>53.1.1.E</v>
          </cell>
          <cell r="B824">
            <v>53</v>
          </cell>
          <cell r="C824">
            <v>1</v>
          </cell>
          <cell r="D824">
            <v>1</v>
          </cell>
          <cell r="E824" t="str">
            <v>E</v>
          </cell>
          <cell r="F824">
            <v>3.2099999999999997E-2</v>
          </cell>
        </row>
        <row r="825">
          <cell r="A825" t="str">
            <v>53.1.1.I</v>
          </cell>
          <cell r="B825">
            <v>53</v>
          </cell>
          <cell r="C825">
            <v>1</v>
          </cell>
          <cell r="D825">
            <v>1</v>
          </cell>
          <cell r="E825" t="str">
            <v>I</v>
          </cell>
          <cell r="F825">
            <v>3.2099999999999997E-2</v>
          </cell>
        </row>
        <row r="826">
          <cell r="A826" t="str">
            <v>53.1.1.N</v>
          </cell>
          <cell r="B826">
            <v>53</v>
          </cell>
          <cell r="C826">
            <v>1</v>
          </cell>
          <cell r="D826">
            <v>1</v>
          </cell>
          <cell r="E826" t="str">
            <v>N</v>
          </cell>
          <cell r="F826">
            <v>3.2099999999999997E-2</v>
          </cell>
        </row>
        <row r="827">
          <cell r="A827" t="str">
            <v>53.1.2.0</v>
          </cell>
          <cell r="B827">
            <v>53</v>
          </cell>
          <cell r="C827">
            <v>1</v>
          </cell>
          <cell r="D827">
            <v>2</v>
          </cell>
          <cell r="E827">
            <v>0</v>
          </cell>
          <cell r="F827">
            <v>3.0800000000000001E-2</v>
          </cell>
        </row>
        <row r="828">
          <cell r="A828" t="str">
            <v>53.1.2.A</v>
          </cell>
          <cell r="B828">
            <v>53</v>
          </cell>
          <cell r="C828">
            <v>1</v>
          </cell>
          <cell r="D828">
            <v>2</v>
          </cell>
          <cell r="E828" t="str">
            <v>A</v>
          </cell>
          <cell r="F828">
            <v>3.0800000000000001E-2</v>
          </cell>
        </row>
        <row r="829">
          <cell r="A829" t="str">
            <v>53.1.2.E</v>
          </cell>
          <cell r="B829">
            <v>53</v>
          </cell>
          <cell r="C829">
            <v>1</v>
          </cell>
          <cell r="D829">
            <v>2</v>
          </cell>
          <cell r="E829" t="str">
            <v>E</v>
          </cell>
          <cell r="F829">
            <v>3.0800000000000001E-2</v>
          </cell>
        </row>
        <row r="830">
          <cell r="A830" t="str">
            <v>53.1.2.F</v>
          </cell>
          <cell r="B830">
            <v>53</v>
          </cell>
          <cell r="C830">
            <v>1</v>
          </cell>
          <cell r="D830">
            <v>2</v>
          </cell>
          <cell r="E830" t="str">
            <v>F</v>
          </cell>
          <cell r="F830">
            <v>3.0800000000000001E-2</v>
          </cell>
        </row>
        <row r="831">
          <cell r="A831" t="str">
            <v>53.1.2.I</v>
          </cell>
          <cell r="B831">
            <v>53</v>
          </cell>
          <cell r="C831">
            <v>1</v>
          </cell>
          <cell r="D831">
            <v>2</v>
          </cell>
          <cell r="E831" t="str">
            <v>I</v>
          </cell>
          <cell r="F831">
            <v>3.0800000000000001E-2</v>
          </cell>
        </row>
        <row r="832">
          <cell r="A832" t="str">
            <v>53.1.2.N</v>
          </cell>
          <cell r="B832">
            <v>53</v>
          </cell>
          <cell r="C832">
            <v>1</v>
          </cell>
          <cell r="D832">
            <v>2</v>
          </cell>
          <cell r="E832" t="str">
            <v>N</v>
          </cell>
          <cell r="F832">
            <v>3.0800000000000001E-2</v>
          </cell>
        </row>
        <row r="833">
          <cell r="A833" t="str">
            <v>53.1.3.0</v>
          </cell>
          <cell r="B833">
            <v>53</v>
          </cell>
          <cell r="C833">
            <v>1</v>
          </cell>
          <cell r="D833">
            <v>3</v>
          </cell>
          <cell r="E833">
            <v>0</v>
          </cell>
          <cell r="F833">
            <v>3.0800000000000001E-2</v>
          </cell>
        </row>
        <row r="834">
          <cell r="A834" t="str">
            <v>53.1.3.A</v>
          </cell>
          <cell r="B834">
            <v>53</v>
          </cell>
          <cell r="C834">
            <v>1</v>
          </cell>
          <cell r="D834">
            <v>3</v>
          </cell>
          <cell r="E834" t="str">
            <v>A</v>
          </cell>
          <cell r="F834">
            <v>3.0800000000000001E-2</v>
          </cell>
        </row>
        <row r="835">
          <cell r="A835" t="str">
            <v>53.1.4.0</v>
          </cell>
          <cell r="B835">
            <v>53</v>
          </cell>
          <cell r="C835">
            <v>1</v>
          </cell>
          <cell r="D835">
            <v>4</v>
          </cell>
          <cell r="E835">
            <v>0</v>
          </cell>
          <cell r="F835">
            <v>3.2599999999999997E-2</v>
          </cell>
        </row>
        <row r="836">
          <cell r="A836" t="str">
            <v>53.1.4.A</v>
          </cell>
          <cell r="B836">
            <v>53</v>
          </cell>
          <cell r="C836">
            <v>1</v>
          </cell>
          <cell r="D836">
            <v>4</v>
          </cell>
          <cell r="E836" t="str">
            <v>A</v>
          </cell>
          <cell r="F836">
            <v>3.2599999999999997E-2</v>
          </cell>
        </row>
        <row r="837">
          <cell r="A837" t="str">
            <v>53.1.6.0</v>
          </cell>
          <cell r="B837">
            <v>53</v>
          </cell>
          <cell r="C837">
            <v>1</v>
          </cell>
          <cell r="D837">
            <v>6</v>
          </cell>
          <cell r="E837">
            <v>0</v>
          </cell>
          <cell r="F837">
            <v>3.2599999999999997E-2</v>
          </cell>
        </row>
        <row r="838">
          <cell r="A838" t="str">
            <v>53.1.6.A</v>
          </cell>
          <cell r="B838">
            <v>53</v>
          </cell>
          <cell r="C838">
            <v>1</v>
          </cell>
          <cell r="D838">
            <v>6</v>
          </cell>
          <cell r="E838" t="str">
            <v>A</v>
          </cell>
          <cell r="F838">
            <v>3.2599999999999997E-2</v>
          </cell>
        </row>
        <row r="839">
          <cell r="A839" t="str">
            <v>53.1.6.E</v>
          </cell>
          <cell r="B839">
            <v>53</v>
          </cell>
          <cell r="C839">
            <v>1</v>
          </cell>
          <cell r="D839">
            <v>6</v>
          </cell>
          <cell r="E839" t="str">
            <v>E</v>
          </cell>
          <cell r="F839">
            <v>3.2599999999999997E-2</v>
          </cell>
        </row>
        <row r="840">
          <cell r="A840" t="str">
            <v>53.1.6.F</v>
          </cell>
          <cell r="B840">
            <v>53</v>
          </cell>
          <cell r="C840">
            <v>1</v>
          </cell>
          <cell r="D840">
            <v>6</v>
          </cell>
          <cell r="E840" t="str">
            <v>F</v>
          </cell>
          <cell r="F840">
            <v>3.2599999999999997E-2</v>
          </cell>
        </row>
        <row r="841">
          <cell r="A841" t="str">
            <v>53.1.6.I</v>
          </cell>
          <cell r="B841">
            <v>53</v>
          </cell>
          <cell r="C841">
            <v>1</v>
          </cell>
          <cell r="D841">
            <v>6</v>
          </cell>
          <cell r="E841" t="str">
            <v>I</v>
          </cell>
          <cell r="F841">
            <v>3.2599999999999997E-2</v>
          </cell>
        </row>
        <row r="842">
          <cell r="A842" t="str">
            <v>53.1.6.N</v>
          </cell>
          <cell r="B842">
            <v>53</v>
          </cell>
          <cell r="C842">
            <v>1</v>
          </cell>
          <cell r="D842">
            <v>6</v>
          </cell>
          <cell r="E842" t="str">
            <v>N</v>
          </cell>
          <cell r="F842">
            <v>3.2599999999999997E-2</v>
          </cell>
        </row>
        <row r="843">
          <cell r="A843" t="str">
            <v>53.7P.6.N</v>
          </cell>
          <cell r="B843">
            <v>53</v>
          </cell>
          <cell r="C843" t="str">
            <v>7P</v>
          </cell>
          <cell r="D843">
            <v>6</v>
          </cell>
          <cell r="E843" t="str">
            <v>N</v>
          </cell>
          <cell r="F843">
            <v>3.2599999999999997E-2</v>
          </cell>
        </row>
        <row r="844">
          <cell r="A844" t="str">
            <v>53.1.8.0</v>
          </cell>
          <cell r="B844">
            <v>53</v>
          </cell>
          <cell r="C844">
            <v>1</v>
          </cell>
          <cell r="D844">
            <v>8</v>
          </cell>
          <cell r="E844">
            <v>0</v>
          </cell>
          <cell r="F844">
            <v>3.0800000000000001E-2</v>
          </cell>
        </row>
        <row r="845">
          <cell r="A845" t="str">
            <v>53.1.8.A</v>
          </cell>
          <cell r="B845">
            <v>53</v>
          </cell>
          <cell r="C845">
            <v>1</v>
          </cell>
          <cell r="D845">
            <v>8</v>
          </cell>
          <cell r="E845" t="str">
            <v>A</v>
          </cell>
          <cell r="F845">
            <v>3.0800000000000001E-2</v>
          </cell>
        </row>
        <row r="846">
          <cell r="A846" t="str">
            <v>53.1.8.N</v>
          </cell>
          <cell r="B846">
            <v>53</v>
          </cell>
          <cell r="C846">
            <v>1</v>
          </cell>
          <cell r="D846">
            <v>8</v>
          </cell>
          <cell r="E846" t="str">
            <v>N</v>
          </cell>
          <cell r="F846">
            <v>3.0800000000000001E-2</v>
          </cell>
        </row>
        <row r="847">
          <cell r="A847" t="str">
            <v>53.1.10.0</v>
          </cell>
          <cell r="B847">
            <v>53</v>
          </cell>
          <cell r="C847">
            <v>1</v>
          </cell>
          <cell r="D847">
            <v>10</v>
          </cell>
          <cell r="E847">
            <v>0</v>
          </cell>
          <cell r="F847">
            <v>4.5699999999999998E-2</v>
          </cell>
        </row>
        <row r="848">
          <cell r="A848" t="str">
            <v>53.1.10.A</v>
          </cell>
          <cell r="B848">
            <v>53</v>
          </cell>
          <cell r="C848">
            <v>1</v>
          </cell>
          <cell r="D848">
            <v>10</v>
          </cell>
          <cell r="E848" t="str">
            <v>A</v>
          </cell>
          <cell r="F848">
            <v>4.5699999999999998E-2</v>
          </cell>
        </row>
        <row r="849">
          <cell r="A849" t="str">
            <v>53.1.10.F</v>
          </cell>
          <cell r="B849">
            <v>53</v>
          </cell>
          <cell r="C849">
            <v>1</v>
          </cell>
          <cell r="D849">
            <v>10</v>
          </cell>
          <cell r="E849" t="str">
            <v>F</v>
          </cell>
          <cell r="F849">
            <v>4.5699999999999998E-2</v>
          </cell>
        </row>
        <row r="850">
          <cell r="A850" t="str">
            <v>53.1.10.N</v>
          </cell>
          <cell r="B850">
            <v>53</v>
          </cell>
          <cell r="C850">
            <v>1</v>
          </cell>
          <cell r="D850">
            <v>10</v>
          </cell>
          <cell r="E850" t="str">
            <v>N</v>
          </cell>
          <cell r="F850">
            <v>4.5699999999999998E-2</v>
          </cell>
        </row>
        <row r="851">
          <cell r="A851" t="str">
            <v>53.0M.10.N</v>
          </cell>
          <cell r="B851">
            <v>53</v>
          </cell>
          <cell r="C851" t="str">
            <v>0M</v>
          </cell>
          <cell r="D851">
            <v>10</v>
          </cell>
          <cell r="E851" t="str">
            <v>N</v>
          </cell>
          <cell r="F851">
            <v>4.5699999999999998E-2</v>
          </cell>
        </row>
        <row r="852">
          <cell r="A852" t="str">
            <v>53.12.10.N</v>
          </cell>
          <cell r="B852">
            <v>53</v>
          </cell>
          <cell r="C852">
            <v>12</v>
          </cell>
          <cell r="D852">
            <v>10</v>
          </cell>
          <cell r="E852" t="str">
            <v>N</v>
          </cell>
          <cell r="F852">
            <v>4.5699999999999998E-2</v>
          </cell>
        </row>
        <row r="853">
          <cell r="A853" t="str">
            <v>53.1.13.0</v>
          </cell>
          <cell r="B853">
            <v>53</v>
          </cell>
          <cell r="C853">
            <v>1</v>
          </cell>
          <cell r="D853">
            <v>13</v>
          </cell>
          <cell r="E853">
            <v>0</v>
          </cell>
          <cell r="F853">
            <v>0.2</v>
          </cell>
        </row>
        <row r="854">
          <cell r="A854" t="str">
            <v>53.1.13.A</v>
          </cell>
          <cell r="B854">
            <v>53</v>
          </cell>
          <cell r="C854">
            <v>1</v>
          </cell>
          <cell r="D854">
            <v>13</v>
          </cell>
          <cell r="E854" t="str">
            <v>A</v>
          </cell>
          <cell r="F854">
            <v>0.2</v>
          </cell>
        </row>
        <row r="855">
          <cell r="A855" t="str">
            <v>53.1.13.I</v>
          </cell>
          <cell r="B855">
            <v>53</v>
          </cell>
          <cell r="C855">
            <v>1</v>
          </cell>
          <cell r="D855">
            <v>13</v>
          </cell>
          <cell r="E855" t="str">
            <v>I</v>
          </cell>
          <cell r="F855">
            <v>0.2</v>
          </cell>
        </row>
        <row r="856">
          <cell r="A856" t="str">
            <v>53.1.13.N</v>
          </cell>
          <cell r="B856">
            <v>53</v>
          </cell>
          <cell r="C856">
            <v>1</v>
          </cell>
          <cell r="D856">
            <v>13</v>
          </cell>
          <cell r="E856" t="str">
            <v>N</v>
          </cell>
          <cell r="F856">
            <v>0.2</v>
          </cell>
        </row>
        <row r="857">
          <cell r="A857" t="str">
            <v>53.7P.13.N</v>
          </cell>
          <cell r="B857">
            <v>53</v>
          </cell>
          <cell r="C857" t="str">
            <v>7P</v>
          </cell>
          <cell r="D857">
            <v>13</v>
          </cell>
          <cell r="E857" t="str">
            <v>N</v>
          </cell>
          <cell r="F857">
            <v>0.2</v>
          </cell>
        </row>
        <row r="858">
          <cell r="A858" t="str">
            <v>53.1.19.A</v>
          </cell>
          <cell r="B858">
            <v>53</v>
          </cell>
          <cell r="C858">
            <v>1</v>
          </cell>
          <cell r="D858">
            <v>19</v>
          </cell>
          <cell r="E858" t="str">
            <v>A</v>
          </cell>
          <cell r="F858">
            <v>2.0799999999999999E-2</v>
          </cell>
        </row>
        <row r="859">
          <cell r="A859" t="str">
            <v>53.1.20.0</v>
          </cell>
          <cell r="B859">
            <v>53</v>
          </cell>
          <cell r="C859">
            <v>1</v>
          </cell>
          <cell r="D859">
            <v>20</v>
          </cell>
          <cell r="E859">
            <v>0</v>
          </cell>
          <cell r="F859">
            <v>3.5400000000000001E-2</v>
          </cell>
        </row>
        <row r="860">
          <cell r="A860" t="str">
            <v>53.1.20.A</v>
          </cell>
          <cell r="B860">
            <v>53</v>
          </cell>
          <cell r="C860">
            <v>1</v>
          </cell>
          <cell r="D860">
            <v>20</v>
          </cell>
          <cell r="E860" t="str">
            <v>A</v>
          </cell>
          <cell r="F860">
            <v>3.5400000000000001E-2</v>
          </cell>
        </row>
        <row r="861">
          <cell r="A861" t="str">
            <v>53.1.20.E</v>
          </cell>
          <cell r="B861">
            <v>53</v>
          </cell>
          <cell r="C861">
            <v>1</v>
          </cell>
          <cell r="D861">
            <v>20</v>
          </cell>
          <cell r="E861" t="str">
            <v>E</v>
          </cell>
          <cell r="F861">
            <v>3.5400000000000001E-2</v>
          </cell>
        </row>
        <row r="862">
          <cell r="A862" t="str">
            <v>53.1.20.I</v>
          </cell>
          <cell r="B862">
            <v>53</v>
          </cell>
          <cell r="C862">
            <v>1</v>
          </cell>
          <cell r="D862">
            <v>20</v>
          </cell>
          <cell r="E862" t="str">
            <v>I</v>
          </cell>
          <cell r="F862">
            <v>3.5400000000000001E-2</v>
          </cell>
        </row>
        <row r="863">
          <cell r="A863" t="str">
            <v>53.1.20.N</v>
          </cell>
          <cell r="B863">
            <v>53</v>
          </cell>
          <cell r="C863">
            <v>1</v>
          </cell>
          <cell r="D863">
            <v>20</v>
          </cell>
          <cell r="E863" t="str">
            <v>N</v>
          </cell>
          <cell r="F863">
            <v>3.5400000000000001E-2</v>
          </cell>
        </row>
        <row r="864">
          <cell r="A864" t="str">
            <v>53.7P.20.N</v>
          </cell>
          <cell r="B864">
            <v>53</v>
          </cell>
          <cell r="C864" t="str">
            <v>7P</v>
          </cell>
          <cell r="D864">
            <v>20</v>
          </cell>
          <cell r="E864" t="str">
            <v>N</v>
          </cell>
          <cell r="F864">
            <v>3.5400000000000001E-2</v>
          </cell>
        </row>
        <row r="865">
          <cell r="A865" t="str">
            <v>53.1.21.0</v>
          </cell>
          <cell r="B865">
            <v>53</v>
          </cell>
          <cell r="C865">
            <v>1</v>
          </cell>
          <cell r="D865">
            <v>21</v>
          </cell>
          <cell r="E865">
            <v>0</v>
          </cell>
          <cell r="F865">
            <v>4.2900000000000001E-2</v>
          </cell>
        </row>
        <row r="866">
          <cell r="A866" t="str">
            <v>53.1.21.A</v>
          </cell>
          <cell r="B866">
            <v>53</v>
          </cell>
          <cell r="C866">
            <v>1</v>
          </cell>
          <cell r="D866">
            <v>21</v>
          </cell>
          <cell r="E866" t="str">
            <v>A</v>
          </cell>
          <cell r="F866">
            <v>4.2900000000000001E-2</v>
          </cell>
        </row>
        <row r="867">
          <cell r="A867" t="str">
            <v>53.1.21.C</v>
          </cell>
          <cell r="B867">
            <v>53</v>
          </cell>
          <cell r="C867">
            <v>1</v>
          </cell>
          <cell r="D867">
            <v>21</v>
          </cell>
          <cell r="E867" t="str">
            <v>C</v>
          </cell>
          <cell r="F867">
            <v>4.2900000000000001E-2</v>
          </cell>
        </row>
        <row r="868">
          <cell r="A868" t="str">
            <v>53.1.21.E</v>
          </cell>
          <cell r="B868">
            <v>53</v>
          </cell>
          <cell r="C868">
            <v>1</v>
          </cell>
          <cell r="D868">
            <v>21</v>
          </cell>
          <cell r="E868" t="str">
            <v>E</v>
          </cell>
          <cell r="F868">
            <v>4.2900000000000001E-2</v>
          </cell>
        </row>
        <row r="869">
          <cell r="A869" t="str">
            <v>53.1.21.F</v>
          </cell>
          <cell r="B869">
            <v>53</v>
          </cell>
          <cell r="C869">
            <v>1</v>
          </cell>
          <cell r="D869">
            <v>21</v>
          </cell>
          <cell r="E869" t="str">
            <v>F</v>
          </cell>
          <cell r="F869">
            <v>4.2900000000000001E-2</v>
          </cell>
        </row>
        <row r="870">
          <cell r="A870" t="str">
            <v>53.1.21.I</v>
          </cell>
          <cell r="B870">
            <v>53</v>
          </cell>
          <cell r="C870">
            <v>1</v>
          </cell>
          <cell r="D870">
            <v>21</v>
          </cell>
          <cell r="E870" t="str">
            <v>I</v>
          </cell>
          <cell r="F870">
            <v>4.2900000000000001E-2</v>
          </cell>
        </row>
        <row r="871">
          <cell r="A871" t="str">
            <v>53.1.21.N</v>
          </cell>
          <cell r="B871">
            <v>53</v>
          </cell>
          <cell r="C871">
            <v>1</v>
          </cell>
          <cell r="D871">
            <v>21</v>
          </cell>
          <cell r="E871" t="str">
            <v>N</v>
          </cell>
          <cell r="F871">
            <v>4.2900000000000001E-2</v>
          </cell>
        </row>
        <row r="872">
          <cell r="A872" t="str">
            <v>53.7P.21.N</v>
          </cell>
          <cell r="B872">
            <v>53</v>
          </cell>
          <cell r="C872" t="str">
            <v>7P</v>
          </cell>
          <cell r="D872">
            <v>21</v>
          </cell>
          <cell r="E872" t="str">
            <v>N</v>
          </cell>
          <cell r="F872">
            <v>4.2900000000000001E-2</v>
          </cell>
        </row>
        <row r="873">
          <cell r="A873" t="str">
            <v>53.1.22.0</v>
          </cell>
          <cell r="B873">
            <v>53</v>
          </cell>
          <cell r="C873">
            <v>1</v>
          </cell>
          <cell r="D873">
            <v>22</v>
          </cell>
          <cell r="E873">
            <v>0</v>
          </cell>
          <cell r="F873">
            <v>2.6599999999999999E-2</v>
          </cell>
        </row>
        <row r="874">
          <cell r="A874" t="str">
            <v>53.1.22.A</v>
          </cell>
          <cell r="B874">
            <v>53</v>
          </cell>
          <cell r="C874">
            <v>1</v>
          </cell>
          <cell r="D874">
            <v>22</v>
          </cell>
          <cell r="E874" t="str">
            <v>A</v>
          </cell>
          <cell r="F874">
            <v>2.6599999999999999E-2</v>
          </cell>
        </row>
        <row r="875">
          <cell r="A875" t="str">
            <v>53.1.23.0</v>
          </cell>
          <cell r="B875">
            <v>53</v>
          </cell>
          <cell r="C875">
            <v>1</v>
          </cell>
          <cell r="D875">
            <v>23</v>
          </cell>
          <cell r="E875">
            <v>0</v>
          </cell>
          <cell r="F875">
            <v>2.86E-2</v>
          </cell>
        </row>
        <row r="876">
          <cell r="A876" t="str">
            <v>53.1.23.A</v>
          </cell>
          <cell r="B876">
            <v>53</v>
          </cell>
          <cell r="C876">
            <v>1</v>
          </cell>
          <cell r="D876">
            <v>23</v>
          </cell>
          <cell r="E876" t="str">
            <v>A</v>
          </cell>
          <cell r="F876">
            <v>2.86E-2</v>
          </cell>
        </row>
        <row r="877">
          <cell r="A877" t="str">
            <v>53.1.23.E</v>
          </cell>
          <cell r="B877">
            <v>53</v>
          </cell>
          <cell r="C877">
            <v>1</v>
          </cell>
          <cell r="D877">
            <v>23</v>
          </cell>
          <cell r="E877" t="str">
            <v>E</v>
          </cell>
          <cell r="F877">
            <v>2.86E-2</v>
          </cell>
        </row>
        <row r="878">
          <cell r="A878" t="str">
            <v>53.1.23.I</v>
          </cell>
          <cell r="B878">
            <v>53</v>
          </cell>
          <cell r="C878">
            <v>1</v>
          </cell>
          <cell r="D878">
            <v>23</v>
          </cell>
          <cell r="E878" t="str">
            <v>I</v>
          </cell>
          <cell r="F878">
            <v>2.86E-2</v>
          </cell>
        </row>
        <row r="879">
          <cell r="A879" t="str">
            <v>53.1.23.N</v>
          </cell>
          <cell r="B879">
            <v>53</v>
          </cell>
          <cell r="C879">
            <v>1</v>
          </cell>
          <cell r="D879">
            <v>23</v>
          </cell>
          <cell r="E879" t="str">
            <v>N</v>
          </cell>
          <cell r="F879">
            <v>2.86E-2</v>
          </cell>
        </row>
        <row r="880">
          <cell r="A880" t="str">
            <v>53.1.24.0</v>
          </cell>
          <cell r="B880">
            <v>53</v>
          </cell>
          <cell r="C880">
            <v>1</v>
          </cell>
          <cell r="D880">
            <v>24</v>
          </cell>
          <cell r="E880">
            <v>0</v>
          </cell>
          <cell r="F880">
            <v>3.5400000000000001E-2</v>
          </cell>
        </row>
        <row r="881">
          <cell r="A881" t="str">
            <v>53.1.24.A</v>
          </cell>
          <cell r="B881">
            <v>53</v>
          </cell>
          <cell r="C881">
            <v>1</v>
          </cell>
          <cell r="D881">
            <v>24</v>
          </cell>
          <cell r="E881" t="str">
            <v>A</v>
          </cell>
          <cell r="F881">
            <v>3.5400000000000001E-2</v>
          </cell>
        </row>
        <row r="882">
          <cell r="A882" t="str">
            <v>53.1.24.E</v>
          </cell>
          <cell r="B882">
            <v>53</v>
          </cell>
          <cell r="C882">
            <v>1</v>
          </cell>
          <cell r="D882">
            <v>24</v>
          </cell>
          <cell r="E882" t="str">
            <v>E</v>
          </cell>
          <cell r="F882">
            <v>3.5400000000000001E-2</v>
          </cell>
        </row>
        <row r="883">
          <cell r="A883" t="str">
            <v>53.1.24.I</v>
          </cell>
          <cell r="B883">
            <v>53</v>
          </cell>
          <cell r="C883">
            <v>1</v>
          </cell>
          <cell r="D883">
            <v>24</v>
          </cell>
          <cell r="E883" t="str">
            <v>I</v>
          </cell>
          <cell r="F883">
            <v>3.5400000000000001E-2</v>
          </cell>
        </row>
        <row r="884">
          <cell r="A884" t="str">
            <v>53.1.25.0</v>
          </cell>
          <cell r="B884">
            <v>53</v>
          </cell>
          <cell r="C884">
            <v>1</v>
          </cell>
          <cell r="D884">
            <v>25</v>
          </cell>
          <cell r="E884">
            <v>0</v>
          </cell>
          <cell r="F884">
            <v>2.6599999999999999E-2</v>
          </cell>
        </row>
        <row r="885">
          <cell r="A885" t="str">
            <v>53.1.25.2</v>
          </cell>
          <cell r="B885">
            <v>53</v>
          </cell>
          <cell r="C885">
            <v>1</v>
          </cell>
          <cell r="D885">
            <v>25</v>
          </cell>
          <cell r="E885">
            <v>2</v>
          </cell>
          <cell r="F885">
            <v>2.6599999999999999E-2</v>
          </cell>
        </row>
        <row r="886">
          <cell r="A886" t="str">
            <v>53.1.25.A</v>
          </cell>
          <cell r="B886">
            <v>53</v>
          </cell>
          <cell r="C886">
            <v>1</v>
          </cell>
          <cell r="D886">
            <v>25</v>
          </cell>
          <cell r="E886" t="str">
            <v>A</v>
          </cell>
          <cell r="F886">
            <v>2.6599999999999999E-2</v>
          </cell>
        </row>
        <row r="887">
          <cell r="A887" t="str">
            <v>53.1.25.E</v>
          </cell>
          <cell r="B887">
            <v>53</v>
          </cell>
          <cell r="C887">
            <v>1</v>
          </cell>
          <cell r="D887">
            <v>25</v>
          </cell>
          <cell r="E887" t="str">
            <v>E</v>
          </cell>
          <cell r="F887">
            <v>2.6599999999999999E-2</v>
          </cell>
        </row>
        <row r="888">
          <cell r="A888" t="str">
            <v>53.1.25.F</v>
          </cell>
          <cell r="B888">
            <v>53</v>
          </cell>
          <cell r="C888">
            <v>1</v>
          </cell>
          <cell r="D888">
            <v>25</v>
          </cell>
          <cell r="E888" t="str">
            <v>F</v>
          </cell>
          <cell r="F888">
            <v>2.6599999999999999E-2</v>
          </cell>
        </row>
        <row r="889">
          <cell r="A889" t="str">
            <v>53.1.25.I</v>
          </cell>
          <cell r="B889">
            <v>53</v>
          </cell>
          <cell r="C889">
            <v>1</v>
          </cell>
          <cell r="D889">
            <v>25</v>
          </cell>
          <cell r="E889" t="str">
            <v>I</v>
          </cell>
          <cell r="F889">
            <v>2.6599999999999999E-2</v>
          </cell>
        </row>
        <row r="890">
          <cell r="A890" t="str">
            <v>53.1.25.N</v>
          </cell>
          <cell r="B890">
            <v>53</v>
          </cell>
          <cell r="C890">
            <v>1</v>
          </cell>
          <cell r="D890">
            <v>25</v>
          </cell>
          <cell r="E890" t="str">
            <v>N</v>
          </cell>
          <cell r="F890">
            <v>2.6599999999999999E-2</v>
          </cell>
        </row>
        <row r="891">
          <cell r="A891" t="str">
            <v>53.7P.25.N</v>
          </cell>
          <cell r="B891">
            <v>53</v>
          </cell>
          <cell r="C891" t="str">
            <v>7P</v>
          </cell>
          <cell r="D891">
            <v>25</v>
          </cell>
          <cell r="E891" t="str">
            <v>N</v>
          </cell>
          <cell r="F891">
            <v>2.6599999999999999E-2</v>
          </cell>
        </row>
        <row r="892">
          <cell r="A892" t="str">
            <v>53.1.26.0</v>
          </cell>
          <cell r="B892">
            <v>53</v>
          </cell>
          <cell r="C892">
            <v>1</v>
          </cell>
          <cell r="D892">
            <v>26</v>
          </cell>
          <cell r="E892">
            <v>0</v>
          </cell>
          <cell r="F892">
            <v>2.6499999999999999E-2</v>
          </cell>
        </row>
        <row r="893">
          <cell r="A893" t="str">
            <v>53.1.26.2</v>
          </cell>
          <cell r="B893">
            <v>53</v>
          </cell>
          <cell r="C893">
            <v>1</v>
          </cell>
          <cell r="D893">
            <v>26</v>
          </cell>
          <cell r="E893">
            <v>2</v>
          </cell>
          <cell r="F893">
            <v>2.6499999999999999E-2</v>
          </cell>
        </row>
        <row r="894">
          <cell r="A894" t="str">
            <v>53.1.26.A</v>
          </cell>
          <cell r="B894">
            <v>53</v>
          </cell>
          <cell r="C894">
            <v>1</v>
          </cell>
          <cell r="D894">
            <v>26</v>
          </cell>
          <cell r="E894" t="str">
            <v>A</v>
          </cell>
          <cell r="F894">
            <v>2.6499999999999999E-2</v>
          </cell>
        </row>
        <row r="895">
          <cell r="A895" t="str">
            <v>53.1.26.E</v>
          </cell>
          <cell r="B895">
            <v>53</v>
          </cell>
          <cell r="C895">
            <v>1</v>
          </cell>
          <cell r="D895">
            <v>26</v>
          </cell>
          <cell r="E895" t="str">
            <v>E</v>
          </cell>
          <cell r="F895">
            <v>2.6499999999999999E-2</v>
          </cell>
        </row>
        <row r="896">
          <cell r="A896" t="str">
            <v>53.1.26.F</v>
          </cell>
          <cell r="B896">
            <v>53</v>
          </cell>
          <cell r="C896">
            <v>1</v>
          </cell>
          <cell r="D896">
            <v>26</v>
          </cell>
          <cell r="E896" t="str">
            <v>F</v>
          </cell>
          <cell r="F896">
            <v>2.6499999999999999E-2</v>
          </cell>
        </row>
        <row r="897">
          <cell r="A897" t="str">
            <v>53.1.26.I</v>
          </cell>
          <cell r="B897">
            <v>53</v>
          </cell>
          <cell r="C897">
            <v>1</v>
          </cell>
          <cell r="D897">
            <v>26</v>
          </cell>
          <cell r="E897" t="str">
            <v>I</v>
          </cell>
          <cell r="F897">
            <v>2.6499999999999999E-2</v>
          </cell>
        </row>
        <row r="898">
          <cell r="A898" t="str">
            <v>53.1.26.N</v>
          </cell>
          <cell r="B898">
            <v>53</v>
          </cell>
          <cell r="C898">
            <v>1</v>
          </cell>
          <cell r="D898">
            <v>26</v>
          </cell>
          <cell r="E898" t="str">
            <v>N</v>
          </cell>
          <cell r="F898">
            <v>2.6499999999999999E-2</v>
          </cell>
        </row>
        <row r="899">
          <cell r="A899" t="str">
            <v>53.7P.26.N</v>
          </cell>
          <cell r="B899">
            <v>53</v>
          </cell>
          <cell r="C899" t="str">
            <v>7P</v>
          </cell>
          <cell r="D899">
            <v>26</v>
          </cell>
          <cell r="E899" t="str">
            <v>N</v>
          </cell>
          <cell r="F899">
            <v>2.6499999999999999E-2</v>
          </cell>
        </row>
        <row r="900">
          <cell r="A900" t="str">
            <v>53.1.27.0</v>
          </cell>
          <cell r="B900">
            <v>53</v>
          </cell>
          <cell r="C900">
            <v>1</v>
          </cell>
          <cell r="D900">
            <v>27</v>
          </cell>
          <cell r="E900">
            <v>0</v>
          </cell>
          <cell r="F900">
            <v>2.6599999999999999E-2</v>
          </cell>
        </row>
        <row r="901">
          <cell r="A901" t="str">
            <v>53.1.27.A</v>
          </cell>
          <cell r="B901">
            <v>53</v>
          </cell>
          <cell r="C901">
            <v>1</v>
          </cell>
          <cell r="D901">
            <v>27</v>
          </cell>
          <cell r="E901" t="str">
            <v>A</v>
          </cell>
          <cell r="F901">
            <v>2.6599999999999999E-2</v>
          </cell>
        </row>
        <row r="902">
          <cell r="A902" t="str">
            <v>53.1.27.N</v>
          </cell>
          <cell r="B902">
            <v>53</v>
          </cell>
          <cell r="C902">
            <v>1</v>
          </cell>
          <cell r="D902">
            <v>27</v>
          </cell>
          <cell r="E902" t="str">
            <v>N</v>
          </cell>
          <cell r="F902">
            <v>2.6599999999999999E-2</v>
          </cell>
        </row>
        <row r="903">
          <cell r="A903" t="str">
            <v>53.1.28.0</v>
          </cell>
          <cell r="B903">
            <v>53</v>
          </cell>
          <cell r="C903">
            <v>1</v>
          </cell>
          <cell r="D903">
            <v>28</v>
          </cell>
          <cell r="E903">
            <v>0</v>
          </cell>
          <cell r="F903">
            <v>2.5600000000000001E-2</v>
          </cell>
        </row>
        <row r="904">
          <cell r="A904" t="str">
            <v>53.1.28.2</v>
          </cell>
          <cell r="B904">
            <v>53</v>
          </cell>
          <cell r="C904">
            <v>1</v>
          </cell>
          <cell r="D904">
            <v>28</v>
          </cell>
          <cell r="E904">
            <v>2</v>
          </cell>
          <cell r="F904">
            <v>2.5600000000000001E-2</v>
          </cell>
        </row>
        <row r="905">
          <cell r="A905" t="str">
            <v>53.1.28.A</v>
          </cell>
          <cell r="B905">
            <v>53</v>
          </cell>
          <cell r="C905">
            <v>1</v>
          </cell>
          <cell r="D905">
            <v>28</v>
          </cell>
          <cell r="E905" t="str">
            <v>A</v>
          </cell>
          <cell r="F905">
            <v>2.5600000000000001E-2</v>
          </cell>
        </row>
        <row r="906">
          <cell r="A906" t="str">
            <v>53.1.28.F</v>
          </cell>
          <cell r="B906">
            <v>53</v>
          </cell>
          <cell r="C906">
            <v>1</v>
          </cell>
          <cell r="D906">
            <v>28</v>
          </cell>
          <cell r="E906" t="str">
            <v>F</v>
          </cell>
          <cell r="F906">
            <v>2.5600000000000001E-2</v>
          </cell>
        </row>
        <row r="907">
          <cell r="A907" t="str">
            <v>53.1.28.N</v>
          </cell>
          <cell r="B907">
            <v>53</v>
          </cell>
          <cell r="C907">
            <v>1</v>
          </cell>
          <cell r="D907">
            <v>28</v>
          </cell>
          <cell r="E907" t="str">
            <v>N</v>
          </cell>
          <cell r="F907">
            <v>2.5600000000000001E-2</v>
          </cell>
        </row>
        <row r="908">
          <cell r="A908" t="str">
            <v>53.0M.28.N</v>
          </cell>
          <cell r="B908">
            <v>53</v>
          </cell>
          <cell r="C908" t="str">
            <v>0M</v>
          </cell>
          <cell r="D908">
            <v>28</v>
          </cell>
          <cell r="E908" t="str">
            <v>N</v>
          </cell>
          <cell r="F908">
            <v>2.5600000000000001E-2</v>
          </cell>
        </row>
        <row r="909">
          <cell r="A909" t="str">
            <v>53.1.29.0</v>
          </cell>
          <cell r="B909">
            <v>53</v>
          </cell>
          <cell r="C909">
            <v>1</v>
          </cell>
          <cell r="D909">
            <v>29</v>
          </cell>
          <cell r="E909">
            <v>0</v>
          </cell>
          <cell r="F909">
            <v>2.86E-2</v>
          </cell>
        </row>
        <row r="910">
          <cell r="A910" t="str">
            <v>53.1.29.2</v>
          </cell>
          <cell r="B910">
            <v>53</v>
          </cell>
          <cell r="C910">
            <v>1</v>
          </cell>
          <cell r="D910">
            <v>29</v>
          </cell>
          <cell r="E910">
            <v>2</v>
          </cell>
          <cell r="F910">
            <v>2.86E-2</v>
          </cell>
        </row>
        <row r="911">
          <cell r="A911" t="str">
            <v>53.1.29.A</v>
          </cell>
          <cell r="B911">
            <v>53</v>
          </cell>
          <cell r="C911">
            <v>1</v>
          </cell>
          <cell r="D911">
            <v>29</v>
          </cell>
          <cell r="E911" t="str">
            <v>A</v>
          </cell>
          <cell r="F911">
            <v>2.86E-2</v>
          </cell>
        </row>
        <row r="912">
          <cell r="A912" t="str">
            <v>53.1.29.C</v>
          </cell>
          <cell r="B912">
            <v>53</v>
          </cell>
          <cell r="C912">
            <v>1</v>
          </cell>
          <cell r="D912">
            <v>29</v>
          </cell>
          <cell r="E912" t="str">
            <v>C</v>
          </cell>
          <cell r="F912">
            <v>2.86E-2</v>
          </cell>
        </row>
        <row r="913">
          <cell r="A913" t="str">
            <v>53.1.29.E</v>
          </cell>
          <cell r="B913">
            <v>53</v>
          </cell>
          <cell r="C913">
            <v>1</v>
          </cell>
          <cell r="D913">
            <v>29</v>
          </cell>
          <cell r="E913" t="str">
            <v>E</v>
          </cell>
          <cell r="F913">
            <v>2.86E-2</v>
          </cell>
        </row>
        <row r="914">
          <cell r="A914" t="str">
            <v>53.1.29.F</v>
          </cell>
          <cell r="B914">
            <v>53</v>
          </cell>
          <cell r="C914">
            <v>1</v>
          </cell>
          <cell r="D914">
            <v>29</v>
          </cell>
          <cell r="E914" t="str">
            <v>F</v>
          </cell>
          <cell r="F914">
            <v>2.86E-2</v>
          </cell>
        </row>
        <row r="915">
          <cell r="A915" t="str">
            <v>53.1.29.I</v>
          </cell>
          <cell r="B915">
            <v>53</v>
          </cell>
          <cell r="C915">
            <v>1</v>
          </cell>
          <cell r="D915">
            <v>29</v>
          </cell>
          <cell r="E915" t="str">
            <v>I</v>
          </cell>
          <cell r="F915">
            <v>2.86E-2</v>
          </cell>
        </row>
        <row r="916">
          <cell r="A916" t="str">
            <v>53.1.29.N</v>
          </cell>
          <cell r="B916">
            <v>53</v>
          </cell>
          <cell r="C916">
            <v>1</v>
          </cell>
          <cell r="D916">
            <v>29</v>
          </cell>
          <cell r="E916" t="str">
            <v>N</v>
          </cell>
          <cell r="F916">
            <v>2.86E-2</v>
          </cell>
        </row>
        <row r="917">
          <cell r="A917" t="str">
            <v>53.7P.29.N</v>
          </cell>
          <cell r="B917">
            <v>53</v>
          </cell>
          <cell r="C917" t="str">
            <v>7P</v>
          </cell>
          <cell r="D917">
            <v>29</v>
          </cell>
          <cell r="E917" t="str">
            <v>N</v>
          </cell>
          <cell r="F917">
            <v>2.86E-2</v>
          </cell>
        </row>
        <row r="918">
          <cell r="A918" t="str">
            <v>53.1.30.0</v>
          </cell>
          <cell r="B918">
            <v>53</v>
          </cell>
          <cell r="C918">
            <v>1</v>
          </cell>
          <cell r="D918">
            <v>30</v>
          </cell>
          <cell r="E918">
            <v>0</v>
          </cell>
          <cell r="F918">
            <v>2.9000000000000001E-2</v>
          </cell>
        </row>
        <row r="919">
          <cell r="A919" t="str">
            <v>53.1.30.1</v>
          </cell>
          <cell r="B919">
            <v>53</v>
          </cell>
          <cell r="C919">
            <v>1</v>
          </cell>
          <cell r="D919">
            <v>30</v>
          </cell>
          <cell r="E919">
            <v>1</v>
          </cell>
          <cell r="F919">
            <v>2.9000000000000001E-2</v>
          </cell>
        </row>
        <row r="920">
          <cell r="A920" t="str">
            <v>53.1.30.2</v>
          </cell>
          <cell r="B920">
            <v>53</v>
          </cell>
          <cell r="C920">
            <v>1</v>
          </cell>
          <cell r="D920">
            <v>30</v>
          </cell>
          <cell r="E920">
            <v>2</v>
          </cell>
          <cell r="F920">
            <v>2.9000000000000001E-2</v>
          </cell>
        </row>
        <row r="921">
          <cell r="A921" t="str">
            <v>53.1.30.A</v>
          </cell>
          <cell r="B921">
            <v>53</v>
          </cell>
          <cell r="C921">
            <v>1</v>
          </cell>
          <cell r="D921">
            <v>30</v>
          </cell>
          <cell r="E921" t="str">
            <v>A</v>
          </cell>
          <cell r="F921">
            <v>2.9000000000000001E-2</v>
          </cell>
        </row>
        <row r="922">
          <cell r="A922" t="str">
            <v>53.1.30.E</v>
          </cell>
          <cell r="B922">
            <v>53</v>
          </cell>
          <cell r="C922">
            <v>1</v>
          </cell>
          <cell r="D922">
            <v>30</v>
          </cell>
          <cell r="E922" t="str">
            <v>E</v>
          </cell>
          <cell r="F922">
            <v>2.9000000000000001E-2</v>
          </cell>
        </row>
        <row r="923">
          <cell r="A923" t="str">
            <v>53.1.30.F</v>
          </cell>
          <cell r="B923">
            <v>53</v>
          </cell>
          <cell r="C923">
            <v>1</v>
          </cell>
          <cell r="D923">
            <v>30</v>
          </cell>
          <cell r="E923" t="str">
            <v>F</v>
          </cell>
          <cell r="F923">
            <v>2.9000000000000001E-2</v>
          </cell>
        </row>
        <row r="924">
          <cell r="A924" t="str">
            <v>53.1.30.I</v>
          </cell>
          <cell r="B924">
            <v>53</v>
          </cell>
          <cell r="C924">
            <v>1</v>
          </cell>
          <cell r="D924">
            <v>30</v>
          </cell>
          <cell r="E924" t="str">
            <v>I</v>
          </cell>
          <cell r="F924">
            <v>2.9000000000000001E-2</v>
          </cell>
        </row>
        <row r="925">
          <cell r="A925" t="str">
            <v>53.1.30.N</v>
          </cell>
          <cell r="B925">
            <v>53</v>
          </cell>
          <cell r="C925">
            <v>1</v>
          </cell>
          <cell r="D925">
            <v>30</v>
          </cell>
          <cell r="E925" t="str">
            <v>N</v>
          </cell>
          <cell r="F925">
            <v>2.9000000000000001E-2</v>
          </cell>
        </row>
        <row r="926">
          <cell r="A926" t="str">
            <v>53.7P.30.N</v>
          </cell>
          <cell r="B926">
            <v>53</v>
          </cell>
          <cell r="C926" t="str">
            <v>7P</v>
          </cell>
          <cell r="D926">
            <v>30</v>
          </cell>
          <cell r="E926" t="str">
            <v>N</v>
          </cell>
          <cell r="F926">
            <v>2.9000000000000001E-2</v>
          </cell>
        </row>
        <row r="927">
          <cell r="A927" t="str">
            <v>53.1.31.0</v>
          </cell>
          <cell r="B927">
            <v>53</v>
          </cell>
          <cell r="C927">
            <v>1</v>
          </cell>
          <cell r="D927">
            <v>31</v>
          </cell>
          <cell r="E927">
            <v>0</v>
          </cell>
          <cell r="F927">
            <v>2.23E-2</v>
          </cell>
        </row>
        <row r="928">
          <cell r="A928" t="str">
            <v>53.1.31.A</v>
          </cell>
          <cell r="B928">
            <v>53</v>
          </cell>
          <cell r="C928">
            <v>1</v>
          </cell>
          <cell r="D928">
            <v>31</v>
          </cell>
          <cell r="E928" t="str">
            <v>A</v>
          </cell>
          <cell r="F928">
            <v>2.23E-2</v>
          </cell>
        </row>
        <row r="929">
          <cell r="A929" t="str">
            <v>53.1.31.C</v>
          </cell>
          <cell r="B929">
            <v>53</v>
          </cell>
          <cell r="C929">
            <v>1</v>
          </cell>
          <cell r="D929">
            <v>31</v>
          </cell>
          <cell r="E929" t="str">
            <v>C</v>
          </cell>
          <cell r="F929">
            <v>2.23E-2</v>
          </cell>
        </row>
        <row r="930">
          <cell r="A930" t="str">
            <v>53.1.31.E</v>
          </cell>
          <cell r="B930">
            <v>53</v>
          </cell>
          <cell r="C930">
            <v>1</v>
          </cell>
          <cell r="D930">
            <v>31</v>
          </cell>
          <cell r="E930" t="str">
            <v>E</v>
          </cell>
          <cell r="F930">
            <v>2.23E-2</v>
          </cell>
        </row>
        <row r="931">
          <cell r="A931" t="str">
            <v>53.1.31.F</v>
          </cell>
          <cell r="B931">
            <v>53</v>
          </cell>
          <cell r="C931">
            <v>1</v>
          </cell>
          <cell r="D931">
            <v>31</v>
          </cell>
          <cell r="E931" t="str">
            <v>F</v>
          </cell>
          <cell r="F931">
            <v>2.23E-2</v>
          </cell>
        </row>
        <row r="932">
          <cell r="A932" t="str">
            <v>53.1.31.I</v>
          </cell>
          <cell r="B932">
            <v>53</v>
          </cell>
          <cell r="C932">
            <v>1</v>
          </cell>
          <cell r="D932">
            <v>31</v>
          </cell>
          <cell r="E932" t="str">
            <v>I</v>
          </cell>
          <cell r="F932">
            <v>2.23E-2</v>
          </cell>
        </row>
        <row r="933">
          <cell r="A933" t="str">
            <v>53.1.31.N</v>
          </cell>
          <cell r="B933">
            <v>53</v>
          </cell>
          <cell r="C933">
            <v>1</v>
          </cell>
          <cell r="D933">
            <v>31</v>
          </cell>
          <cell r="E933" t="str">
            <v>N</v>
          </cell>
          <cell r="F933">
            <v>2.23E-2</v>
          </cell>
        </row>
        <row r="934">
          <cell r="A934" t="str">
            <v>53.7P.31.N</v>
          </cell>
          <cell r="B934">
            <v>53</v>
          </cell>
          <cell r="C934" t="str">
            <v>7P</v>
          </cell>
          <cell r="D934">
            <v>31</v>
          </cell>
          <cell r="E934" t="str">
            <v>N</v>
          </cell>
          <cell r="F934">
            <v>2.23E-2</v>
          </cell>
        </row>
        <row r="935">
          <cell r="A935" t="str">
            <v>53.1.33.0</v>
          </cell>
          <cell r="B935">
            <v>53</v>
          </cell>
          <cell r="C935">
            <v>1</v>
          </cell>
          <cell r="D935">
            <v>33</v>
          </cell>
          <cell r="E935">
            <v>0</v>
          </cell>
          <cell r="F935">
            <v>2.5899999999999999E-2</v>
          </cell>
        </row>
        <row r="936">
          <cell r="A936" t="str">
            <v>53.1.33.A</v>
          </cell>
          <cell r="B936">
            <v>53</v>
          </cell>
          <cell r="C936">
            <v>1</v>
          </cell>
          <cell r="D936">
            <v>33</v>
          </cell>
          <cell r="E936" t="str">
            <v>A</v>
          </cell>
          <cell r="F936">
            <v>2.5899999999999999E-2</v>
          </cell>
        </row>
        <row r="937">
          <cell r="A937" t="str">
            <v>53.1.35.0</v>
          </cell>
          <cell r="B937">
            <v>53</v>
          </cell>
          <cell r="C937">
            <v>1</v>
          </cell>
          <cell r="D937">
            <v>35</v>
          </cell>
          <cell r="E937">
            <v>0</v>
          </cell>
          <cell r="F937">
            <v>2.5899999999999999E-2</v>
          </cell>
        </row>
        <row r="938">
          <cell r="A938" t="str">
            <v>53.1.35.2</v>
          </cell>
          <cell r="B938">
            <v>53</v>
          </cell>
          <cell r="C938">
            <v>1</v>
          </cell>
          <cell r="D938">
            <v>35</v>
          </cell>
          <cell r="E938">
            <v>2</v>
          </cell>
          <cell r="F938">
            <v>2.5899999999999999E-2</v>
          </cell>
        </row>
        <row r="939">
          <cell r="A939" t="str">
            <v>53.1.35.A</v>
          </cell>
          <cell r="B939">
            <v>53</v>
          </cell>
          <cell r="C939">
            <v>1</v>
          </cell>
          <cell r="D939">
            <v>35</v>
          </cell>
          <cell r="E939" t="str">
            <v>A</v>
          </cell>
          <cell r="F939">
            <v>2.5899999999999999E-2</v>
          </cell>
        </row>
        <row r="940">
          <cell r="A940" t="str">
            <v>53.1.35.C</v>
          </cell>
          <cell r="B940">
            <v>53</v>
          </cell>
          <cell r="C940">
            <v>1</v>
          </cell>
          <cell r="D940">
            <v>35</v>
          </cell>
          <cell r="E940" t="str">
            <v>C</v>
          </cell>
          <cell r="F940">
            <v>2.5899999999999999E-2</v>
          </cell>
        </row>
        <row r="941">
          <cell r="A941" t="str">
            <v>53.1.35.E</v>
          </cell>
          <cell r="B941">
            <v>53</v>
          </cell>
          <cell r="C941">
            <v>1</v>
          </cell>
          <cell r="D941">
            <v>35</v>
          </cell>
          <cell r="E941" t="str">
            <v>E</v>
          </cell>
          <cell r="F941">
            <v>2.5899999999999999E-2</v>
          </cell>
        </row>
        <row r="942">
          <cell r="A942" t="str">
            <v>53.1.35.F</v>
          </cell>
          <cell r="B942">
            <v>53</v>
          </cell>
          <cell r="C942">
            <v>1</v>
          </cell>
          <cell r="D942">
            <v>35</v>
          </cell>
          <cell r="E942" t="str">
            <v>F</v>
          </cell>
          <cell r="F942">
            <v>2.5899999999999999E-2</v>
          </cell>
        </row>
        <row r="943">
          <cell r="A943" t="str">
            <v>53.1.35.I</v>
          </cell>
          <cell r="B943">
            <v>53</v>
          </cell>
          <cell r="C943">
            <v>1</v>
          </cell>
          <cell r="D943">
            <v>35</v>
          </cell>
          <cell r="E943" t="str">
            <v>I</v>
          </cell>
          <cell r="F943">
            <v>2.5899999999999999E-2</v>
          </cell>
        </row>
        <row r="944">
          <cell r="A944" t="str">
            <v>53.1.35.N</v>
          </cell>
          <cell r="B944">
            <v>53</v>
          </cell>
          <cell r="C944">
            <v>1</v>
          </cell>
          <cell r="D944">
            <v>35</v>
          </cell>
          <cell r="E944" t="str">
            <v>N</v>
          </cell>
          <cell r="F944">
            <v>2.5899999999999999E-2</v>
          </cell>
        </row>
        <row r="945">
          <cell r="A945" t="str">
            <v>53.7P.35.N</v>
          </cell>
          <cell r="B945">
            <v>53</v>
          </cell>
          <cell r="C945" t="str">
            <v>7P</v>
          </cell>
          <cell r="D945">
            <v>35</v>
          </cell>
          <cell r="E945" t="str">
            <v>N</v>
          </cell>
          <cell r="F945">
            <v>2.5899999999999999E-2</v>
          </cell>
        </row>
        <row r="946">
          <cell r="A946" t="str">
            <v>53.1.50.0</v>
          </cell>
          <cell r="B946">
            <v>53</v>
          </cell>
          <cell r="C946">
            <v>1</v>
          </cell>
          <cell r="D946">
            <v>50</v>
          </cell>
          <cell r="E946">
            <v>0</v>
          </cell>
          <cell r="F946">
            <v>2.0799999999999999E-2</v>
          </cell>
        </row>
        <row r="947">
          <cell r="A947" t="str">
            <v>53.1.50.2</v>
          </cell>
          <cell r="B947">
            <v>53</v>
          </cell>
          <cell r="C947">
            <v>1</v>
          </cell>
          <cell r="D947">
            <v>50</v>
          </cell>
          <cell r="E947">
            <v>2</v>
          </cell>
          <cell r="F947">
            <v>2.0799999999999999E-2</v>
          </cell>
        </row>
        <row r="948">
          <cell r="A948" t="str">
            <v>53.1.50.A</v>
          </cell>
          <cell r="B948">
            <v>53</v>
          </cell>
          <cell r="C948">
            <v>1</v>
          </cell>
          <cell r="D948">
            <v>50</v>
          </cell>
          <cell r="E948" t="str">
            <v>A</v>
          </cell>
          <cell r="F948">
            <v>2.0799999999999999E-2</v>
          </cell>
        </row>
        <row r="949">
          <cell r="A949" t="str">
            <v>53.1.50.F</v>
          </cell>
          <cell r="B949">
            <v>53</v>
          </cell>
          <cell r="C949">
            <v>1</v>
          </cell>
          <cell r="D949">
            <v>50</v>
          </cell>
          <cell r="E949" t="str">
            <v>F</v>
          </cell>
          <cell r="F949">
            <v>2.0799999999999999E-2</v>
          </cell>
        </row>
        <row r="950">
          <cell r="A950" t="str">
            <v>53.1.50.N</v>
          </cell>
          <cell r="B950">
            <v>53</v>
          </cell>
          <cell r="C950">
            <v>1</v>
          </cell>
          <cell r="D950">
            <v>50</v>
          </cell>
          <cell r="E950" t="str">
            <v>N</v>
          </cell>
          <cell r="F950">
            <v>2.0799999999999999E-2</v>
          </cell>
        </row>
        <row r="951">
          <cell r="A951" t="str">
            <v>53.1.56.0</v>
          </cell>
          <cell r="B951">
            <v>53</v>
          </cell>
          <cell r="C951">
            <v>1</v>
          </cell>
          <cell r="D951">
            <v>56</v>
          </cell>
          <cell r="E951">
            <v>0</v>
          </cell>
          <cell r="F951">
            <v>3.0800000000000001E-2</v>
          </cell>
        </row>
        <row r="952">
          <cell r="A952" t="str">
            <v>53.1.56.A</v>
          </cell>
          <cell r="B952">
            <v>53</v>
          </cell>
          <cell r="C952">
            <v>1</v>
          </cell>
          <cell r="D952">
            <v>56</v>
          </cell>
          <cell r="E952" t="str">
            <v>A</v>
          </cell>
          <cell r="F952">
            <v>3.0800000000000001E-2</v>
          </cell>
        </row>
        <row r="953">
          <cell r="A953" t="str">
            <v>53.1.56.E</v>
          </cell>
          <cell r="B953">
            <v>53</v>
          </cell>
          <cell r="C953">
            <v>1</v>
          </cell>
          <cell r="D953">
            <v>56</v>
          </cell>
          <cell r="E953" t="str">
            <v>E</v>
          </cell>
          <cell r="F953">
            <v>3.0800000000000001E-2</v>
          </cell>
        </row>
        <row r="954">
          <cell r="A954" t="str">
            <v>53.1.56.F</v>
          </cell>
          <cell r="B954">
            <v>53</v>
          </cell>
          <cell r="C954">
            <v>1</v>
          </cell>
          <cell r="D954">
            <v>56</v>
          </cell>
          <cell r="E954" t="str">
            <v>F</v>
          </cell>
          <cell r="F954">
            <v>3.0800000000000001E-2</v>
          </cell>
        </row>
        <row r="955">
          <cell r="A955" t="str">
            <v>53.1.56.I</v>
          </cell>
          <cell r="B955">
            <v>53</v>
          </cell>
          <cell r="C955">
            <v>1</v>
          </cell>
          <cell r="D955">
            <v>56</v>
          </cell>
          <cell r="E955" t="str">
            <v>I</v>
          </cell>
          <cell r="F955">
            <v>3.0800000000000001E-2</v>
          </cell>
        </row>
        <row r="956">
          <cell r="A956" t="str">
            <v>53.1.56.N</v>
          </cell>
          <cell r="B956">
            <v>53</v>
          </cell>
          <cell r="C956">
            <v>1</v>
          </cell>
          <cell r="D956">
            <v>56</v>
          </cell>
          <cell r="E956" t="str">
            <v>N</v>
          </cell>
          <cell r="F956">
            <v>3.0800000000000001E-2</v>
          </cell>
        </row>
        <row r="957">
          <cell r="A957" t="str">
            <v>53.1.58.E</v>
          </cell>
          <cell r="B957">
            <v>53</v>
          </cell>
          <cell r="C957">
            <v>1</v>
          </cell>
          <cell r="D957">
            <v>58</v>
          </cell>
          <cell r="E957" t="str">
            <v>E</v>
          </cell>
          <cell r="F957">
            <v>3.1800000000000002E-2</v>
          </cell>
        </row>
        <row r="958">
          <cell r="A958" t="str">
            <v>53.1.58.F</v>
          </cell>
          <cell r="B958">
            <v>53</v>
          </cell>
          <cell r="C958">
            <v>1</v>
          </cell>
          <cell r="D958">
            <v>58</v>
          </cell>
          <cell r="E958" t="str">
            <v>F</v>
          </cell>
          <cell r="F958">
            <v>3.1800000000000002E-2</v>
          </cell>
        </row>
        <row r="959">
          <cell r="A959" t="str">
            <v>53.1.58.I</v>
          </cell>
          <cell r="B959">
            <v>53</v>
          </cell>
          <cell r="C959">
            <v>1</v>
          </cell>
          <cell r="D959">
            <v>58</v>
          </cell>
          <cell r="E959" t="str">
            <v>I</v>
          </cell>
          <cell r="F959">
            <v>3.1800000000000002E-2</v>
          </cell>
        </row>
        <row r="960">
          <cell r="A960" t="str">
            <v>53.1.58.N</v>
          </cell>
          <cell r="B960">
            <v>53</v>
          </cell>
          <cell r="C960">
            <v>1</v>
          </cell>
          <cell r="D960">
            <v>58</v>
          </cell>
          <cell r="E960" t="str">
            <v>N</v>
          </cell>
          <cell r="F960">
            <v>3.1800000000000002E-2</v>
          </cell>
        </row>
        <row r="961">
          <cell r="A961" t="str">
            <v>53.0U.58.N</v>
          </cell>
          <cell r="B961">
            <v>53</v>
          </cell>
          <cell r="C961" t="str">
            <v>0U</v>
          </cell>
          <cell r="D961">
            <v>58</v>
          </cell>
          <cell r="E961" t="str">
            <v>N</v>
          </cell>
          <cell r="F961">
            <v>3.1800000000000002E-2</v>
          </cell>
        </row>
        <row r="962">
          <cell r="A962" t="str">
            <v>53.1.65.0</v>
          </cell>
          <cell r="B962">
            <v>53</v>
          </cell>
          <cell r="C962">
            <v>1</v>
          </cell>
          <cell r="D962">
            <v>65</v>
          </cell>
          <cell r="E962">
            <v>0</v>
          </cell>
          <cell r="F962">
            <v>2.0799999999999999E-2</v>
          </cell>
        </row>
        <row r="963">
          <cell r="A963" t="str">
            <v>53.1.65.1</v>
          </cell>
          <cell r="B963">
            <v>53</v>
          </cell>
          <cell r="C963">
            <v>1</v>
          </cell>
          <cell r="D963">
            <v>65</v>
          </cell>
          <cell r="E963">
            <v>1</v>
          </cell>
          <cell r="F963">
            <v>2.0799999999999999E-2</v>
          </cell>
        </row>
        <row r="964">
          <cell r="A964" t="str">
            <v>53.1.65.2</v>
          </cell>
          <cell r="B964">
            <v>53</v>
          </cell>
          <cell r="C964">
            <v>1</v>
          </cell>
          <cell r="D964">
            <v>65</v>
          </cell>
          <cell r="E964">
            <v>2</v>
          </cell>
          <cell r="F964">
            <v>2.0799999999999999E-2</v>
          </cell>
        </row>
        <row r="965">
          <cell r="A965" t="str">
            <v>53.1.65.A</v>
          </cell>
          <cell r="B965">
            <v>53</v>
          </cell>
          <cell r="C965">
            <v>1</v>
          </cell>
          <cell r="D965">
            <v>65</v>
          </cell>
          <cell r="E965" t="str">
            <v>A</v>
          </cell>
          <cell r="F965">
            <v>2.0799999999999999E-2</v>
          </cell>
        </row>
        <row r="966">
          <cell r="A966" t="str">
            <v>53.1.67.0</v>
          </cell>
          <cell r="B966">
            <v>53</v>
          </cell>
          <cell r="C966">
            <v>1</v>
          </cell>
          <cell r="D966">
            <v>67</v>
          </cell>
          <cell r="E966">
            <v>0</v>
          </cell>
          <cell r="F966">
            <v>2.0799999999999999E-2</v>
          </cell>
        </row>
        <row r="967">
          <cell r="A967" t="str">
            <v>53.1.67.A</v>
          </cell>
          <cell r="B967">
            <v>53</v>
          </cell>
          <cell r="C967">
            <v>1</v>
          </cell>
          <cell r="D967">
            <v>67</v>
          </cell>
          <cell r="E967" t="str">
            <v>A</v>
          </cell>
          <cell r="F967">
            <v>2.0799999999999999E-2</v>
          </cell>
        </row>
        <row r="968">
          <cell r="A968" t="str">
            <v>53.1.68.0</v>
          </cell>
          <cell r="B968">
            <v>53</v>
          </cell>
          <cell r="C968">
            <v>1</v>
          </cell>
          <cell r="D968">
            <v>68</v>
          </cell>
          <cell r="E968">
            <v>0</v>
          </cell>
          <cell r="F968">
            <v>2.0799999999999999E-2</v>
          </cell>
        </row>
        <row r="969">
          <cell r="A969" t="str">
            <v>53.1.68.A</v>
          </cell>
          <cell r="B969">
            <v>53</v>
          </cell>
          <cell r="C969">
            <v>1</v>
          </cell>
          <cell r="D969">
            <v>68</v>
          </cell>
          <cell r="E969" t="str">
            <v>A</v>
          </cell>
          <cell r="F969">
            <v>2.0799999999999999E-2</v>
          </cell>
        </row>
        <row r="970">
          <cell r="A970" t="str">
            <v>53.1.68.E</v>
          </cell>
          <cell r="B970">
            <v>53</v>
          </cell>
          <cell r="C970">
            <v>1</v>
          </cell>
          <cell r="D970">
            <v>68</v>
          </cell>
          <cell r="E970" t="str">
            <v>E</v>
          </cell>
          <cell r="F970">
            <v>2.0799999999999999E-2</v>
          </cell>
        </row>
        <row r="971">
          <cell r="A971" t="str">
            <v>53.1.68.I</v>
          </cell>
          <cell r="B971">
            <v>53</v>
          </cell>
          <cell r="C971">
            <v>1</v>
          </cell>
          <cell r="D971">
            <v>68</v>
          </cell>
          <cell r="E971" t="str">
            <v>I</v>
          </cell>
          <cell r="F971">
            <v>2.0799999999999999E-2</v>
          </cell>
        </row>
        <row r="972">
          <cell r="A972" t="str">
            <v>53.1.68.N</v>
          </cell>
          <cell r="B972">
            <v>53</v>
          </cell>
          <cell r="C972">
            <v>1</v>
          </cell>
          <cell r="D972">
            <v>68</v>
          </cell>
          <cell r="E972" t="str">
            <v>N</v>
          </cell>
          <cell r="F972">
            <v>2.0799999999999999E-2</v>
          </cell>
        </row>
        <row r="973">
          <cell r="A973" t="str">
            <v>53.7P.68.N</v>
          </cell>
          <cell r="B973">
            <v>53</v>
          </cell>
          <cell r="C973" t="str">
            <v>7P</v>
          </cell>
          <cell r="D973">
            <v>68</v>
          </cell>
          <cell r="E973" t="str">
            <v>N</v>
          </cell>
          <cell r="F973">
            <v>2.0799999999999999E-2</v>
          </cell>
        </row>
        <row r="974">
          <cell r="A974" t="str">
            <v>53.1.76.0</v>
          </cell>
          <cell r="B974">
            <v>53</v>
          </cell>
          <cell r="C974">
            <v>1</v>
          </cell>
          <cell r="D974">
            <v>76</v>
          </cell>
          <cell r="E974">
            <v>0</v>
          </cell>
          <cell r="F974">
            <v>2.6499999999999999E-2</v>
          </cell>
        </row>
        <row r="975">
          <cell r="A975" t="str">
            <v>53.1.76.2</v>
          </cell>
          <cell r="B975">
            <v>53</v>
          </cell>
          <cell r="C975">
            <v>1</v>
          </cell>
          <cell r="D975">
            <v>76</v>
          </cell>
          <cell r="E975">
            <v>2</v>
          </cell>
          <cell r="F975">
            <v>2.6499999999999999E-2</v>
          </cell>
        </row>
        <row r="976">
          <cell r="A976" t="str">
            <v>53.1.76.A</v>
          </cell>
          <cell r="B976">
            <v>53</v>
          </cell>
          <cell r="C976">
            <v>1</v>
          </cell>
          <cell r="D976">
            <v>76</v>
          </cell>
          <cell r="E976" t="str">
            <v>A</v>
          </cell>
          <cell r="F976">
            <v>2.6499999999999999E-2</v>
          </cell>
        </row>
        <row r="977">
          <cell r="A977" t="str">
            <v>53.1.76.F</v>
          </cell>
          <cell r="B977">
            <v>53</v>
          </cell>
          <cell r="C977">
            <v>1</v>
          </cell>
          <cell r="D977">
            <v>76</v>
          </cell>
          <cell r="E977" t="str">
            <v>F</v>
          </cell>
          <cell r="F977">
            <v>2.6499999999999999E-2</v>
          </cell>
        </row>
        <row r="978">
          <cell r="A978" t="str">
            <v>53.1.76.N</v>
          </cell>
          <cell r="B978">
            <v>53</v>
          </cell>
          <cell r="C978">
            <v>1</v>
          </cell>
          <cell r="D978">
            <v>76</v>
          </cell>
          <cell r="E978" t="str">
            <v>N</v>
          </cell>
          <cell r="F978">
            <v>2.6499999999999999E-2</v>
          </cell>
        </row>
        <row r="979">
          <cell r="A979" t="str">
            <v>53.1.93.I</v>
          </cell>
          <cell r="B979">
            <v>53</v>
          </cell>
          <cell r="C979">
            <v>1</v>
          </cell>
          <cell r="D979">
            <v>93</v>
          </cell>
          <cell r="E979" t="str">
            <v>I</v>
          </cell>
          <cell r="F979">
            <v>0</v>
          </cell>
        </row>
        <row r="980">
          <cell r="A980" t="str">
            <v>53.1.94.I</v>
          </cell>
          <cell r="B980">
            <v>53</v>
          </cell>
          <cell r="C980">
            <v>1</v>
          </cell>
          <cell r="D980">
            <v>94</v>
          </cell>
          <cell r="E980" t="str">
            <v>I</v>
          </cell>
          <cell r="F980">
            <v>3.2599999999999997E-2</v>
          </cell>
        </row>
        <row r="981">
          <cell r="A981" t="str">
            <v>53.1.97.I</v>
          </cell>
          <cell r="B981">
            <v>53</v>
          </cell>
          <cell r="C981">
            <v>1</v>
          </cell>
          <cell r="D981">
            <v>97</v>
          </cell>
          <cell r="E981" t="str">
            <v>I</v>
          </cell>
          <cell r="F981">
            <v>4.1500000000000002E-2</v>
          </cell>
        </row>
        <row r="982">
          <cell r="A982" t="str">
            <v>53.1.98.0</v>
          </cell>
          <cell r="B982">
            <v>53</v>
          </cell>
          <cell r="C982">
            <v>1</v>
          </cell>
          <cell r="D982">
            <v>98</v>
          </cell>
          <cell r="E982">
            <v>0</v>
          </cell>
          <cell r="F982">
            <v>0</v>
          </cell>
        </row>
        <row r="983">
          <cell r="A983" t="str">
            <v>53.1.98.A</v>
          </cell>
          <cell r="B983">
            <v>53</v>
          </cell>
          <cell r="C983">
            <v>1</v>
          </cell>
          <cell r="D983">
            <v>98</v>
          </cell>
          <cell r="E983" t="str">
            <v>A</v>
          </cell>
          <cell r="F983">
            <v>0</v>
          </cell>
        </row>
        <row r="984">
          <cell r="A984" t="str">
            <v>55.1.16.E</v>
          </cell>
          <cell r="B984">
            <v>55</v>
          </cell>
          <cell r="C984">
            <v>1</v>
          </cell>
          <cell r="D984">
            <v>16</v>
          </cell>
          <cell r="E984" t="str">
            <v>E</v>
          </cell>
          <cell r="F984">
            <v>9.3299999999999994E-2</v>
          </cell>
        </row>
        <row r="985">
          <cell r="A985" t="str">
            <v>55.1.17.E</v>
          </cell>
          <cell r="B985">
            <v>55</v>
          </cell>
          <cell r="C985">
            <v>1</v>
          </cell>
          <cell r="D985">
            <v>17</v>
          </cell>
          <cell r="E985" t="str">
            <v>E</v>
          </cell>
          <cell r="F985">
            <v>9.3299999999999994E-2</v>
          </cell>
        </row>
        <row r="986">
          <cell r="A986" t="str">
            <v>55.1.17.N</v>
          </cell>
          <cell r="B986">
            <v>55</v>
          </cell>
          <cell r="C986">
            <v>1</v>
          </cell>
          <cell r="D986">
            <v>17</v>
          </cell>
          <cell r="E986" t="str">
            <v>N</v>
          </cell>
          <cell r="F986">
            <v>9.3299999999999994E-2</v>
          </cell>
        </row>
        <row r="987">
          <cell r="A987" t="str">
            <v>55.7P.17.N</v>
          </cell>
          <cell r="B987">
            <v>55</v>
          </cell>
          <cell r="C987" t="str">
            <v>7P</v>
          </cell>
          <cell r="D987">
            <v>17</v>
          </cell>
          <cell r="E987" t="str">
            <v>N</v>
          </cell>
          <cell r="F987">
            <v>9.3299999999999994E-2</v>
          </cell>
        </row>
        <row r="988">
          <cell r="A988" t="str">
            <v>55.1.18.E</v>
          </cell>
          <cell r="B988">
            <v>55</v>
          </cell>
          <cell r="C988">
            <v>1</v>
          </cell>
          <cell r="D988">
            <v>18</v>
          </cell>
          <cell r="E988" t="str">
            <v>E</v>
          </cell>
          <cell r="F988">
            <v>9.3299999999999994E-2</v>
          </cell>
        </row>
        <row r="989">
          <cell r="A989" t="str">
            <v>55.1.35.0</v>
          </cell>
          <cell r="B989">
            <v>55</v>
          </cell>
          <cell r="C989">
            <v>1</v>
          </cell>
          <cell r="D989">
            <v>35</v>
          </cell>
          <cell r="E989">
            <v>0</v>
          </cell>
          <cell r="F989">
            <v>9.3299999999999994E-2</v>
          </cell>
        </row>
        <row r="990">
          <cell r="A990" t="str">
            <v>55.1.35.A</v>
          </cell>
          <cell r="B990">
            <v>55</v>
          </cell>
          <cell r="C990">
            <v>1</v>
          </cell>
          <cell r="D990">
            <v>35</v>
          </cell>
          <cell r="E990" t="str">
            <v>A</v>
          </cell>
          <cell r="F990">
            <v>9.3299999999999994E-2</v>
          </cell>
        </row>
        <row r="991">
          <cell r="A991" t="str">
            <v>55.1.35.E</v>
          </cell>
          <cell r="B991">
            <v>55</v>
          </cell>
          <cell r="C991">
            <v>1</v>
          </cell>
          <cell r="D991">
            <v>35</v>
          </cell>
          <cell r="E991" t="str">
            <v>E</v>
          </cell>
          <cell r="F991">
            <v>9.3299999999999994E-2</v>
          </cell>
        </row>
        <row r="992">
          <cell r="A992" t="str">
            <v>55.1.35.N</v>
          </cell>
          <cell r="B992">
            <v>55</v>
          </cell>
          <cell r="C992">
            <v>1</v>
          </cell>
          <cell r="D992">
            <v>35</v>
          </cell>
          <cell r="E992" t="str">
            <v>N</v>
          </cell>
          <cell r="F992">
            <v>9.3299999999999994E-2</v>
          </cell>
        </row>
        <row r="993">
          <cell r="A993" t="str">
            <v>55.1.65.E</v>
          </cell>
          <cell r="B993">
            <v>55</v>
          </cell>
          <cell r="C993">
            <v>1</v>
          </cell>
          <cell r="D993">
            <v>65</v>
          </cell>
          <cell r="E993" t="str">
            <v>E</v>
          </cell>
          <cell r="F993">
            <v>9.3299999999999994E-2</v>
          </cell>
        </row>
        <row r="994">
          <cell r="A994" t="str">
            <v>55.1.65.N</v>
          </cell>
          <cell r="B994">
            <v>55</v>
          </cell>
          <cell r="C994">
            <v>1</v>
          </cell>
          <cell r="D994">
            <v>65</v>
          </cell>
          <cell r="E994" t="str">
            <v>N</v>
          </cell>
          <cell r="F994">
            <v>9.3299999999999994E-2</v>
          </cell>
        </row>
        <row r="995">
          <cell r="A995" t="str">
            <v>55.7P.65.N</v>
          </cell>
          <cell r="B995">
            <v>55</v>
          </cell>
          <cell r="C995" t="str">
            <v>7P</v>
          </cell>
          <cell r="D995">
            <v>65</v>
          </cell>
          <cell r="E995" t="str">
            <v>N</v>
          </cell>
          <cell r="F995">
            <v>9.3299999999999994E-2</v>
          </cell>
        </row>
        <row r="996">
          <cell r="A996" t="str">
            <v>57.1.0.0</v>
          </cell>
          <cell r="B996">
            <v>57</v>
          </cell>
          <cell r="C996">
            <v>1</v>
          </cell>
          <cell r="D996">
            <v>0</v>
          </cell>
          <cell r="E996">
            <v>0</v>
          </cell>
          <cell r="F996">
            <v>2.5100000000000001E-2</v>
          </cell>
        </row>
        <row r="997">
          <cell r="A997" t="str">
            <v>57.1.0.A</v>
          </cell>
          <cell r="B997">
            <v>57</v>
          </cell>
          <cell r="C997">
            <v>1</v>
          </cell>
          <cell r="D997">
            <v>0</v>
          </cell>
          <cell r="E997" t="str">
            <v>A</v>
          </cell>
          <cell r="F997">
            <v>2.5100000000000001E-2</v>
          </cell>
        </row>
        <row r="998">
          <cell r="A998" t="str">
            <v>57.1.0.C</v>
          </cell>
          <cell r="B998">
            <v>57</v>
          </cell>
          <cell r="C998">
            <v>1</v>
          </cell>
          <cell r="D998">
            <v>0</v>
          </cell>
          <cell r="E998" t="str">
            <v>C</v>
          </cell>
          <cell r="F998">
            <v>2.5100000000000001E-2</v>
          </cell>
        </row>
        <row r="999">
          <cell r="A999" t="str">
            <v>57.1.0.F</v>
          </cell>
          <cell r="B999">
            <v>57</v>
          </cell>
          <cell r="C999">
            <v>1</v>
          </cell>
          <cell r="D999">
            <v>0</v>
          </cell>
          <cell r="E999" t="str">
            <v>F</v>
          </cell>
          <cell r="F999">
            <v>2.5100000000000001E-2</v>
          </cell>
        </row>
        <row r="1000">
          <cell r="A1000" t="str">
            <v>57.1.0.N</v>
          </cell>
          <cell r="B1000">
            <v>57</v>
          </cell>
          <cell r="C1000">
            <v>1</v>
          </cell>
          <cell r="D1000">
            <v>0</v>
          </cell>
          <cell r="E1000" t="str">
            <v>N</v>
          </cell>
          <cell r="F1000">
            <v>2.5100000000000001E-2</v>
          </cell>
        </row>
        <row r="1001">
          <cell r="A1001" t="str">
            <v>57.1.1.0</v>
          </cell>
          <cell r="B1001">
            <v>57</v>
          </cell>
          <cell r="C1001">
            <v>1</v>
          </cell>
          <cell r="D1001">
            <v>1</v>
          </cell>
          <cell r="E1001">
            <v>0</v>
          </cell>
          <cell r="F1001">
            <v>2.5100000000000001E-2</v>
          </cell>
        </row>
        <row r="1002">
          <cell r="A1002" t="str">
            <v>57.1.1.A</v>
          </cell>
          <cell r="B1002">
            <v>57</v>
          </cell>
          <cell r="C1002">
            <v>1</v>
          </cell>
          <cell r="D1002">
            <v>1</v>
          </cell>
          <cell r="E1002" t="str">
            <v>A</v>
          </cell>
          <cell r="F1002">
            <v>2.5100000000000001E-2</v>
          </cell>
        </row>
        <row r="1003">
          <cell r="A1003" t="str">
            <v>57.1.5.0</v>
          </cell>
          <cell r="B1003">
            <v>57</v>
          </cell>
          <cell r="C1003">
            <v>1</v>
          </cell>
          <cell r="D1003">
            <v>5</v>
          </cell>
          <cell r="E1003">
            <v>0</v>
          </cell>
          <cell r="F1003">
            <v>2.5100000000000001E-2</v>
          </cell>
        </row>
        <row r="1004">
          <cell r="A1004" t="str">
            <v>57.1.5.2</v>
          </cell>
          <cell r="B1004">
            <v>57</v>
          </cell>
          <cell r="C1004">
            <v>1</v>
          </cell>
          <cell r="D1004">
            <v>5</v>
          </cell>
          <cell r="E1004">
            <v>2</v>
          </cell>
          <cell r="F1004">
            <v>2.5100000000000001E-2</v>
          </cell>
        </row>
        <row r="1005">
          <cell r="A1005" t="str">
            <v>57.1.5.A</v>
          </cell>
          <cell r="B1005">
            <v>57</v>
          </cell>
          <cell r="C1005">
            <v>1</v>
          </cell>
          <cell r="D1005">
            <v>5</v>
          </cell>
          <cell r="E1005" t="str">
            <v>A</v>
          </cell>
          <cell r="F1005">
            <v>2.5100000000000001E-2</v>
          </cell>
        </row>
        <row r="1006">
          <cell r="A1006" t="str">
            <v>57.1.5.E</v>
          </cell>
          <cell r="B1006">
            <v>57</v>
          </cell>
          <cell r="C1006">
            <v>1</v>
          </cell>
          <cell r="D1006">
            <v>5</v>
          </cell>
          <cell r="E1006" t="str">
            <v>E</v>
          </cell>
          <cell r="F1006">
            <v>2.5100000000000001E-2</v>
          </cell>
        </row>
        <row r="1007">
          <cell r="A1007" t="str">
            <v>57.1.5.F</v>
          </cell>
          <cell r="B1007">
            <v>57</v>
          </cell>
          <cell r="C1007">
            <v>1</v>
          </cell>
          <cell r="D1007">
            <v>5</v>
          </cell>
          <cell r="E1007" t="str">
            <v>F</v>
          </cell>
          <cell r="F1007">
            <v>2.5100000000000001E-2</v>
          </cell>
        </row>
        <row r="1008">
          <cell r="A1008" t="str">
            <v>57.1.5.I</v>
          </cell>
          <cell r="B1008">
            <v>57</v>
          </cell>
          <cell r="C1008">
            <v>1</v>
          </cell>
          <cell r="D1008">
            <v>5</v>
          </cell>
          <cell r="E1008" t="str">
            <v>I</v>
          </cell>
          <cell r="F1008">
            <v>2.5100000000000001E-2</v>
          </cell>
        </row>
        <row r="1009">
          <cell r="A1009" t="str">
            <v>57.1.5.N</v>
          </cell>
          <cell r="B1009">
            <v>57</v>
          </cell>
          <cell r="C1009">
            <v>1</v>
          </cell>
          <cell r="D1009">
            <v>5</v>
          </cell>
          <cell r="E1009" t="str">
            <v>N</v>
          </cell>
          <cell r="F1009">
            <v>2.5100000000000001E-2</v>
          </cell>
        </row>
        <row r="1010">
          <cell r="A1010" t="str">
            <v>57.7P.5.N</v>
          </cell>
          <cell r="B1010">
            <v>57</v>
          </cell>
          <cell r="C1010" t="str">
            <v>7P</v>
          </cell>
          <cell r="D1010">
            <v>5</v>
          </cell>
          <cell r="E1010" t="str">
            <v>N</v>
          </cell>
          <cell r="F1010">
            <v>2.5100000000000001E-2</v>
          </cell>
        </row>
        <row r="1011">
          <cell r="A1011" t="str">
            <v>57.1.6.0</v>
          </cell>
          <cell r="B1011">
            <v>57</v>
          </cell>
          <cell r="C1011">
            <v>1</v>
          </cell>
          <cell r="D1011">
            <v>6</v>
          </cell>
          <cell r="E1011">
            <v>0</v>
          </cell>
          <cell r="F1011">
            <v>2.5100000000000001E-2</v>
          </cell>
        </row>
        <row r="1012">
          <cell r="A1012" t="str">
            <v>57.1.6.A</v>
          </cell>
          <cell r="B1012">
            <v>57</v>
          </cell>
          <cell r="C1012">
            <v>1</v>
          </cell>
          <cell r="D1012">
            <v>6</v>
          </cell>
          <cell r="E1012" t="str">
            <v>A</v>
          </cell>
          <cell r="F1012">
            <v>2.5100000000000001E-2</v>
          </cell>
        </row>
        <row r="1013">
          <cell r="A1013" t="str">
            <v>57.1.10.0</v>
          </cell>
          <cell r="B1013">
            <v>57</v>
          </cell>
          <cell r="C1013">
            <v>1</v>
          </cell>
          <cell r="D1013">
            <v>10</v>
          </cell>
          <cell r="E1013">
            <v>0</v>
          </cell>
          <cell r="F1013">
            <v>2.5100000000000001E-2</v>
          </cell>
        </row>
        <row r="1014">
          <cell r="A1014" t="str">
            <v>57.1.10.A</v>
          </cell>
          <cell r="B1014">
            <v>57</v>
          </cell>
          <cell r="C1014">
            <v>1</v>
          </cell>
          <cell r="D1014">
            <v>10</v>
          </cell>
          <cell r="E1014" t="str">
            <v>A</v>
          </cell>
          <cell r="F1014">
            <v>2.5100000000000001E-2</v>
          </cell>
        </row>
        <row r="1015">
          <cell r="A1015" t="str">
            <v>57.1.10.F</v>
          </cell>
          <cell r="B1015">
            <v>57</v>
          </cell>
          <cell r="C1015">
            <v>1</v>
          </cell>
          <cell r="D1015">
            <v>10</v>
          </cell>
          <cell r="E1015" t="str">
            <v>F</v>
          </cell>
          <cell r="F1015">
            <v>2.5100000000000001E-2</v>
          </cell>
        </row>
        <row r="1016">
          <cell r="A1016" t="str">
            <v>57.1.10.N</v>
          </cell>
          <cell r="B1016">
            <v>57</v>
          </cell>
          <cell r="C1016">
            <v>1</v>
          </cell>
          <cell r="D1016">
            <v>10</v>
          </cell>
          <cell r="E1016" t="str">
            <v>N</v>
          </cell>
          <cell r="F1016">
            <v>2.5100000000000001E-2</v>
          </cell>
        </row>
        <row r="1017">
          <cell r="A1017" t="str">
            <v>57.1.15.0</v>
          </cell>
          <cell r="B1017">
            <v>57</v>
          </cell>
          <cell r="C1017">
            <v>1</v>
          </cell>
          <cell r="D1017">
            <v>15</v>
          </cell>
          <cell r="E1017">
            <v>0</v>
          </cell>
          <cell r="F1017">
            <v>2.5100000000000001E-2</v>
          </cell>
        </row>
        <row r="1018">
          <cell r="A1018" t="str">
            <v>57.1.15.A</v>
          </cell>
          <cell r="B1018">
            <v>57</v>
          </cell>
          <cell r="C1018">
            <v>1</v>
          </cell>
          <cell r="D1018">
            <v>15</v>
          </cell>
          <cell r="E1018" t="str">
            <v>A</v>
          </cell>
          <cell r="F1018">
            <v>2.5100000000000001E-2</v>
          </cell>
        </row>
        <row r="1019">
          <cell r="A1019" t="str">
            <v>57.1.15.F</v>
          </cell>
          <cell r="B1019">
            <v>57</v>
          </cell>
          <cell r="C1019">
            <v>1</v>
          </cell>
          <cell r="D1019">
            <v>15</v>
          </cell>
          <cell r="E1019" t="str">
            <v>F</v>
          </cell>
          <cell r="F1019">
            <v>2.5100000000000001E-2</v>
          </cell>
        </row>
        <row r="1020">
          <cell r="A1020" t="str">
            <v>57.1.15.N</v>
          </cell>
          <cell r="B1020">
            <v>57</v>
          </cell>
          <cell r="C1020">
            <v>1</v>
          </cell>
          <cell r="D1020">
            <v>15</v>
          </cell>
          <cell r="E1020" t="str">
            <v>N</v>
          </cell>
          <cell r="F1020">
            <v>2.5100000000000001E-2</v>
          </cell>
        </row>
        <row r="1021">
          <cell r="A1021" t="str">
            <v>57.1.20.0</v>
          </cell>
          <cell r="B1021">
            <v>57</v>
          </cell>
          <cell r="C1021">
            <v>1</v>
          </cell>
          <cell r="D1021">
            <v>20</v>
          </cell>
          <cell r="E1021">
            <v>0</v>
          </cell>
          <cell r="F1021">
            <v>0.08</v>
          </cell>
        </row>
        <row r="1022">
          <cell r="A1022" t="str">
            <v>57.1.20.A</v>
          </cell>
          <cell r="B1022">
            <v>57</v>
          </cell>
          <cell r="C1022">
            <v>1</v>
          </cell>
          <cell r="D1022">
            <v>20</v>
          </cell>
          <cell r="E1022" t="str">
            <v>A</v>
          </cell>
          <cell r="F1022">
            <v>0.08</v>
          </cell>
        </row>
        <row r="1023">
          <cell r="A1023" t="str">
            <v>57.1.20.F</v>
          </cell>
          <cell r="B1023">
            <v>57</v>
          </cell>
          <cell r="C1023">
            <v>1</v>
          </cell>
          <cell r="D1023">
            <v>20</v>
          </cell>
          <cell r="E1023" t="str">
            <v>F</v>
          </cell>
          <cell r="F1023">
            <v>0.08</v>
          </cell>
        </row>
        <row r="1024">
          <cell r="A1024" t="str">
            <v>57.1.20.N</v>
          </cell>
          <cell r="B1024">
            <v>57</v>
          </cell>
          <cell r="C1024">
            <v>1</v>
          </cell>
          <cell r="D1024">
            <v>20</v>
          </cell>
          <cell r="E1024" t="str">
            <v>N</v>
          </cell>
          <cell r="F1024">
            <v>0.08</v>
          </cell>
        </row>
        <row r="1025">
          <cell r="A1025" t="str">
            <v>57.1.21.0</v>
          </cell>
          <cell r="B1025">
            <v>57</v>
          </cell>
          <cell r="C1025">
            <v>1</v>
          </cell>
          <cell r="D1025">
            <v>21</v>
          </cell>
          <cell r="E1025">
            <v>0</v>
          </cell>
          <cell r="F1025">
            <v>2.5100000000000001E-2</v>
          </cell>
        </row>
        <row r="1026">
          <cell r="A1026" t="str">
            <v>57.1.21.A</v>
          </cell>
          <cell r="B1026">
            <v>57</v>
          </cell>
          <cell r="C1026">
            <v>1</v>
          </cell>
          <cell r="D1026">
            <v>21</v>
          </cell>
          <cell r="E1026" t="str">
            <v>A</v>
          </cell>
          <cell r="F1026">
            <v>2.5100000000000001E-2</v>
          </cell>
        </row>
        <row r="1027">
          <cell r="A1027" t="str">
            <v>57.1.25.0</v>
          </cell>
          <cell r="B1027">
            <v>57</v>
          </cell>
          <cell r="C1027">
            <v>1</v>
          </cell>
          <cell r="D1027">
            <v>25</v>
          </cell>
          <cell r="E1027">
            <v>0</v>
          </cell>
          <cell r="F1027">
            <v>2.5100000000000001E-2</v>
          </cell>
        </row>
        <row r="1028">
          <cell r="A1028" t="str">
            <v>57.1.25.A</v>
          </cell>
          <cell r="B1028">
            <v>57</v>
          </cell>
          <cell r="C1028">
            <v>1</v>
          </cell>
          <cell r="D1028">
            <v>25</v>
          </cell>
          <cell r="E1028" t="str">
            <v>A</v>
          </cell>
          <cell r="F1028">
            <v>2.5100000000000001E-2</v>
          </cell>
        </row>
        <row r="1029">
          <cell r="A1029" t="str">
            <v>57.1.25.F</v>
          </cell>
          <cell r="B1029">
            <v>57</v>
          </cell>
          <cell r="C1029">
            <v>1</v>
          </cell>
          <cell r="D1029">
            <v>25</v>
          </cell>
          <cell r="E1029" t="str">
            <v>F</v>
          </cell>
          <cell r="F1029">
            <v>2.5100000000000001E-2</v>
          </cell>
        </row>
        <row r="1030">
          <cell r="A1030" t="str">
            <v>57.1.25.N</v>
          </cell>
          <cell r="B1030">
            <v>57</v>
          </cell>
          <cell r="C1030">
            <v>1</v>
          </cell>
          <cell r="D1030">
            <v>25</v>
          </cell>
          <cell r="E1030" t="str">
            <v>N</v>
          </cell>
          <cell r="F1030">
            <v>2.5100000000000001E-2</v>
          </cell>
        </row>
        <row r="1031">
          <cell r="A1031" t="str">
            <v>57.1.30.0</v>
          </cell>
          <cell r="B1031">
            <v>57</v>
          </cell>
          <cell r="C1031">
            <v>1</v>
          </cell>
          <cell r="D1031">
            <v>30</v>
          </cell>
          <cell r="E1031">
            <v>0</v>
          </cell>
          <cell r="F1031">
            <v>2.5100000000000001E-2</v>
          </cell>
        </row>
        <row r="1032">
          <cell r="A1032" t="str">
            <v>57.1.30.A</v>
          </cell>
          <cell r="B1032">
            <v>57</v>
          </cell>
          <cell r="C1032">
            <v>1</v>
          </cell>
          <cell r="D1032">
            <v>30</v>
          </cell>
          <cell r="E1032" t="str">
            <v>A</v>
          </cell>
          <cell r="F1032">
            <v>2.5100000000000001E-2</v>
          </cell>
        </row>
        <row r="1033">
          <cell r="A1033" t="str">
            <v>57.1.30.N</v>
          </cell>
          <cell r="B1033">
            <v>57</v>
          </cell>
          <cell r="C1033">
            <v>1</v>
          </cell>
          <cell r="D1033">
            <v>30</v>
          </cell>
          <cell r="E1033" t="str">
            <v>N</v>
          </cell>
          <cell r="F1033">
            <v>2.5100000000000001E-2</v>
          </cell>
        </row>
        <row r="1034">
          <cell r="A1034" t="str">
            <v>57.1.40.0</v>
          </cell>
          <cell r="B1034">
            <v>57</v>
          </cell>
          <cell r="C1034">
            <v>1</v>
          </cell>
          <cell r="D1034">
            <v>40</v>
          </cell>
          <cell r="E1034">
            <v>0</v>
          </cell>
          <cell r="F1034">
            <v>2.5100000000000001E-2</v>
          </cell>
        </row>
        <row r="1035">
          <cell r="A1035" t="str">
            <v>57.1.40.A</v>
          </cell>
          <cell r="B1035">
            <v>57</v>
          </cell>
          <cell r="C1035">
            <v>1</v>
          </cell>
          <cell r="D1035">
            <v>40</v>
          </cell>
          <cell r="E1035" t="str">
            <v>A</v>
          </cell>
          <cell r="F1035">
            <v>2.5100000000000001E-2</v>
          </cell>
        </row>
        <row r="1036">
          <cell r="A1036" t="str">
            <v>57.1.40.N</v>
          </cell>
          <cell r="B1036">
            <v>57</v>
          </cell>
          <cell r="C1036">
            <v>1</v>
          </cell>
          <cell r="D1036">
            <v>40</v>
          </cell>
          <cell r="E1036" t="str">
            <v>N</v>
          </cell>
          <cell r="F1036">
            <v>2.5100000000000001E-2</v>
          </cell>
        </row>
        <row r="1037">
          <cell r="A1037" t="str">
            <v>57.1.45.0</v>
          </cell>
          <cell r="B1037">
            <v>57</v>
          </cell>
          <cell r="C1037">
            <v>1</v>
          </cell>
          <cell r="D1037">
            <v>45</v>
          </cell>
          <cell r="E1037">
            <v>0</v>
          </cell>
          <cell r="F1037">
            <v>2.5100000000000001E-2</v>
          </cell>
        </row>
        <row r="1038">
          <cell r="A1038" t="str">
            <v>57.1.45.A</v>
          </cell>
          <cell r="B1038">
            <v>57</v>
          </cell>
          <cell r="C1038">
            <v>1</v>
          </cell>
          <cell r="D1038">
            <v>45</v>
          </cell>
          <cell r="E1038" t="str">
            <v>A</v>
          </cell>
          <cell r="F1038">
            <v>2.5100000000000001E-2</v>
          </cell>
        </row>
        <row r="1039">
          <cell r="A1039" t="str">
            <v>57.1.50.0</v>
          </cell>
          <cell r="B1039">
            <v>57</v>
          </cell>
          <cell r="C1039">
            <v>1</v>
          </cell>
          <cell r="D1039">
            <v>50</v>
          </cell>
          <cell r="E1039">
            <v>0</v>
          </cell>
          <cell r="F1039">
            <v>2.5100000000000001E-2</v>
          </cell>
        </row>
        <row r="1040">
          <cell r="A1040" t="str">
            <v>57.1.50.A</v>
          </cell>
          <cell r="B1040">
            <v>57</v>
          </cell>
          <cell r="C1040">
            <v>1</v>
          </cell>
          <cell r="D1040">
            <v>50</v>
          </cell>
          <cell r="E1040" t="str">
            <v>A</v>
          </cell>
          <cell r="F1040">
            <v>2.5100000000000001E-2</v>
          </cell>
        </row>
        <row r="1041">
          <cell r="A1041" t="str">
            <v>57.1.50.F</v>
          </cell>
          <cell r="B1041">
            <v>57</v>
          </cell>
          <cell r="C1041">
            <v>1</v>
          </cell>
          <cell r="D1041">
            <v>50</v>
          </cell>
          <cell r="E1041" t="str">
            <v>F</v>
          </cell>
          <cell r="F1041">
            <v>2.5100000000000001E-2</v>
          </cell>
        </row>
        <row r="1042">
          <cell r="A1042" t="str">
            <v>57.1.50.N</v>
          </cell>
          <cell r="B1042">
            <v>57</v>
          </cell>
          <cell r="C1042">
            <v>1</v>
          </cell>
          <cell r="D1042">
            <v>50</v>
          </cell>
          <cell r="E1042" t="str">
            <v>N</v>
          </cell>
          <cell r="F1042">
            <v>2.5100000000000001E-2</v>
          </cell>
        </row>
        <row r="1043">
          <cell r="A1043" t="str">
            <v>57.1.55.0</v>
          </cell>
          <cell r="B1043">
            <v>57</v>
          </cell>
          <cell r="C1043">
            <v>1</v>
          </cell>
          <cell r="D1043">
            <v>55</v>
          </cell>
          <cell r="E1043">
            <v>0</v>
          </cell>
          <cell r="F1043">
            <v>2.5100000000000001E-2</v>
          </cell>
        </row>
        <row r="1044">
          <cell r="A1044" t="str">
            <v>57.1.55.A</v>
          </cell>
          <cell r="B1044">
            <v>57</v>
          </cell>
          <cell r="C1044">
            <v>1</v>
          </cell>
          <cell r="D1044">
            <v>55</v>
          </cell>
          <cell r="E1044" t="str">
            <v>A</v>
          </cell>
          <cell r="F1044">
            <v>2.5100000000000001E-2</v>
          </cell>
        </row>
        <row r="1045">
          <cell r="A1045" t="str">
            <v>57.1.55.F</v>
          </cell>
          <cell r="B1045">
            <v>57</v>
          </cell>
          <cell r="C1045">
            <v>1</v>
          </cell>
          <cell r="D1045">
            <v>55</v>
          </cell>
          <cell r="E1045" t="str">
            <v>F</v>
          </cell>
          <cell r="F1045">
            <v>2.5100000000000001E-2</v>
          </cell>
        </row>
        <row r="1046">
          <cell r="A1046" t="str">
            <v>57.1.55.N</v>
          </cell>
          <cell r="B1046">
            <v>57</v>
          </cell>
          <cell r="C1046">
            <v>1</v>
          </cell>
          <cell r="D1046">
            <v>55</v>
          </cell>
          <cell r="E1046" t="str">
            <v>N</v>
          </cell>
          <cell r="F1046">
            <v>2.5100000000000001E-2</v>
          </cell>
        </row>
        <row r="1047">
          <cell r="A1047" t="str">
            <v>57.1.57.I</v>
          </cell>
          <cell r="B1047">
            <v>57</v>
          </cell>
          <cell r="C1047">
            <v>1</v>
          </cell>
          <cell r="D1047">
            <v>57</v>
          </cell>
          <cell r="E1047" t="str">
            <v>I</v>
          </cell>
          <cell r="F1047">
            <v>2.5100000000000001E-2</v>
          </cell>
        </row>
        <row r="1048">
          <cell r="A1048" t="str">
            <v>57.1.57.N</v>
          </cell>
          <cell r="B1048">
            <v>57</v>
          </cell>
          <cell r="C1048">
            <v>1</v>
          </cell>
          <cell r="D1048">
            <v>57</v>
          </cell>
          <cell r="E1048" t="str">
            <v>N</v>
          </cell>
          <cell r="F1048">
            <v>2.5100000000000001E-2</v>
          </cell>
        </row>
        <row r="1049">
          <cell r="A1049" t="str">
            <v>57.1.60.0</v>
          </cell>
          <cell r="B1049">
            <v>57</v>
          </cell>
          <cell r="C1049">
            <v>1</v>
          </cell>
          <cell r="D1049">
            <v>60</v>
          </cell>
          <cell r="E1049">
            <v>0</v>
          </cell>
          <cell r="F1049">
            <v>2.5100000000000001E-2</v>
          </cell>
        </row>
        <row r="1050">
          <cell r="A1050" t="str">
            <v>57.1.60.A</v>
          </cell>
          <cell r="B1050">
            <v>57</v>
          </cell>
          <cell r="C1050">
            <v>1</v>
          </cell>
          <cell r="D1050">
            <v>60</v>
          </cell>
          <cell r="E1050" t="str">
            <v>A</v>
          </cell>
          <cell r="F1050">
            <v>2.5100000000000001E-2</v>
          </cell>
        </row>
        <row r="1051">
          <cell r="A1051" t="str">
            <v>57.1.61.0</v>
          </cell>
          <cell r="B1051">
            <v>57</v>
          </cell>
          <cell r="C1051">
            <v>1</v>
          </cell>
          <cell r="D1051">
            <v>61</v>
          </cell>
          <cell r="E1051">
            <v>0</v>
          </cell>
          <cell r="F1051">
            <v>2.5100000000000001E-2</v>
          </cell>
        </row>
        <row r="1052">
          <cell r="A1052" t="str">
            <v>57.1.61.A</v>
          </cell>
          <cell r="B1052">
            <v>57</v>
          </cell>
          <cell r="C1052">
            <v>1</v>
          </cell>
          <cell r="D1052">
            <v>61</v>
          </cell>
          <cell r="E1052" t="str">
            <v>A</v>
          </cell>
          <cell r="F1052">
            <v>2.5100000000000001E-2</v>
          </cell>
        </row>
        <row r="1053">
          <cell r="A1053" t="str">
            <v>57.1.61.F</v>
          </cell>
          <cell r="B1053">
            <v>57</v>
          </cell>
          <cell r="C1053">
            <v>1</v>
          </cell>
          <cell r="D1053">
            <v>61</v>
          </cell>
          <cell r="E1053" t="str">
            <v>F</v>
          </cell>
          <cell r="F1053">
            <v>2.5100000000000001E-2</v>
          </cell>
        </row>
        <row r="1054">
          <cell r="A1054" t="str">
            <v>57.1.61.N</v>
          </cell>
          <cell r="B1054">
            <v>57</v>
          </cell>
          <cell r="C1054">
            <v>1</v>
          </cell>
          <cell r="D1054">
            <v>61</v>
          </cell>
          <cell r="E1054" t="str">
            <v>N</v>
          </cell>
          <cell r="F1054">
            <v>2.5100000000000001E-2</v>
          </cell>
        </row>
        <row r="1055">
          <cell r="A1055" t="str">
            <v>57.1.62.0</v>
          </cell>
          <cell r="B1055">
            <v>57</v>
          </cell>
          <cell r="C1055">
            <v>1</v>
          </cell>
          <cell r="D1055">
            <v>62</v>
          </cell>
          <cell r="E1055">
            <v>0</v>
          </cell>
          <cell r="F1055">
            <v>2.5100000000000001E-2</v>
          </cell>
        </row>
        <row r="1056">
          <cell r="A1056" t="str">
            <v>57.1.62.A</v>
          </cell>
          <cell r="B1056">
            <v>57</v>
          </cell>
          <cell r="C1056">
            <v>1</v>
          </cell>
          <cell r="D1056">
            <v>62</v>
          </cell>
          <cell r="E1056" t="str">
            <v>A</v>
          </cell>
          <cell r="F1056">
            <v>2.5100000000000001E-2</v>
          </cell>
        </row>
        <row r="1057">
          <cell r="A1057" t="str">
            <v>57.1.65.0</v>
          </cell>
          <cell r="B1057">
            <v>57</v>
          </cell>
          <cell r="C1057">
            <v>1</v>
          </cell>
          <cell r="D1057">
            <v>65</v>
          </cell>
          <cell r="E1057">
            <v>0</v>
          </cell>
          <cell r="F1057">
            <v>2.5100000000000001E-2</v>
          </cell>
        </row>
        <row r="1058">
          <cell r="A1058" t="str">
            <v>57.1.65.A</v>
          </cell>
          <cell r="B1058">
            <v>57</v>
          </cell>
          <cell r="C1058">
            <v>1</v>
          </cell>
          <cell r="D1058">
            <v>65</v>
          </cell>
          <cell r="E1058" t="str">
            <v>A</v>
          </cell>
          <cell r="F1058">
            <v>2.5100000000000001E-2</v>
          </cell>
        </row>
        <row r="1059">
          <cell r="A1059" t="str">
            <v>57.1.68.0</v>
          </cell>
          <cell r="B1059">
            <v>57</v>
          </cell>
          <cell r="C1059">
            <v>1</v>
          </cell>
          <cell r="D1059">
            <v>68</v>
          </cell>
          <cell r="E1059">
            <v>0</v>
          </cell>
          <cell r="F1059">
            <v>2.5100000000000001E-2</v>
          </cell>
        </row>
        <row r="1060">
          <cell r="A1060" t="str">
            <v>57.1.68.A</v>
          </cell>
          <cell r="B1060">
            <v>57</v>
          </cell>
          <cell r="C1060">
            <v>1</v>
          </cell>
          <cell r="D1060">
            <v>68</v>
          </cell>
          <cell r="E1060" t="str">
            <v>A</v>
          </cell>
          <cell r="F1060">
            <v>2.5100000000000001E-2</v>
          </cell>
        </row>
        <row r="1061">
          <cell r="A1061" t="str">
            <v>57.1.68.N</v>
          </cell>
          <cell r="B1061">
            <v>57</v>
          </cell>
          <cell r="C1061">
            <v>1</v>
          </cell>
          <cell r="D1061">
            <v>68</v>
          </cell>
          <cell r="E1061" t="str">
            <v>N</v>
          </cell>
          <cell r="F1061">
            <v>2.5100000000000001E-2</v>
          </cell>
        </row>
        <row r="1062">
          <cell r="A1062" t="str">
            <v>57.1.73.0</v>
          </cell>
          <cell r="B1062">
            <v>57</v>
          </cell>
          <cell r="C1062">
            <v>1</v>
          </cell>
          <cell r="D1062">
            <v>73</v>
          </cell>
          <cell r="E1062">
            <v>0</v>
          </cell>
          <cell r="F1062">
            <v>2.5100000000000001E-2</v>
          </cell>
        </row>
        <row r="1063">
          <cell r="A1063" t="str">
            <v>57.1.73.A</v>
          </cell>
          <cell r="B1063">
            <v>57</v>
          </cell>
          <cell r="C1063">
            <v>1</v>
          </cell>
          <cell r="D1063">
            <v>73</v>
          </cell>
          <cell r="E1063" t="str">
            <v>A</v>
          </cell>
          <cell r="F1063">
            <v>2.5100000000000001E-2</v>
          </cell>
        </row>
        <row r="1064">
          <cell r="A1064" t="str">
            <v>57.1.75.0</v>
          </cell>
          <cell r="B1064">
            <v>57</v>
          </cell>
          <cell r="C1064">
            <v>1</v>
          </cell>
          <cell r="D1064">
            <v>75</v>
          </cell>
          <cell r="E1064">
            <v>0</v>
          </cell>
          <cell r="F1064">
            <v>2.5100000000000001E-2</v>
          </cell>
        </row>
        <row r="1065">
          <cell r="A1065" t="str">
            <v>57.1.75.A</v>
          </cell>
          <cell r="B1065">
            <v>57</v>
          </cell>
          <cell r="C1065">
            <v>1</v>
          </cell>
          <cell r="D1065">
            <v>75</v>
          </cell>
          <cell r="E1065" t="str">
            <v>A</v>
          </cell>
          <cell r="F1065">
            <v>2.5100000000000001E-2</v>
          </cell>
        </row>
        <row r="1066">
          <cell r="A1066" t="str">
            <v>57.1.81.0</v>
          </cell>
          <cell r="B1066">
            <v>57</v>
          </cell>
          <cell r="C1066">
            <v>1</v>
          </cell>
          <cell r="D1066">
            <v>81</v>
          </cell>
          <cell r="E1066">
            <v>0</v>
          </cell>
          <cell r="F1066">
            <v>2.5100000000000001E-2</v>
          </cell>
        </row>
        <row r="1067">
          <cell r="A1067" t="str">
            <v>57.1.81.A</v>
          </cell>
          <cell r="B1067">
            <v>57</v>
          </cell>
          <cell r="C1067">
            <v>1</v>
          </cell>
          <cell r="D1067">
            <v>81</v>
          </cell>
          <cell r="E1067" t="str">
            <v>A</v>
          </cell>
          <cell r="F1067">
            <v>2.5100000000000001E-2</v>
          </cell>
        </row>
        <row r="1068">
          <cell r="A1068" t="str">
            <v>57.1.84.0</v>
          </cell>
          <cell r="B1068">
            <v>57</v>
          </cell>
          <cell r="C1068">
            <v>1</v>
          </cell>
          <cell r="D1068">
            <v>84</v>
          </cell>
          <cell r="E1068">
            <v>0</v>
          </cell>
          <cell r="F1068">
            <v>2.5100000000000001E-2</v>
          </cell>
        </row>
        <row r="1069">
          <cell r="A1069" t="str">
            <v>57.1.84.A</v>
          </cell>
          <cell r="B1069">
            <v>57</v>
          </cell>
          <cell r="C1069">
            <v>1</v>
          </cell>
          <cell r="D1069">
            <v>84</v>
          </cell>
          <cell r="E1069" t="str">
            <v>A</v>
          </cell>
          <cell r="F1069">
            <v>2.5100000000000001E-2</v>
          </cell>
        </row>
        <row r="1070">
          <cell r="A1070" t="str">
            <v>57.1.85.0</v>
          </cell>
          <cell r="B1070">
            <v>57</v>
          </cell>
          <cell r="C1070">
            <v>1</v>
          </cell>
          <cell r="D1070">
            <v>85</v>
          </cell>
          <cell r="E1070">
            <v>0</v>
          </cell>
          <cell r="F1070">
            <v>2.5100000000000001E-2</v>
          </cell>
        </row>
        <row r="1071">
          <cell r="A1071" t="str">
            <v>57.1.85.A</v>
          </cell>
          <cell r="B1071">
            <v>57</v>
          </cell>
          <cell r="C1071">
            <v>1</v>
          </cell>
          <cell r="D1071">
            <v>85</v>
          </cell>
          <cell r="E1071" t="str">
            <v>A</v>
          </cell>
          <cell r="F1071">
            <v>2.5100000000000001E-2</v>
          </cell>
        </row>
        <row r="1072">
          <cell r="A1072" t="str">
            <v>57.1.85.N</v>
          </cell>
          <cell r="B1072">
            <v>57</v>
          </cell>
          <cell r="C1072">
            <v>1</v>
          </cell>
          <cell r="D1072">
            <v>85</v>
          </cell>
          <cell r="E1072" t="str">
            <v>N</v>
          </cell>
          <cell r="F1072">
            <v>2.5100000000000001E-2</v>
          </cell>
        </row>
        <row r="1073">
          <cell r="A1073" t="str">
            <v>57.1.88.0</v>
          </cell>
          <cell r="B1073">
            <v>57</v>
          </cell>
          <cell r="C1073">
            <v>1</v>
          </cell>
          <cell r="D1073">
            <v>88</v>
          </cell>
          <cell r="E1073">
            <v>0</v>
          </cell>
          <cell r="F1073">
            <v>2.5100000000000001E-2</v>
          </cell>
        </row>
        <row r="1074">
          <cell r="A1074" t="str">
            <v>57.1.88.A</v>
          </cell>
          <cell r="B1074">
            <v>57</v>
          </cell>
          <cell r="C1074">
            <v>1</v>
          </cell>
          <cell r="D1074">
            <v>88</v>
          </cell>
          <cell r="E1074" t="str">
            <v>A</v>
          </cell>
          <cell r="F1074">
            <v>2.5100000000000001E-2</v>
          </cell>
        </row>
        <row r="1075">
          <cell r="A1075" t="str">
            <v>57.1.89.0</v>
          </cell>
          <cell r="B1075">
            <v>57</v>
          </cell>
          <cell r="C1075">
            <v>1</v>
          </cell>
          <cell r="D1075">
            <v>89</v>
          </cell>
          <cell r="E1075">
            <v>0</v>
          </cell>
          <cell r="F1075">
            <v>2.5100000000000001E-2</v>
          </cell>
        </row>
        <row r="1076">
          <cell r="A1076" t="str">
            <v>57.1.89.A</v>
          </cell>
          <cell r="B1076">
            <v>57</v>
          </cell>
          <cell r="C1076">
            <v>1</v>
          </cell>
          <cell r="D1076">
            <v>89</v>
          </cell>
          <cell r="E1076" t="str">
            <v>A</v>
          </cell>
          <cell r="F1076">
            <v>2.5100000000000001E-2</v>
          </cell>
        </row>
        <row r="1077">
          <cell r="A1077" t="str">
            <v>57.1.90.0</v>
          </cell>
          <cell r="B1077">
            <v>57</v>
          </cell>
          <cell r="C1077">
            <v>1</v>
          </cell>
          <cell r="D1077">
            <v>90</v>
          </cell>
          <cell r="E1077">
            <v>0</v>
          </cell>
          <cell r="F1077">
            <v>2.5100000000000001E-2</v>
          </cell>
        </row>
        <row r="1078">
          <cell r="A1078" t="str">
            <v>57.1.90.A</v>
          </cell>
          <cell r="B1078">
            <v>57</v>
          </cell>
          <cell r="C1078">
            <v>1</v>
          </cell>
          <cell r="D1078">
            <v>90</v>
          </cell>
          <cell r="E1078" t="str">
            <v>A</v>
          </cell>
          <cell r="F1078">
            <v>2.5100000000000001E-2</v>
          </cell>
        </row>
        <row r="1079">
          <cell r="A1079" t="str">
            <v>57.1.91.0</v>
          </cell>
          <cell r="B1079">
            <v>57</v>
          </cell>
          <cell r="C1079">
            <v>1</v>
          </cell>
          <cell r="D1079">
            <v>91</v>
          </cell>
          <cell r="E1079">
            <v>0</v>
          </cell>
          <cell r="F1079">
            <v>2.5100000000000001E-2</v>
          </cell>
        </row>
        <row r="1080">
          <cell r="A1080" t="str">
            <v>57.1.91.A</v>
          </cell>
          <cell r="B1080">
            <v>57</v>
          </cell>
          <cell r="C1080">
            <v>1</v>
          </cell>
          <cell r="D1080">
            <v>91</v>
          </cell>
          <cell r="E1080" t="str">
            <v>A</v>
          </cell>
          <cell r="F1080">
            <v>2.5100000000000001E-2</v>
          </cell>
        </row>
        <row r="1081">
          <cell r="A1081" t="str">
            <v>57.1.92.0</v>
          </cell>
          <cell r="B1081">
            <v>57</v>
          </cell>
          <cell r="C1081">
            <v>1</v>
          </cell>
          <cell r="D1081">
            <v>92</v>
          </cell>
          <cell r="E1081">
            <v>0</v>
          </cell>
          <cell r="F1081">
            <v>2.5100000000000001E-2</v>
          </cell>
        </row>
        <row r="1082">
          <cell r="A1082" t="str">
            <v>57.1.92.A</v>
          </cell>
          <cell r="B1082">
            <v>57</v>
          </cell>
          <cell r="C1082">
            <v>1</v>
          </cell>
          <cell r="D1082">
            <v>92</v>
          </cell>
          <cell r="E1082" t="str">
            <v>A</v>
          </cell>
          <cell r="F1082">
            <v>2.5100000000000001E-2</v>
          </cell>
        </row>
        <row r="1083">
          <cell r="A1083" t="str">
            <v>57.1.92.N</v>
          </cell>
          <cell r="B1083">
            <v>57</v>
          </cell>
          <cell r="C1083">
            <v>1</v>
          </cell>
          <cell r="D1083">
            <v>92</v>
          </cell>
          <cell r="E1083" t="str">
            <v>N</v>
          </cell>
          <cell r="F1083">
            <v>2.5100000000000001E-2</v>
          </cell>
        </row>
        <row r="1084">
          <cell r="A1084" t="str">
            <v>57.1.93.0</v>
          </cell>
          <cell r="B1084">
            <v>57</v>
          </cell>
          <cell r="C1084">
            <v>1</v>
          </cell>
          <cell r="D1084">
            <v>93</v>
          </cell>
          <cell r="E1084">
            <v>0</v>
          </cell>
          <cell r="F1084">
            <v>2.5100000000000001E-2</v>
          </cell>
        </row>
        <row r="1085">
          <cell r="A1085" t="str">
            <v>57.1.93.A</v>
          </cell>
          <cell r="B1085">
            <v>57</v>
          </cell>
          <cell r="C1085">
            <v>1</v>
          </cell>
          <cell r="D1085">
            <v>93</v>
          </cell>
          <cell r="E1085" t="str">
            <v>A</v>
          </cell>
          <cell r="F1085">
            <v>2.5100000000000001E-2</v>
          </cell>
        </row>
        <row r="1086">
          <cell r="A1086" t="str">
            <v>57.1.93.N</v>
          </cell>
          <cell r="B1086">
            <v>57</v>
          </cell>
          <cell r="C1086">
            <v>1</v>
          </cell>
          <cell r="D1086">
            <v>93</v>
          </cell>
          <cell r="E1086" t="str">
            <v>N</v>
          </cell>
          <cell r="F1086">
            <v>2.5100000000000001E-2</v>
          </cell>
        </row>
        <row r="1087">
          <cell r="A1087" t="str">
            <v>57.1.94.0</v>
          </cell>
          <cell r="B1087">
            <v>57</v>
          </cell>
          <cell r="C1087">
            <v>1</v>
          </cell>
          <cell r="D1087">
            <v>94</v>
          </cell>
          <cell r="E1087">
            <v>0</v>
          </cell>
          <cell r="F1087">
            <v>2.5100000000000001E-2</v>
          </cell>
        </row>
        <row r="1088">
          <cell r="A1088" t="str">
            <v>57.1.94.A</v>
          </cell>
          <cell r="B1088">
            <v>57</v>
          </cell>
          <cell r="C1088">
            <v>1</v>
          </cell>
          <cell r="D1088">
            <v>94</v>
          </cell>
          <cell r="E1088" t="str">
            <v>A</v>
          </cell>
          <cell r="F1088">
            <v>2.5100000000000001E-2</v>
          </cell>
        </row>
        <row r="1089">
          <cell r="A1089" t="str">
            <v>57.1.94.F</v>
          </cell>
          <cell r="B1089">
            <v>57</v>
          </cell>
          <cell r="C1089">
            <v>1</v>
          </cell>
          <cell r="D1089">
            <v>94</v>
          </cell>
          <cell r="E1089" t="str">
            <v>F</v>
          </cell>
          <cell r="F1089">
            <v>2.5100000000000001E-2</v>
          </cell>
        </row>
        <row r="1090">
          <cell r="A1090" t="str">
            <v>57.1.94.N</v>
          </cell>
          <cell r="B1090">
            <v>57</v>
          </cell>
          <cell r="C1090">
            <v>1</v>
          </cell>
          <cell r="D1090">
            <v>94</v>
          </cell>
          <cell r="E1090" t="str">
            <v>N</v>
          </cell>
          <cell r="F1090">
            <v>2.5100000000000001E-2</v>
          </cell>
        </row>
        <row r="1091">
          <cell r="A1091" t="str">
            <v>57.1.95.0</v>
          </cell>
          <cell r="B1091">
            <v>57</v>
          </cell>
          <cell r="C1091">
            <v>1</v>
          </cell>
          <cell r="D1091">
            <v>95</v>
          </cell>
          <cell r="E1091">
            <v>0</v>
          </cell>
          <cell r="F1091">
            <v>2.5100000000000001E-2</v>
          </cell>
        </row>
        <row r="1092">
          <cell r="A1092" t="str">
            <v>57.1.95.A</v>
          </cell>
          <cell r="B1092">
            <v>57</v>
          </cell>
          <cell r="C1092">
            <v>1</v>
          </cell>
          <cell r="D1092">
            <v>95</v>
          </cell>
          <cell r="E1092" t="str">
            <v>A</v>
          </cell>
          <cell r="F1092">
            <v>2.5100000000000001E-2</v>
          </cell>
        </row>
        <row r="1093">
          <cell r="A1093" t="str">
            <v>57.1.98.0</v>
          </cell>
          <cell r="B1093">
            <v>57</v>
          </cell>
          <cell r="C1093">
            <v>1</v>
          </cell>
          <cell r="D1093">
            <v>98</v>
          </cell>
          <cell r="E1093">
            <v>0</v>
          </cell>
          <cell r="F1093">
            <v>0</v>
          </cell>
        </row>
        <row r="1094">
          <cell r="A1094" t="str">
            <v>57.1.98.A</v>
          </cell>
          <cell r="B1094">
            <v>57</v>
          </cell>
          <cell r="C1094">
            <v>1</v>
          </cell>
          <cell r="D1094">
            <v>98</v>
          </cell>
          <cell r="E1094" t="str">
            <v>A</v>
          </cell>
          <cell r="F1094">
            <v>0</v>
          </cell>
        </row>
        <row r="1095">
          <cell r="A1095" t="str">
            <v>57.1.98.C</v>
          </cell>
          <cell r="B1095">
            <v>57</v>
          </cell>
          <cell r="C1095">
            <v>1</v>
          </cell>
          <cell r="D1095">
            <v>98</v>
          </cell>
          <cell r="E1095" t="str">
            <v>C</v>
          </cell>
          <cell r="F1095">
            <v>0</v>
          </cell>
        </row>
        <row r="1096">
          <cell r="A1096" t="str">
            <v>58.1.0.0</v>
          </cell>
          <cell r="B1096">
            <v>58</v>
          </cell>
          <cell r="C1096">
            <v>1</v>
          </cell>
          <cell r="D1096">
            <v>0</v>
          </cell>
          <cell r="E1096">
            <v>0</v>
          </cell>
          <cell r="F1096">
            <v>0.12</v>
          </cell>
        </row>
        <row r="1097">
          <cell r="A1097" t="str">
            <v>58.14.0.0</v>
          </cell>
          <cell r="B1097">
            <v>58</v>
          </cell>
          <cell r="C1097">
            <v>14</v>
          </cell>
          <cell r="D1097">
            <v>0</v>
          </cell>
          <cell r="E1097">
            <v>0</v>
          </cell>
          <cell r="F1097">
            <v>0.12</v>
          </cell>
        </row>
        <row r="1098">
          <cell r="A1098" t="str">
            <v>58.1.0.A</v>
          </cell>
          <cell r="B1098">
            <v>58</v>
          </cell>
          <cell r="C1098">
            <v>1</v>
          </cell>
          <cell r="D1098">
            <v>0</v>
          </cell>
          <cell r="E1098" t="str">
            <v>A</v>
          </cell>
          <cell r="F1098">
            <v>0.12</v>
          </cell>
        </row>
        <row r="1099">
          <cell r="A1099" t="str">
            <v>58.14.0.A</v>
          </cell>
          <cell r="B1099">
            <v>58</v>
          </cell>
          <cell r="C1099">
            <v>14</v>
          </cell>
          <cell r="D1099">
            <v>0</v>
          </cell>
          <cell r="E1099" t="str">
            <v>A</v>
          </cell>
          <cell r="F1099">
            <v>0.12</v>
          </cell>
        </row>
        <row r="1100">
          <cell r="A1100" t="str">
            <v>58.1.0.E</v>
          </cell>
          <cell r="B1100">
            <v>58</v>
          </cell>
          <cell r="C1100">
            <v>1</v>
          </cell>
          <cell r="D1100">
            <v>0</v>
          </cell>
          <cell r="E1100" t="str">
            <v>E</v>
          </cell>
          <cell r="F1100">
            <v>0.12</v>
          </cell>
        </row>
        <row r="1101">
          <cell r="A1101" t="str">
            <v>58.0E.0.E</v>
          </cell>
          <cell r="B1101">
            <v>58</v>
          </cell>
          <cell r="C1101" t="str">
            <v>0E</v>
          </cell>
          <cell r="D1101">
            <v>0</v>
          </cell>
          <cell r="E1101" t="str">
            <v>E</v>
          </cell>
          <cell r="F1101">
            <v>0.12</v>
          </cell>
        </row>
        <row r="1102">
          <cell r="A1102" t="str">
            <v>58.1.0.N</v>
          </cell>
          <cell r="B1102">
            <v>58</v>
          </cell>
          <cell r="C1102">
            <v>1</v>
          </cell>
          <cell r="D1102">
            <v>0</v>
          </cell>
          <cell r="E1102" t="str">
            <v>N</v>
          </cell>
          <cell r="F1102">
            <v>0.12</v>
          </cell>
        </row>
        <row r="1103">
          <cell r="A1103" t="str">
            <v>58.0E.0.N</v>
          </cell>
          <cell r="B1103">
            <v>58</v>
          </cell>
          <cell r="C1103" t="str">
            <v>0E</v>
          </cell>
          <cell r="D1103">
            <v>0</v>
          </cell>
          <cell r="E1103" t="str">
            <v>N</v>
          </cell>
          <cell r="F1103">
            <v>0.12</v>
          </cell>
        </row>
        <row r="1104">
          <cell r="A1104" t="str">
            <v>58.0M.0.N</v>
          </cell>
          <cell r="B1104">
            <v>58</v>
          </cell>
          <cell r="C1104" t="str">
            <v>0M</v>
          </cell>
          <cell r="D1104">
            <v>0</v>
          </cell>
          <cell r="E1104" t="str">
            <v>N</v>
          </cell>
          <cell r="F1104">
            <v>0.12</v>
          </cell>
        </row>
        <row r="1105">
          <cell r="A1105" t="str">
            <v>58.0U.0.N</v>
          </cell>
          <cell r="B1105">
            <v>58</v>
          </cell>
          <cell r="C1105" t="str">
            <v>0U</v>
          </cell>
          <cell r="D1105">
            <v>0</v>
          </cell>
          <cell r="E1105" t="str">
            <v>N</v>
          </cell>
          <cell r="F1105">
            <v>0.12</v>
          </cell>
        </row>
        <row r="1106">
          <cell r="A1106" t="str">
            <v>58.27.0.N</v>
          </cell>
          <cell r="B1106">
            <v>58</v>
          </cell>
          <cell r="C1106">
            <v>27</v>
          </cell>
          <cell r="D1106">
            <v>0</v>
          </cell>
          <cell r="E1106" t="str">
            <v>N</v>
          </cell>
          <cell r="F1106">
            <v>0.12</v>
          </cell>
        </row>
        <row r="1107">
          <cell r="A1107" t="str">
            <v>58.7A.0.N</v>
          </cell>
          <cell r="B1107">
            <v>58</v>
          </cell>
          <cell r="C1107" t="str">
            <v>7A</v>
          </cell>
          <cell r="D1107">
            <v>0</v>
          </cell>
          <cell r="E1107" t="str">
            <v>N</v>
          </cell>
          <cell r="F1107">
            <v>0.12</v>
          </cell>
        </row>
        <row r="1108">
          <cell r="A1108" t="str">
            <v>58.1.1.0</v>
          </cell>
          <cell r="B1108">
            <v>58</v>
          </cell>
          <cell r="C1108">
            <v>1</v>
          </cell>
          <cell r="D1108">
            <v>1</v>
          </cell>
          <cell r="E1108">
            <v>0</v>
          </cell>
          <cell r="F1108">
            <v>0.12</v>
          </cell>
        </row>
        <row r="1109">
          <cell r="A1109" t="str">
            <v>58.1.1.A</v>
          </cell>
          <cell r="B1109">
            <v>58</v>
          </cell>
          <cell r="C1109">
            <v>1</v>
          </cell>
          <cell r="D1109">
            <v>1</v>
          </cell>
          <cell r="E1109" t="str">
            <v>A</v>
          </cell>
          <cell r="F1109">
            <v>0.12</v>
          </cell>
        </row>
        <row r="1110">
          <cell r="A1110" t="str">
            <v>58.1.5.0</v>
          </cell>
          <cell r="B1110">
            <v>58</v>
          </cell>
          <cell r="C1110">
            <v>1</v>
          </cell>
          <cell r="D1110">
            <v>5</v>
          </cell>
          <cell r="E1110">
            <v>0</v>
          </cell>
          <cell r="F1110">
            <v>0.12</v>
          </cell>
        </row>
        <row r="1111">
          <cell r="A1111" t="str">
            <v>58.1.5.A</v>
          </cell>
          <cell r="B1111">
            <v>58</v>
          </cell>
          <cell r="C1111">
            <v>1</v>
          </cell>
          <cell r="D1111">
            <v>5</v>
          </cell>
          <cell r="E1111" t="str">
            <v>A</v>
          </cell>
          <cell r="F1111">
            <v>0.12</v>
          </cell>
        </row>
        <row r="1112">
          <cell r="A1112" t="str">
            <v>58.1.5.E</v>
          </cell>
          <cell r="B1112">
            <v>58</v>
          </cell>
          <cell r="C1112">
            <v>1</v>
          </cell>
          <cell r="D1112">
            <v>5</v>
          </cell>
          <cell r="E1112" t="str">
            <v>E</v>
          </cell>
          <cell r="F1112">
            <v>0.12</v>
          </cell>
        </row>
        <row r="1113">
          <cell r="A1113" t="str">
            <v>58.1.5.N</v>
          </cell>
          <cell r="B1113">
            <v>58</v>
          </cell>
          <cell r="C1113">
            <v>1</v>
          </cell>
          <cell r="D1113">
            <v>5</v>
          </cell>
          <cell r="E1113" t="str">
            <v>N</v>
          </cell>
          <cell r="F1113">
            <v>0.12</v>
          </cell>
        </row>
        <row r="1114">
          <cell r="A1114" t="str">
            <v>58.1.6.0</v>
          </cell>
          <cell r="B1114">
            <v>58</v>
          </cell>
          <cell r="C1114">
            <v>1</v>
          </cell>
          <cell r="D1114">
            <v>6</v>
          </cell>
          <cell r="E1114">
            <v>0</v>
          </cell>
          <cell r="F1114">
            <v>0.12</v>
          </cell>
        </row>
        <row r="1115">
          <cell r="A1115" t="str">
            <v>58.14.6.0</v>
          </cell>
          <cell r="B1115">
            <v>58</v>
          </cell>
          <cell r="C1115">
            <v>14</v>
          </cell>
          <cell r="D1115">
            <v>6</v>
          </cell>
          <cell r="E1115">
            <v>0</v>
          </cell>
          <cell r="F1115">
            <v>0.12</v>
          </cell>
        </row>
        <row r="1116">
          <cell r="A1116" t="str">
            <v>58.14.6.A</v>
          </cell>
          <cell r="B1116">
            <v>58</v>
          </cell>
          <cell r="C1116">
            <v>14</v>
          </cell>
          <cell r="D1116">
            <v>6</v>
          </cell>
          <cell r="E1116" t="str">
            <v>A</v>
          </cell>
          <cell r="F1116">
            <v>0.12</v>
          </cell>
        </row>
        <row r="1117">
          <cell r="A1117" t="str">
            <v>58.1.6.E</v>
          </cell>
          <cell r="B1117">
            <v>58</v>
          </cell>
          <cell r="C1117">
            <v>1</v>
          </cell>
          <cell r="D1117">
            <v>6</v>
          </cell>
          <cell r="E1117" t="str">
            <v>E</v>
          </cell>
          <cell r="F1117">
            <v>0.12</v>
          </cell>
        </row>
        <row r="1118">
          <cell r="A1118" t="str">
            <v>58.1.6.N</v>
          </cell>
          <cell r="B1118">
            <v>58</v>
          </cell>
          <cell r="C1118">
            <v>1</v>
          </cell>
          <cell r="D1118">
            <v>6</v>
          </cell>
          <cell r="E1118" t="str">
            <v>N</v>
          </cell>
          <cell r="F1118">
            <v>0.12</v>
          </cell>
        </row>
        <row r="1119">
          <cell r="A1119" t="str">
            <v>58.1.7.N</v>
          </cell>
          <cell r="B1119">
            <v>58</v>
          </cell>
          <cell r="C1119">
            <v>1</v>
          </cell>
          <cell r="D1119">
            <v>7</v>
          </cell>
          <cell r="E1119" t="str">
            <v>N</v>
          </cell>
          <cell r="F1119">
            <v>9.0399999999999994E-2</v>
          </cell>
        </row>
        <row r="1120">
          <cell r="A1120" t="str">
            <v>58.1.8.0</v>
          </cell>
          <cell r="B1120">
            <v>58</v>
          </cell>
          <cell r="C1120">
            <v>1</v>
          </cell>
          <cell r="D1120">
            <v>8</v>
          </cell>
          <cell r="E1120">
            <v>0</v>
          </cell>
          <cell r="F1120">
            <v>8.8200000000000001E-2</v>
          </cell>
        </row>
        <row r="1121">
          <cell r="A1121" t="str">
            <v>58.1.8.A</v>
          </cell>
          <cell r="B1121">
            <v>58</v>
          </cell>
          <cell r="C1121">
            <v>1</v>
          </cell>
          <cell r="D1121">
            <v>8</v>
          </cell>
          <cell r="E1121" t="str">
            <v>A</v>
          </cell>
          <cell r="F1121">
            <v>8.8200000000000001E-2</v>
          </cell>
        </row>
        <row r="1122">
          <cell r="A1122" t="str">
            <v>58.1.9.0</v>
          </cell>
          <cell r="B1122">
            <v>58</v>
          </cell>
          <cell r="C1122">
            <v>1</v>
          </cell>
          <cell r="D1122">
            <v>9</v>
          </cell>
          <cell r="E1122">
            <v>0</v>
          </cell>
          <cell r="F1122">
            <v>8.8200000000000001E-2</v>
          </cell>
        </row>
        <row r="1123">
          <cell r="A1123" t="str">
            <v>58.14.9.0</v>
          </cell>
          <cell r="B1123">
            <v>58</v>
          </cell>
          <cell r="C1123">
            <v>14</v>
          </cell>
          <cell r="D1123">
            <v>9</v>
          </cell>
          <cell r="E1123">
            <v>0</v>
          </cell>
          <cell r="F1123">
            <v>8.8200000000000001E-2</v>
          </cell>
        </row>
        <row r="1124">
          <cell r="A1124" t="str">
            <v>58.1.9.A</v>
          </cell>
          <cell r="B1124">
            <v>58</v>
          </cell>
          <cell r="C1124">
            <v>1</v>
          </cell>
          <cell r="D1124">
            <v>9</v>
          </cell>
          <cell r="E1124" t="str">
            <v>A</v>
          </cell>
          <cell r="F1124">
            <v>8.8200000000000001E-2</v>
          </cell>
        </row>
        <row r="1125">
          <cell r="A1125" t="str">
            <v>58.14.9.A</v>
          </cell>
          <cell r="B1125">
            <v>58</v>
          </cell>
          <cell r="C1125">
            <v>14</v>
          </cell>
          <cell r="D1125">
            <v>9</v>
          </cell>
          <cell r="E1125" t="str">
            <v>A</v>
          </cell>
          <cell r="F1125">
            <v>8.8200000000000001E-2</v>
          </cell>
        </row>
        <row r="1126">
          <cell r="A1126" t="str">
            <v>58.1.9.E</v>
          </cell>
          <cell r="B1126">
            <v>58</v>
          </cell>
          <cell r="C1126">
            <v>1</v>
          </cell>
          <cell r="D1126">
            <v>9</v>
          </cell>
          <cell r="E1126" t="str">
            <v>E</v>
          </cell>
          <cell r="F1126">
            <v>8.8200000000000001E-2</v>
          </cell>
        </row>
        <row r="1127">
          <cell r="A1127" t="str">
            <v>58.1.9.N</v>
          </cell>
          <cell r="B1127">
            <v>58</v>
          </cell>
          <cell r="C1127">
            <v>1</v>
          </cell>
          <cell r="D1127">
            <v>9</v>
          </cell>
          <cell r="E1127" t="str">
            <v>N</v>
          </cell>
          <cell r="F1127">
            <v>8.8200000000000001E-2</v>
          </cell>
        </row>
        <row r="1128">
          <cell r="A1128" t="str">
            <v>58.14.9.N</v>
          </cell>
          <cell r="B1128">
            <v>58</v>
          </cell>
          <cell r="C1128">
            <v>14</v>
          </cell>
          <cell r="D1128">
            <v>9</v>
          </cell>
          <cell r="E1128" t="str">
            <v>N</v>
          </cell>
          <cell r="F1128">
            <v>8.8200000000000001E-2</v>
          </cell>
        </row>
        <row r="1129">
          <cell r="A1129" t="str">
            <v>58.1.10.0</v>
          </cell>
          <cell r="B1129">
            <v>58</v>
          </cell>
          <cell r="C1129">
            <v>1</v>
          </cell>
          <cell r="D1129">
            <v>10</v>
          </cell>
          <cell r="E1129">
            <v>0</v>
          </cell>
          <cell r="F1129">
            <v>8.8200000000000001E-2</v>
          </cell>
        </row>
        <row r="1130">
          <cell r="A1130" t="str">
            <v>58.14.10.0</v>
          </cell>
          <cell r="B1130">
            <v>58</v>
          </cell>
          <cell r="C1130">
            <v>14</v>
          </cell>
          <cell r="D1130">
            <v>10</v>
          </cell>
          <cell r="E1130">
            <v>0</v>
          </cell>
          <cell r="F1130">
            <v>8.8200000000000001E-2</v>
          </cell>
        </row>
        <row r="1131">
          <cell r="A1131" t="str">
            <v>58.1.10.A</v>
          </cell>
          <cell r="B1131">
            <v>58</v>
          </cell>
          <cell r="C1131">
            <v>1</v>
          </cell>
          <cell r="D1131">
            <v>10</v>
          </cell>
          <cell r="E1131" t="str">
            <v>A</v>
          </cell>
          <cell r="F1131">
            <v>8.8200000000000001E-2</v>
          </cell>
        </row>
        <row r="1132">
          <cell r="A1132" t="str">
            <v>58.14.10.A</v>
          </cell>
          <cell r="B1132">
            <v>58</v>
          </cell>
          <cell r="C1132">
            <v>14</v>
          </cell>
          <cell r="D1132">
            <v>10</v>
          </cell>
          <cell r="E1132" t="str">
            <v>A</v>
          </cell>
          <cell r="F1132">
            <v>8.8200000000000001E-2</v>
          </cell>
        </row>
        <row r="1133">
          <cell r="A1133" t="str">
            <v>58.1.10.E</v>
          </cell>
          <cell r="B1133">
            <v>58</v>
          </cell>
          <cell r="C1133">
            <v>1</v>
          </cell>
          <cell r="D1133">
            <v>10</v>
          </cell>
          <cell r="E1133" t="str">
            <v>E</v>
          </cell>
          <cell r="F1133">
            <v>8.8200000000000001E-2</v>
          </cell>
        </row>
        <row r="1134">
          <cell r="A1134" t="str">
            <v>58.1.10.F</v>
          </cell>
          <cell r="B1134">
            <v>58</v>
          </cell>
          <cell r="C1134">
            <v>1</v>
          </cell>
          <cell r="D1134">
            <v>10</v>
          </cell>
          <cell r="E1134" t="str">
            <v>F</v>
          </cell>
          <cell r="F1134">
            <v>8.8200000000000001E-2</v>
          </cell>
        </row>
        <row r="1135">
          <cell r="A1135" t="str">
            <v>58.1.10.N</v>
          </cell>
          <cell r="B1135">
            <v>58</v>
          </cell>
          <cell r="C1135">
            <v>1</v>
          </cell>
          <cell r="D1135">
            <v>10</v>
          </cell>
          <cell r="E1135" t="str">
            <v>N</v>
          </cell>
          <cell r="F1135">
            <v>8.8200000000000001E-2</v>
          </cell>
        </row>
        <row r="1136">
          <cell r="A1136" t="str">
            <v>58.0E.10.N</v>
          </cell>
          <cell r="B1136">
            <v>58</v>
          </cell>
          <cell r="C1136" t="str">
            <v>0E</v>
          </cell>
          <cell r="D1136">
            <v>10</v>
          </cell>
          <cell r="E1136" t="str">
            <v>N</v>
          </cell>
          <cell r="F1136">
            <v>8.8200000000000001E-2</v>
          </cell>
        </row>
        <row r="1137">
          <cell r="A1137" t="str">
            <v>58.0M.10.N</v>
          </cell>
          <cell r="B1137">
            <v>58</v>
          </cell>
          <cell r="C1137" t="str">
            <v>0M</v>
          </cell>
          <cell r="D1137">
            <v>10</v>
          </cell>
          <cell r="E1137" t="str">
            <v>N</v>
          </cell>
          <cell r="F1137">
            <v>8.8200000000000001E-2</v>
          </cell>
        </row>
        <row r="1138">
          <cell r="A1138" t="str">
            <v>58.0U.10.N</v>
          </cell>
          <cell r="B1138">
            <v>58</v>
          </cell>
          <cell r="C1138" t="str">
            <v>0U</v>
          </cell>
          <cell r="D1138">
            <v>10</v>
          </cell>
          <cell r="E1138" t="str">
            <v>N</v>
          </cell>
          <cell r="F1138">
            <v>8.8200000000000001E-2</v>
          </cell>
        </row>
        <row r="1139">
          <cell r="A1139" t="str">
            <v>58.12.10.N</v>
          </cell>
          <cell r="B1139">
            <v>58</v>
          </cell>
          <cell r="C1139">
            <v>12</v>
          </cell>
          <cell r="D1139">
            <v>10</v>
          </cell>
          <cell r="E1139" t="str">
            <v>N</v>
          </cell>
          <cell r="F1139">
            <v>8.8200000000000001E-2</v>
          </cell>
        </row>
        <row r="1140">
          <cell r="A1140" t="str">
            <v>58.1.11.0</v>
          </cell>
          <cell r="B1140">
            <v>58</v>
          </cell>
          <cell r="C1140">
            <v>1</v>
          </cell>
          <cell r="D1140">
            <v>11</v>
          </cell>
          <cell r="E1140">
            <v>0</v>
          </cell>
          <cell r="F1140">
            <v>8.8200000000000001E-2</v>
          </cell>
        </row>
        <row r="1141">
          <cell r="A1141" t="str">
            <v>58.1.11.N</v>
          </cell>
          <cell r="B1141">
            <v>58</v>
          </cell>
          <cell r="C1141">
            <v>1</v>
          </cell>
          <cell r="D1141">
            <v>11</v>
          </cell>
          <cell r="E1141" t="str">
            <v>N</v>
          </cell>
          <cell r="F1141">
            <v>8.8200000000000001E-2</v>
          </cell>
        </row>
        <row r="1142">
          <cell r="A1142" t="str">
            <v>58.1.15.0</v>
          </cell>
          <cell r="B1142">
            <v>58</v>
          </cell>
          <cell r="C1142">
            <v>1</v>
          </cell>
          <cell r="D1142">
            <v>15</v>
          </cell>
          <cell r="E1142">
            <v>0</v>
          </cell>
          <cell r="F1142">
            <v>9.0399999999999994E-2</v>
          </cell>
        </row>
        <row r="1143">
          <cell r="A1143" t="str">
            <v>58.1.15.A</v>
          </cell>
          <cell r="B1143">
            <v>58</v>
          </cell>
          <cell r="C1143">
            <v>1</v>
          </cell>
          <cell r="D1143">
            <v>15</v>
          </cell>
          <cell r="E1143" t="str">
            <v>A</v>
          </cell>
          <cell r="F1143">
            <v>9.0399999999999994E-2</v>
          </cell>
        </row>
        <row r="1144">
          <cell r="A1144" t="str">
            <v>58.1.15.E</v>
          </cell>
          <cell r="B1144">
            <v>58</v>
          </cell>
          <cell r="C1144">
            <v>1</v>
          </cell>
          <cell r="D1144">
            <v>15</v>
          </cell>
          <cell r="E1144" t="str">
            <v>E</v>
          </cell>
          <cell r="F1144">
            <v>9.0399999999999994E-2</v>
          </cell>
        </row>
        <row r="1145">
          <cell r="A1145" t="str">
            <v>58.1.15.N</v>
          </cell>
          <cell r="B1145">
            <v>58</v>
          </cell>
          <cell r="C1145">
            <v>1</v>
          </cell>
          <cell r="D1145">
            <v>15</v>
          </cell>
          <cell r="E1145" t="str">
            <v>N</v>
          </cell>
          <cell r="F1145">
            <v>9.0399999999999994E-2</v>
          </cell>
        </row>
        <row r="1146">
          <cell r="A1146" t="str">
            <v>58.1.35.0</v>
          </cell>
          <cell r="B1146">
            <v>58</v>
          </cell>
          <cell r="C1146">
            <v>1</v>
          </cell>
          <cell r="D1146">
            <v>35</v>
          </cell>
          <cell r="E1146">
            <v>0</v>
          </cell>
          <cell r="F1146">
            <v>9.0399999999999994E-2</v>
          </cell>
        </row>
        <row r="1147">
          <cell r="A1147" t="str">
            <v>58.1.35.A</v>
          </cell>
          <cell r="B1147">
            <v>58</v>
          </cell>
          <cell r="C1147">
            <v>1</v>
          </cell>
          <cell r="D1147">
            <v>35</v>
          </cell>
          <cell r="E1147" t="str">
            <v>A</v>
          </cell>
          <cell r="F1147">
            <v>9.0399999999999994E-2</v>
          </cell>
        </row>
        <row r="1148">
          <cell r="A1148" t="str">
            <v>58.1.35.N</v>
          </cell>
          <cell r="B1148">
            <v>58</v>
          </cell>
          <cell r="C1148">
            <v>1</v>
          </cell>
          <cell r="D1148">
            <v>35</v>
          </cell>
          <cell r="E1148" t="str">
            <v>N</v>
          </cell>
          <cell r="F1148">
            <v>9.0399999999999994E-2</v>
          </cell>
        </row>
        <row r="1149">
          <cell r="A1149" t="str">
            <v>58.1.40.0</v>
          </cell>
          <cell r="B1149">
            <v>58</v>
          </cell>
          <cell r="C1149">
            <v>1</v>
          </cell>
          <cell r="D1149">
            <v>40</v>
          </cell>
          <cell r="E1149">
            <v>0</v>
          </cell>
          <cell r="F1149">
            <v>8.8200000000000001E-2</v>
          </cell>
        </row>
        <row r="1150">
          <cell r="A1150" t="str">
            <v>58.1.40.A</v>
          </cell>
          <cell r="B1150">
            <v>58</v>
          </cell>
          <cell r="C1150">
            <v>1</v>
          </cell>
          <cell r="D1150">
            <v>40</v>
          </cell>
          <cell r="E1150" t="str">
            <v>A</v>
          </cell>
          <cell r="F1150">
            <v>8.8200000000000001E-2</v>
          </cell>
        </row>
        <row r="1151">
          <cell r="A1151" t="str">
            <v>58.1.40.E</v>
          </cell>
          <cell r="B1151">
            <v>58</v>
          </cell>
          <cell r="C1151">
            <v>1</v>
          </cell>
          <cell r="D1151">
            <v>40</v>
          </cell>
          <cell r="E1151" t="str">
            <v>E</v>
          </cell>
          <cell r="F1151">
            <v>8.8200000000000001E-2</v>
          </cell>
        </row>
        <row r="1152">
          <cell r="A1152" t="str">
            <v>58.1.40.N</v>
          </cell>
          <cell r="B1152">
            <v>58</v>
          </cell>
          <cell r="C1152">
            <v>1</v>
          </cell>
          <cell r="D1152">
            <v>40</v>
          </cell>
          <cell r="E1152" t="str">
            <v>N</v>
          </cell>
          <cell r="F1152">
            <v>8.8200000000000001E-2</v>
          </cell>
        </row>
        <row r="1153">
          <cell r="A1153" t="str">
            <v>58.0U.40.N</v>
          </cell>
          <cell r="B1153">
            <v>58</v>
          </cell>
          <cell r="C1153" t="str">
            <v>0U</v>
          </cell>
          <cell r="D1153">
            <v>40</v>
          </cell>
          <cell r="E1153" t="str">
            <v>N</v>
          </cell>
          <cell r="F1153">
            <v>8.8200000000000001E-2</v>
          </cell>
        </row>
        <row r="1154">
          <cell r="A1154" t="str">
            <v>58.1.45.0</v>
          </cell>
          <cell r="B1154">
            <v>58</v>
          </cell>
          <cell r="C1154">
            <v>1</v>
          </cell>
          <cell r="D1154">
            <v>45</v>
          </cell>
          <cell r="E1154">
            <v>0</v>
          </cell>
          <cell r="F1154">
            <v>9.0399999999999994E-2</v>
          </cell>
        </row>
        <row r="1155">
          <cell r="A1155" t="str">
            <v>58.1.45.A</v>
          </cell>
          <cell r="B1155">
            <v>58</v>
          </cell>
          <cell r="C1155">
            <v>1</v>
          </cell>
          <cell r="D1155">
            <v>45</v>
          </cell>
          <cell r="E1155" t="str">
            <v>A</v>
          </cell>
          <cell r="F1155">
            <v>9.0399999999999994E-2</v>
          </cell>
        </row>
        <row r="1156">
          <cell r="A1156" t="str">
            <v>58.1.45.F</v>
          </cell>
          <cell r="B1156">
            <v>58</v>
          </cell>
          <cell r="C1156">
            <v>1</v>
          </cell>
          <cell r="D1156">
            <v>45</v>
          </cell>
          <cell r="E1156" t="str">
            <v>F</v>
          </cell>
          <cell r="F1156">
            <v>9.0399999999999994E-2</v>
          </cell>
        </row>
        <row r="1157">
          <cell r="A1157" t="str">
            <v>58.1.45.N</v>
          </cell>
          <cell r="B1157">
            <v>58</v>
          </cell>
          <cell r="C1157">
            <v>1</v>
          </cell>
          <cell r="D1157">
            <v>45</v>
          </cell>
          <cell r="E1157" t="str">
            <v>N</v>
          </cell>
          <cell r="F1157">
            <v>9.0399999999999994E-2</v>
          </cell>
        </row>
        <row r="1158">
          <cell r="A1158" t="str">
            <v>58.1.50.0</v>
          </cell>
          <cell r="B1158">
            <v>58</v>
          </cell>
          <cell r="C1158">
            <v>1</v>
          </cell>
          <cell r="D1158">
            <v>50</v>
          </cell>
          <cell r="E1158">
            <v>0</v>
          </cell>
          <cell r="F1158">
            <v>9.0399999999999994E-2</v>
          </cell>
        </row>
        <row r="1159">
          <cell r="A1159" t="str">
            <v>58.1.50.A</v>
          </cell>
          <cell r="B1159">
            <v>58</v>
          </cell>
          <cell r="C1159">
            <v>1</v>
          </cell>
          <cell r="D1159">
            <v>50</v>
          </cell>
          <cell r="E1159" t="str">
            <v>A</v>
          </cell>
          <cell r="F1159">
            <v>9.0399999999999994E-2</v>
          </cell>
        </row>
        <row r="1160">
          <cell r="A1160" t="str">
            <v>58.1.50.N</v>
          </cell>
          <cell r="B1160">
            <v>58</v>
          </cell>
          <cell r="C1160">
            <v>1</v>
          </cell>
          <cell r="D1160">
            <v>50</v>
          </cell>
          <cell r="E1160" t="str">
            <v>N</v>
          </cell>
          <cell r="F1160">
            <v>9.0399999999999994E-2</v>
          </cell>
        </row>
        <row r="1161">
          <cell r="A1161" t="str">
            <v>58.1.55.0</v>
          </cell>
          <cell r="B1161">
            <v>58</v>
          </cell>
          <cell r="C1161">
            <v>1</v>
          </cell>
          <cell r="D1161">
            <v>55</v>
          </cell>
          <cell r="E1161">
            <v>0</v>
          </cell>
          <cell r="F1161">
            <v>0.125</v>
          </cell>
        </row>
        <row r="1162">
          <cell r="A1162" t="str">
            <v>58.1.55.A</v>
          </cell>
          <cell r="B1162">
            <v>58</v>
          </cell>
          <cell r="C1162">
            <v>1</v>
          </cell>
          <cell r="D1162">
            <v>55</v>
          </cell>
          <cell r="E1162" t="str">
            <v>A</v>
          </cell>
          <cell r="F1162">
            <v>0.125</v>
          </cell>
        </row>
        <row r="1163">
          <cell r="A1163" t="str">
            <v>58.1.60.0</v>
          </cell>
          <cell r="B1163">
            <v>58</v>
          </cell>
          <cell r="C1163">
            <v>1</v>
          </cell>
          <cell r="D1163">
            <v>60</v>
          </cell>
          <cell r="E1163">
            <v>0</v>
          </cell>
          <cell r="F1163">
            <v>0.125</v>
          </cell>
        </row>
        <row r="1164">
          <cell r="A1164" t="str">
            <v>58.1.60.A</v>
          </cell>
          <cell r="B1164">
            <v>58</v>
          </cell>
          <cell r="C1164">
            <v>1</v>
          </cell>
          <cell r="D1164">
            <v>60</v>
          </cell>
          <cell r="E1164" t="str">
            <v>A</v>
          </cell>
          <cell r="F1164">
            <v>0.125</v>
          </cell>
        </row>
        <row r="1165">
          <cell r="A1165" t="str">
            <v>58.1.60.I</v>
          </cell>
          <cell r="B1165">
            <v>58</v>
          </cell>
          <cell r="C1165">
            <v>1</v>
          </cell>
          <cell r="D1165">
            <v>60</v>
          </cell>
          <cell r="E1165" t="str">
            <v>I</v>
          </cell>
          <cell r="F1165">
            <v>0.125</v>
          </cell>
        </row>
        <row r="1166">
          <cell r="A1166" t="str">
            <v>58.1.60.N</v>
          </cell>
          <cell r="B1166">
            <v>58</v>
          </cell>
          <cell r="C1166">
            <v>1</v>
          </cell>
          <cell r="D1166">
            <v>60</v>
          </cell>
          <cell r="E1166" t="str">
            <v>N</v>
          </cell>
          <cell r="F1166">
            <v>0.125</v>
          </cell>
        </row>
        <row r="1167">
          <cell r="A1167" t="str">
            <v>58.1.65.0</v>
          </cell>
          <cell r="B1167">
            <v>58</v>
          </cell>
          <cell r="C1167">
            <v>1</v>
          </cell>
          <cell r="D1167">
            <v>65</v>
          </cell>
          <cell r="E1167">
            <v>0</v>
          </cell>
          <cell r="F1167">
            <v>0.125</v>
          </cell>
        </row>
        <row r="1168">
          <cell r="A1168" t="str">
            <v>58.1.65.A</v>
          </cell>
          <cell r="B1168">
            <v>58</v>
          </cell>
          <cell r="C1168">
            <v>1</v>
          </cell>
          <cell r="D1168">
            <v>65</v>
          </cell>
          <cell r="E1168" t="str">
            <v>A</v>
          </cell>
          <cell r="F1168">
            <v>0.125</v>
          </cell>
        </row>
        <row r="1169">
          <cell r="A1169" t="str">
            <v>58.1.98.0</v>
          </cell>
          <cell r="B1169">
            <v>58</v>
          </cell>
          <cell r="C1169">
            <v>1</v>
          </cell>
          <cell r="D1169">
            <v>98</v>
          </cell>
          <cell r="E1169">
            <v>0</v>
          </cell>
          <cell r="F1169">
            <v>0</v>
          </cell>
        </row>
        <row r="1170">
          <cell r="A1170" t="str">
            <v>58.1.98.A</v>
          </cell>
          <cell r="B1170">
            <v>58</v>
          </cell>
          <cell r="C1170">
            <v>1</v>
          </cell>
          <cell r="D1170">
            <v>98</v>
          </cell>
          <cell r="E1170" t="str">
            <v>A</v>
          </cell>
          <cell r="F1170">
            <v>0</v>
          </cell>
        </row>
        <row r="1171">
          <cell r="A1171" t="str">
            <v>59.1.0.0</v>
          </cell>
          <cell r="B1171">
            <v>59</v>
          </cell>
          <cell r="C1171">
            <v>1</v>
          </cell>
          <cell r="D1171">
            <v>0</v>
          </cell>
          <cell r="E1171">
            <v>0</v>
          </cell>
          <cell r="F1171">
            <v>0.16669999999999999</v>
          </cell>
        </row>
        <row r="1172">
          <cell r="A1172" t="str">
            <v>59.1.0.A</v>
          </cell>
          <cell r="B1172">
            <v>59</v>
          </cell>
          <cell r="C1172">
            <v>1</v>
          </cell>
          <cell r="D1172">
            <v>0</v>
          </cell>
          <cell r="E1172" t="str">
            <v>A</v>
          </cell>
          <cell r="F1172">
            <v>0.16669999999999999</v>
          </cell>
        </row>
        <row r="1173">
          <cell r="A1173" t="str">
            <v>59.1.0.C</v>
          </cell>
          <cell r="B1173">
            <v>59</v>
          </cell>
          <cell r="C1173">
            <v>1</v>
          </cell>
          <cell r="D1173">
            <v>0</v>
          </cell>
          <cell r="E1173" t="str">
            <v>C</v>
          </cell>
          <cell r="F1173">
            <v>0.16669999999999999</v>
          </cell>
        </row>
        <row r="1174">
          <cell r="A1174" t="str">
            <v>59.1.0.N</v>
          </cell>
          <cell r="B1174">
            <v>59</v>
          </cell>
          <cell r="C1174">
            <v>1</v>
          </cell>
          <cell r="D1174">
            <v>0</v>
          </cell>
          <cell r="E1174" t="str">
            <v>N</v>
          </cell>
          <cell r="F1174">
            <v>0.16669999999999999</v>
          </cell>
        </row>
        <row r="1175">
          <cell r="A1175" t="str">
            <v>59.0B.0.N</v>
          </cell>
          <cell r="B1175">
            <v>59</v>
          </cell>
          <cell r="C1175" t="str">
            <v>0B</v>
          </cell>
          <cell r="D1175">
            <v>0</v>
          </cell>
          <cell r="E1175" t="str">
            <v>N</v>
          </cell>
          <cell r="F1175">
            <v>0.16669999999999999</v>
          </cell>
        </row>
        <row r="1176">
          <cell r="A1176" t="str">
            <v>59.0E.0.N</v>
          </cell>
          <cell r="B1176">
            <v>59</v>
          </cell>
          <cell r="C1176" t="str">
            <v>0E</v>
          </cell>
          <cell r="D1176">
            <v>0</v>
          </cell>
          <cell r="E1176" t="str">
            <v>N</v>
          </cell>
          <cell r="F1176">
            <v>0.16669999999999999</v>
          </cell>
        </row>
        <row r="1177">
          <cell r="A1177" t="str">
            <v>59.0M.0.N</v>
          </cell>
          <cell r="B1177">
            <v>59</v>
          </cell>
          <cell r="C1177" t="str">
            <v>0M</v>
          </cell>
          <cell r="D1177">
            <v>0</v>
          </cell>
          <cell r="E1177" t="str">
            <v>N</v>
          </cell>
          <cell r="F1177">
            <v>0.16669999999999999</v>
          </cell>
        </row>
        <row r="1178">
          <cell r="A1178" t="str">
            <v>59.72.0.N</v>
          </cell>
          <cell r="B1178">
            <v>59</v>
          </cell>
          <cell r="C1178">
            <v>72</v>
          </cell>
          <cell r="D1178">
            <v>0</v>
          </cell>
          <cell r="E1178" t="str">
            <v>N</v>
          </cell>
          <cell r="F1178">
            <v>0.16669999999999999</v>
          </cell>
        </row>
        <row r="1179">
          <cell r="A1179" t="str">
            <v>59.7P.0.N</v>
          </cell>
          <cell r="B1179">
            <v>59</v>
          </cell>
          <cell r="C1179" t="str">
            <v>7P</v>
          </cell>
          <cell r="D1179">
            <v>0</v>
          </cell>
          <cell r="E1179" t="str">
            <v>N</v>
          </cell>
          <cell r="F1179">
            <v>0.16669999999999999</v>
          </cell>
        </row>
        <row r="1180">
          <cell r="A1180" t="str">
            <v>59.1.1.N</v>
          </cell>
          <cell r="B1180">
            <v>59</v>
          </cell>
          <cell r="C1180">
            <v>1</v>
          </cell>
          <cell r="D1180">
            <v>1</v>
          </cell>
          <cell r="E1180" t="str">
            <v>N</v>
          </cell>
          <cell r="F1180">
            <v>0.16669999999999999</v>
          </cell>
        </row>
        <row r="1181">
          <cell r="A1181" t="str">
            <v>59.72.1.N</v>
          </cell>
          <cell r="B1181">
            <v>59</v>
          </cell>
          <cell r="C1181">
            <v>72</v>
          </cell>
          <cell r="D1181">
            <v>1</v>
          </cell>
          <cell r="E1181" t="str">
            <v>N</v>
          </cell>
          <cell r="F1181">
            <v>0.16669999999999999</v>
          </cell>
        </row>
        <row r="1182">
          <cell r="A1182" t="str">
            <v>59.1.5.A</v>
          </cell>
          <cell r="B1182">
            <v>59</v>
          </cell>
          <cell r="C1182">
            <v>1</v>
          </cell>
          <cell r="D1182">
            <v>5</v>
          </cell>
          <cell r="E1182" t="str">
            <v>A</v>
          </cell>
          <cell r="F1182">
            <v>0.16669999999999999</v>
          </cell>
        </row>
        <row r="1183">
          <cell r="A1183" t="str">
            <v>59.1.5.N</v>
          </cell>
          <cell r="B1183">
            <v>59</v>
          </cell>
          <cell r="C1183">
            <v>1</v>
          </cell>
          <cell r="D1183">
            <v>5</v>
          </cell>
          <cell r="E1183" t="str">
            <v>N</v>
          </cell>
          <cell r="F1183">
            <v>0.16669999999999999</v>
          </cell>
        </row>
        <row r="1184">
          <cell r="A1184" t="str">
            <v>59.72.5.N</v>
          </cell>
          <cell r="B1184">
            <v>59</v>
          </cell>
          <cell r="C1184">
            <v>72</v>
          </cell>
          <cell r="D1184">
            <v>5</v>
          </cell>
          <cell r="E1184" t="str">
            <v>N</v>
          </cell>
          <cell r="F1184">
            <v>0.16669999999999999</v>
          </cell>
        </row>
        <row r="1185">
          <cell r="A1185" t="str">
            <v>59.1.7.A</v>
          </cell>
          <cell r="B1185">
            <v>59</v>
          </cell>
          <cell r="C1185">
            <v>1</v>
          </cell>
          <cell r="D1185">
            <v>7</v>
          </cell>
          <cell r="E1185" t="str">
            <v>A</v>
          </cell>
          <cell r="F1185">
            <v>0.1111</v>
          </cell>
        </row>
        <row r="1186">
          <cell r="A1186" t="str">
            <v>59.1.7.N</v>
          </cell>
          <cell r="B1186">
            <v>59</v>
          </cell>
          <cell r="C1186">
            <v>1</v>
          </cell>
          <cell r="D1186">
            <v>7</v>
          </cell>
          <cell r="E1186" t="str">
            <v>N</v>
          </cell>
          <cell r="F1186">
            <v>0.1111</v>
          </cell>
        </row>
        <row r="1187">
          <cell r="A1187" t="str">
            <v>59.72.7.N</v>
          </cell>
          <cell r="B1187">
            <v>59</v>
          </cell>
          <cell r="C1187">
            <v>72</v>
          </cell>
          <cell r="D1187">
            <v>7</v>
          </cell>
          <cell r="E1187" t="str">
            <v>N</v>
          </cell>
          <cell r="F1187">
            <v>0.1111</v>
          </cell>
        </row>
        <row r="1188">
          <cell r="A1188" t="str">
            <v>59.1.10.A</v>
          </cell>
          <cell r="B1188">
            <v>59</v>
          </cell>
          <cell r="C1188">
            <v>1</v>
          </cell>
          <cell r="D1188">
            <v>10</v>
          </cell>
          <cell r="E1188" t="str">
            <v>A</v>
          </cell>
          <cell r="F1188">
            <v>0.16669999999999999</v>
          </cell>
        </row>
        <row r="1189">
          <cell r="A1189" t="str">
            <v>59.1.11.A</v>
          </cell>
          <cell r="B1189">
            <v>59</v>
          </cell>
          <cell r="C1189">
            <v>1</v>
          </cell>
          <cell r="D1189">
            <v>11</v>
          </cell>
          <cell r="E1189" t="str">
            <v>A</v>
          </cell>
          <cell r="F1189">
            <v>0.16669999999999999</v>
          </cell>
        </row>
        <row r="1190">
          <cell r="A1190" t="str">
            <v>59.1.11.N</v>
          </cell>
          <cell r="B1190">
            <v>59</v>
          </cell>
          <cell r="C1190">
            <v>1</v>
          </cell>
          <cell r="D1190">
            <v>11</v>
          </cell>
          <cell r="E1190" t="str">
            <v>N</v>
          </cell>
          <cell r="F1190">
            <v>0.16669999999999999</v>
          </cell>
        </row>
        <row r="1191">
          <cell r="A1191" t="str">
            <v>59.72.11.N</v>
          </cell>
          <cell r="B1191">
            <v>59</v>
          </cell>
          <cell r="C1191">
            <v>72</v>
          </cell>
          <cell r="D1191">
            <v>11</v>
          </cell>
          <cell r="E1191" t="str">
            <v>N</v>
          </cell>
          <cell r="F1191">
            <v>0.16669999999999999</v>
          </cell>
        </row>
        <row r="1192">
          <cell r="A1192" t="str">
            <v>59.1.12.A</v>
          </cell>
          <cell r="B1192">
            <v>59</v>
          </cell>
          <cell r="C1192">
            <v>1</v>
          </cell>
          <cell r="D1192">
            <v>12</v>
          </cell>
          <cell r="E1192" t="str">
            <v>A</v>
          </cell>
          <cell r="F1192">
            <v>0.16669999999999999</v>
          </cell>
        </row>
        <row r="1193">
          <cell r="A1193" t="str">
            <v>59.1.13.A</v>
          </cell>
          <cell r="B1193">
            <v>59</v>
          </cell>
          <cell r="C1193">
            <v>1</v>
          </cell>
          <cell r="D1193">
            <v>13</v>
          </cell>
          <cell r="E1193" t="str">
            <v>A</v>
          </cell>
          <cell r="F1193">
            <v>0.16669999999999999</v>
          </cell>
        </row>
        <row r="1194">
          <cell r="A1194" t="str">
            <v>59.1.14.A</v>
          </cell>
          <cell r="B1194">
            <v>59</v>
          </cell>
          <cell r="C1194">
            <v>1</v>
          </cell>
          <cell r="D1194">
            <v>14</v>
          </cell>
          <cell r="E1194" t="str">
            <v>A</v>
          </cell>
          <cell r="F1194">
            <v>0.16669999999999999</v>
          </cell>
        </row>
        <row r="1195">
          <cell r="A1195" t="str">
            <v>59.1.15.A</v>
          </cell>
          <cell r="B1195">
            <v>59</v>
          </cell>
          <cell r="C1195">
            <v>1</v>
          </cell>
          <cell r="D1195">
            <v>15</v>
          </cell>
          <cell r="E1195" t="str">
            <v>A</v>
          </cell>
          <cell r="F1195">
            <v>0.16669999999999999</v>
          </cell>
        </row>
        <row r="1196">
          <cell r="A1196" t="str">
            <v>59.1.16.A</v>
          </cell>
          <cell r="B1196">
            <v>59</v>
          </cell>
          <cell r="C1196">
            <v>1</v>
          </cell>
          <cell r="D1196">
            <v>16</v>
          </cell>
          <cell r="E1196" t="str">
            <v>A</v>
          </cell>
          <cell r="F1196">
            <v>0.16669999999999999</v>
          </cell>
        </row>
        <row r="1197">
          <cell r="A1197" t="str">
            <v>59.1.98.0</v>
          </cell>
          <cell r="B1197">
            <v>59</v>
          </cell>
          <cell r="C1197">
            <v>1</v>
          </cell>
          <cell r="D1197">
            <v>98</v>
          </cell>
          <cell r="E1197">
            <v>0</v>
          </cell>
          <cell r="F1197">
            <v>0</v>
          </cell>
        </row>
        <row r="1198">
          <cell r="A1198" t="str">
            <v>59.1.98.A</v>
          </cell>
          <cell r="B1198">
            <v>59</v>
          </cell>
          <cell r="C1198">
            <v>1</v>
          </cell>
          <cell r="D1198">
            <v>98</v>
          </cell>
          <cell r="E1198" t="str">
            <v>A</v>
          </cell>
          <cell r="F1198">
            <v>0</v>
          </cell>
        </row>
        <row r="1199">
          <cell r="A1199" t="str">
            <v>76.1.99.0</v>
          </cell>
          <cell r="B1199">
            <v>76</v>
          </cell>
          <cell r="C1199">
            <v>1</v>
          </cell>
          <cell r="D1199">
            <v>99</v>
          </cell>
          <cell r="E1199">
            <v>0</v>
          </cell>
          <cell r="F1199">
            <v>0</v>
          </cell>
        </row>
        <row r="1200">
          <cell r="A1200" t="str">
            <v>76.3.99.0</v>
          </cell>
          <cell r="B1200">
            <v>76</v>
          </cell>
          <cell r="C1200">
            <v>3</v>
          </cell>
          <cell r="D1200">
            <v>99</v>
          </cell>
          <cell r="E1200">
            <v>0</v>
          </cell>
          <cell r="F1200">
            <v>0</v>
          </cell>
        </row>
        <row r="1201">
          <cell r="A1201" t="str">
            <v>76.15.99.0</v>
          </cell>
          <cell r="B1201">
            <v>76</v>
          </cell>
          <cell r="C1201">
            <v>15</v>
          </cell>
          <cell r="D1201">
            <v>99</v>
          </cell>
          <cell r="E1201">
            <v>0</v>
          </cell>
          <cell r="F1201">
            <v>0</v>
          </cell>
        </row>
        <row r="1202">
          <cell r="A1202" t="str">
            <v>76.1.99.1</v>
          </cell>
          <cell r="B1202">
            <v>76</v>
          </cell>
          <cell r="C1202">
            <v>1</v>
          </cell>
          <cell r="D1202">
            <v>99</v>
          </cell>
          <cell r="E1202">
            <v>1</v>
          </cell>
          <cell r="F1202">
            <v>0</v>
          </cell>
        </row>
        <row r="1203">
          <cell r="A1203" t="str">
            <v>76.1.99.A</v>
          </cell>
          <cell r="B1203">
            <v>76</v>
          </cell>
          <cell r="C1203">
            <v>1</v>
          </cell>
          <cell r="D1203">
            <v>99</v>
          </cell>
          <cell r="E1203" t="str">
            <v>A</v>
          </cell>
          <cell r="F1203">
            <v>0</v>
          </cell>
        </row>
        <row r="1204">
          <cell r="A1204" t="str">
            <v>76.3.99.A</v>
          </cell>
          <cell r="B1204">
            <v>76</v>
          </cell>
          <cell r="C1204">
            <v>3</v>
          </cell>
          <cell r="D1204">
            <v>99</v>
          </cell>
          <cell r="E1204" t="str">
            <v>A</v>
          </cell>
          <cell r="F1204">
            <v>0</v>
          </cell>
        </row>
        <row r="1205">
          <cell r="A1205" t="str">
            <v>76.15.99.A</v>
          </cell>
          <cell r="B1205">
            <v>76</v>
          </cell>
          <cell r="C1205">
            <v>15</v>
          </cell>
          <cell r="D1205">
            <v>99</v>
          </cell>
          <cell r="E1205" t="str">
            <v>A</v>
          </cell>
          <cell r="F1205">
            <v>0</v>
          </cell>
        </row>
        <row r="1206">
          <cell r="A1206" t="str">
            <v>Lines below added after file set up</v>
          </cell>
        </row>
        <row r="1207">
          <cell r="A1207" t="str">
            <v>52.1.10.N</v>
          </cell>
          <cell r="B1207">
            <v>52</v>
          </cell>
          <cell r="C1207">
            <v>1</v>
          </cell>
          <cell r="D1207">
            <v>10</v>
          </cell>
          <cell r="E1207" t="str">
            <v>N</v>
          </cell>
          <cell r="F1207">
            <v>0.1</v>
          </cell>
        </row>
        <row r="1208">
          <cell r="A1208" t="str">
            <v>53.1.14.N</v>
          </cell>
          <cell r="B1208">
            <v>53</v>
          </cell>
          <cell r="C1208">
            <v>1</v>
          </cell>
          <cell r="D1208">
            <v>14</v>
          </cell>
          <cell r="E1208" t="str">
            <v>N</v>
          </cell>
          <cell r="F1208">
            <v>7.1400000000000005E-2</v>
          </cell>
        </row>
        <row r="1209">
          <cell r="A1209" t="str">
            <v>57.1.23.N</v>
          </cell>
          <cell r="B1209">
            <v>57</v>
          </cell>
          <cell r="C1209">
            <v>1</v>
          </cell>
          <cell r="D1209">
            <v>23</v>
          </cell>
          <cell r="E1209" t="str">
            <v>N</v>
          </cell>
          <cell r="F1209">
            <v>4.3499999999999997E-2</v>
          </cell>
        </row>
        <row r="1210">
          <cell r="A1210" t="str">
            <v>59.27.0.N</v>
          </cell>
          <cell r="B1210">
            <v>59</v>
          </cell>
          <cell r="C1210">
            <v>27</v>
          </cell>
          <cell r="D1210">
            <v>0</v>
          </cell>
          <cell r="E1210" t="str">
            <v>N</v>
          </cell>
          <cell r="F1210">
            <v>0.16669999999999999</v>
          </cell>
        </row>
        <row r="1211">
          <cell r="A1211" t="str">
            <v>3.1.10.U</v>
          </cell>
          <cell r="B1211">
            <v>3</v>
          </cell>
          <cell r="C1211">
            <v>1</v>
          </cell>
          <cell r="D1211">
            <v>10</v>
          </cell>
          <cell r="E1211" t="e">
            <v>#N/A</v>
          </cell>
          <cell r="F1211">
            <v>1.0500000000000001E-2</v>
          </cell>
        </row>
        <row r="1212">
          <cell r="A1212" t="str">
            <v>3.1.20.U</v>
          </cell>
          <cell r="B1212">
            <v>3</v>
          </cell>
          <cell r="C1212">
            <v>1</v>
          </cell>
          <cell r="D1212">
            <v>20</v>
          </cell>
          <cell r="E1212" t="e">
            <v>#N/A</v>
          </cell>
          <cell r="F1212">
            <v>1.0500000000000001E-2</v>
          </cell>
        </row>
        <row r="1213">
          <cell r="A1213" t="str">
            <v>4.1.10.U</v>
          </cell>
          <cell r="B1213">
            <v>4</v>
          </cell>
          <cell r="C1213">
            <v>1</v>
          </cell>
          <cell r="D1213">
            <v>10</v>
          </cell>
          <cell r="E1213" t="e">
            <v>#N/A</v>
          </cell>
          <cell r="F1213">
            <v>0.02</v>
          </cell>
        </row>
        <row r="1214">
          <cell r="A1214" t="str">
            <v>5.1.10.U</v>
          </cell>
          <cell r="B1214">
            <v>5</v>
          </cell>
          <cell r="C1214">
            <v>1</v>
          </cell>
          <cell r="D1214">
            <v>10</v>
          </cell>
          <cell r="E1214" t="e">
            <v>#N/A</v>
          </cell>
          <cell r="F1214">
            <v>1.0500000000000001E-2</v>
          </cell>
        </row>
        <row r="1215">
          <cell r="A1215" t="str">
            <v>6.1.0.U</v>
          </cell>
          <cell r="B1215">
            <v>6</v>
          </cell>
          <cell r="C1215">
            <v>1</v>
          </cell>
          <cell r="D1215">
            <v>0</v>
          </cell>
          <cell r="E1215" t="e">
            <v>#N/A</v>
          </cell>
          <cell r="F1215">
            <v>1.2500000000000001E-2</v>
          </cell>
        </row>
        <row r="1216">
          <cell r="A1216" t="str">
            <v>8.1.10.U</v>
          </cell>
          <cell r="B1216">
            <v>8</v>
          </cell>
          <cell r="C1216">
            <v>1</v>
          </cell>
          <cell r="D1216">
            <v>10</v>
          </cell>
          <cell r="E1216" t="e">
            <v>#N/A</v>
          </cell>
          <cell r="F1216">
            <v>5.4899999999999997E-2</v>
          </cell>
        </row>
        <row r="1217">
          <cell r="A1217" t="str">
            <v>8.1.11.U</v>
          </cell>
          <cell r="B1217">
            <v>8</v>
          </cell>
          <cell r="C1217">
            <v>1</v>
          </cell>
          <cell r="D1217">
            <v>11</v>
          </cell>
          <cell r="E1217" t="e">
            <v>#N/A</v>
          </cell>
          <cell r="F1217">
            <v>3.7699999999999997E-2</v>
          </cell>
        </row>
        <row r="1218">
          <cell r="A1218" t="str">
            <v>8.1.20.U</v>
          </cell>
          <cell r="B1218">
            <v>8</v>
          </cell>
          <cell r="C1218">
            <v>1</v>
          </cell>
          <cell r="D1218">
            <v>20</v>
          </cell>
          <cell r="E1218" t="e">
            <v>#N/A</v>
          </cell>
          <cell r="F1218">
            <v>4.4699999999999997E-2</v>
          </cell>
        </row>
        <row r="1219">
          <cell r="A1219" t="str">
            <v>8.1.52.T</v>
          </cell>
          <cell r="B1219">
            <v>8</v>
          </cell>
          <cell r="C1219">
            <v>1</v>
          </cell>
          <cell r="D1219">
            <v>52</v>
          </cell>
          <cell r="E1219" t="str">
            <v>T</v>
          </cell>
          <cell r="F1219">
            <v>6.3500000000000001E-2</v>
          </cell>
        </row>
        <row r="1220">
          <cell r="A1220" t="str">
            <v>9.1.10.U</v>
          </cell>
          <cell r="B1220">
            <v>9</v>
          </cell>
          <cell r="C1220">
            <v>1</v>
          </cell>
          <cell r="D1220">
            <v>10</v>
          </cell>
          <cell r="E1220" t="e">
            <v>#N/A</v>
          </cell>
          <cell r="F1220">
            <v>3.3000000000000002E-2</v>
          </cell>
        </row>
        <row r="1221">
          <cell r="A1221" t="str">
            <v>9.1.20.U</v>
          </cell>
          <cell r="B1221">
            <v>9</v>
          </cell>
          <cell r="C1221">
            <v>1</v>
          </cell>
          <cell r="D1221">
            <v>20</v>
          </cell>
          <cell r="E1221" t="e">
            <v>#N/A</v>
          </cell>
          <cell r="F1221">
            <v>2.6700000000000002E-2</v>
          </cell>
        </row>
        <row r="1222">
          <cell r="A1222" t="str">
            <v>11.1.10.U</v>
          </cell>
          <cell r="B1222">
            <v>11</v>
          </cell>
          <cell r="C1222">
            <v>1</v>
          </cell>
          <cell r="D1222">
            <v>10</v>
          </cell>
          <cell r="E1222" t="e">
            <v>#N/A</v>
          </cell>
          <cell r="F1222">
            <v>0.04</v>
          </cell>
        </row>
        <row r="1223">
          <cell r="A1223" t="str">
            <v>11.1.20.U</v>
          </cell>
          <cell r="B1223">
            <v>11</v>
          </cell>
          <cell r="C1223">
            <v>1</v>
          </cell>
          <cell r="D1223">
            <v>20</v>
          </cell>
          <cell r="E1223" t="e">
            <v>#N/A</v>
          </cell>
          <cell r="F1223">
            <v>3.5700000000000003E-2</v>
          </cell>
        </row>
        <row r="1224">
          <cell r="A1224" t="str">
            <v>13.1.0.U</v>
          </cell>
          <cell r="B1224">
            <v>13</v>
          </cell>
          <cell r="C1224">
            <v>1</v>
          </cell>
          <cell r="D1224">
            <v>0</v>
          </cell>
          <cell r="E1224" t="e">
            <v>#N/A</v>
          </cell>
          <cell r="F1224">
            <v>1.3299999999999999E-2</v>
          </cell>
        </row>
        <row r="1225">
          <cell r="A1225" t="str">
            <v>16.1.1X.U</v>
          </cell>
          <cell r="B1225">
            <v>16</v>
          </cell>
          <cell r="C1225">
            <v>1</v>
          </cell>
          <cell r="D1225" t="str">
            <v>1X</v>
          </cell>
          <cell r="E1225" t="e">
            <v>#N/A</v>
          </cell>
          <cell r="F1225">
            <v>2.63E-2</v>
          </cell>
        </row>
        <row r="1226">
          <cell r="A1226" t="str">
            <v>16.1.5X.T</v>
          </cell>
          <cell r="B1226">
            <v>16</v>
          </cell>
          <cell r="C1226">
            <v>1</v>
          </cell>
          <cell r="D1226" t="str">
            <v>5X</v>
          </cell>
          <cell r="E1226" t="str">
            <v>T</v>
          </cell>
          <cell r="F1226">
            <v>6.3500000000000001E-2</v>
          </cell>
        </row>
        <row r="1227">
          <cell r="A1227" t="str">
            <v>17.1.1X.U</v>
          </cell>
          <cell r="B1227">
            <v>17</v>
          </cell>
          <cell r="C1227">
            <v>1</v>
          </cell>
          <cell r="D1227" t="str">
            <v>1X</v>
          </cell>
          <cell r="E1227" t="e">
            <v>#N/A</v>
          </cell>
          <cell r="F1227">
            <v>3.6999999999999998E-2</v>
          </cell>
        </row>
        <row r="1228">
          <cell r="A1228" t="str">
            <v>17.1.5X.T</v>
          </cell>
          <cell r="B1228">
            <v>17</v>
          </cell>
          <cell r="C1228">
            <v>1</v>
          </cell>
          <cell r="D1228" t="str">
            <v>5X</v>
          </cell>
          <cell r="E1228" t="str">
            <v>T</v>
          </cell>
          <cell r="F1228">
            <v>6.6400000000000001E-2</v>
          </cell>
        </row>
        <row r="1229">
          <cell r="A1229" t="str">
            <v>18.1.0.U</v>
          </cell>
          <cell r="B1229">
            <v>18</v>
          </cell>
          <cell r="C1229">
            <v>1</v>
          </cell>
          <cell r="D1229">
            <v>0</v>
          </cell>
          <cell r="E1229" t="e">
            <v>#N/A</v>
          </cell>
          <cell r="F1229">
            <v>2.5000000000000001E-2</v>
          </cell>
        </row>
        <row r="1230">
          <cell r="A1230" t="str">
            <v>19.1.0.U</v>
          </cell>
          <cell r="B1230">
            <v>19</v>
          </cell>
          <cell r="C1230">
            <v>1</v>
          </cell>
          <cell r="D1230">
            <v>0</v>
          </cell>
          <cell r="E1230" t="e">
            <v>#N/A</v>
          </cell>
          <cell r="F1230">
            <v>3.3300000000000003E-2</v>
          </cell>
        </row>
        <row r="1231">
          <cell r="A1231" t="str">
            <v>19.1.52.T</v>
          </cell>
          <cell r="B1231">
            <v>19</v>
          </cell>
          <cell r="C1231">
            <v>1</v>
          </cell>
          <cell r="D1231">
            <v>52</v>
          </cell>
          <cell r="E1231" t="str">
            <v>T</v>
          </cell>
          <cell r="F1231">
            <v>6.9000000000000006E-2</v>
          </cell>
        </row>
        <row r="1232">
          <cell r="A1232" t="str">
            <v>20.1.1X.U</v>
          </cell>
          <cell r="B1232">
            <v>20</v>
          </cell>
          <cell r="C1232">
            <v>1</v>
          </cell>
          <cell r="D1232" t="str">
            <v>1X</v>
          </cell>
          <cell r="E1232" t="e">
            <v>#N/A</v>
          </cell>
          <cell r="F1232">
            <v>2.0400000000000001E-2</v>
          </cell>
        </row>
        <row r="1233">
          <cell r="A1233" t="str">
            <v>25.1.1X.U</v>
          </cell>
          <cell r="B1233">
            <v>25</v>
          </cell>
          <cell r="C1233">
            <v>1</v>
          </cell>
          <cell r="D1233" t="str">
            <v>1X</v>
          </cell>
          <cell r="E1233" t="e">
            <v>#N/A</v>
          </cell>
          <cell r="F1233">
            <v>2.86E-2</v>
          </cell>
        </row>
        <row r="1234">
          <cell r="A1234" t="str">
            <v>26.1.1X.U</v>
          </cell>
          <cell r="B1234">
            <v>26</v>
          </cell>
          <cell r="C1234">
            <v>1</v>
          </cell>
          <cell r="D1234" t="str">
            <v>1X</v>
          </cell>
          <cell r="E1234" t="e">
            <v>#N/A</v>
          </cell>
          <cell r="F1234">
            <v>4.3499999999999997E-2</v>
          </cell>
        </row>
        <row r="1235">
          <cell r="A1235" t="str">
            <v>26.1.3X.U</v>
          </cell>
          <cell r="B1235">
            <v>26</v>
          </cell>
          <cell r="C1235">
            <v>1</v>
          </cell>
          <cell r="D1235" t="str">
            <v>3X</v>
          </cell>
          <cell r="E1235" t="e">
            <v>#N/A</v>
          </cell>
          <cell r="F1235">
            <v>7.6899999999999996E-2</v>
          </cell>
        </row>
        <row r="1236">
          <cell r="A1236" t="str">
            <v>27.1.1X.U</v>
          </cell>
          <cell r="B1236">
            <v>27</v>
          </cell>
          <cell r="C1236">
            <v>1</v>
          </cell>
          <cell r="D1236" t="str">
            <v>1X</v>
          </cell>
          <cell r="E1236" t="e">
            <v>#N/A</v>
          </cell>
          <cell r="F1236">
            <v>2.9399999999999999E-2</v>
          </cell>
        </row>
        <row r="1237">
          <cell r="A1237" t="str">
            <v>29.1.52.T</v>
          </cell>
          <cell r="B1237">
            <v>29</v>
          </cell>
          <cell r="C1237">
            <v>1</v>
          </cell>
          <cell r="D1237">
            <v>52</v>
          </cell>
          <cell r="E1237" t="str">
            <v>T</v>
          </cell>
          <cell r="F1237">
            <v>6.6799999999999998E-2</v>
          </cell>
        </row>
        <row r="1238">
          <cell r="A1238" t="str">
            <v>31.1.0.U</v>
          </cell>
          <cell r="B1238">
            <v>31</v>
          </cell>
          <cell r="C1238">
            <v>1</v>
          </cell>
          <cell r="D1238">
            <v>0</v>
          </cell>
          <cell r="E1238" t="e">
            <v>#N/A</v>
          </cell>
          <cell r="F1238">
            <v>2.3300000000000001E-2</v>
          </cell>
        </row>
        <row r="1239">
          <cell r="A1239" t="str">
            <v>35.1.0.U</v>
          </cell>
          <cell r="B1239">
            <v>35</v>
          </cell>
          <cell r="C1239">
            <v>1</v>
          </cell>
          <cell r="D1239">
            <v>0</v>
          </cell>
          <cell r="E1239" t="e">
            <v>#N/A</v>
          </cell>
          <cell r="F1239">
            <v>2.86E-2</v>
          </cell>
        </row>
        <row r="1240">
          <cell r="A1240" t="str">
            <v>37.1.0.U</v>
          </cell>
          <cell r="B1240">
            <v>37</v>
          </cell>
          <cell r="C1240">
            <v>1</v>
          </cell>
          <cell r="D1240">
            <v>0</v>
          </cell>
          <cell r="E1240" t="e">
            <v>#N/A</v>
          </cell>
          <cell r="F1240">
            <v>6.25E-2</v>
          </cell>
        </row>
        <row r="1241">
          <cell r="A1241" t="str">
            <v>39.1.10.U</v>
          </cell>
          <cell r="B1241">
            <v>39</v>
          </cell>
          <cell r="C1241">
            <v>1</v>
          </cell>
          <cell r="D1241">
            <v>10</v>
          </cell>
          <cell r="E1241" t="e">
            <v>#N/A</v>
          </cell>
          <cell r="F1241">
            <v>1.9599999999999999E-2</v>
          </cell>
        </row>
        <row r="1242">
          <cell r="A1242" t="str">
            <v>39.1.20.U</v>
          </cell>
          <cell r="B1242">
            <v>39</v>
          </cell>
          <cell r="C1242">
            <v>1</v>
          </cell>
          <cell r="D1242">
            <v>20</v>
          </cell>
          <cell r="E1242" t="e">
            <v>#N/A</v>
          </cell>
          <cell r="F1242">
            <v>1.9599999999999999E-2</v>
          </cell>
        </row>
        <row r="1243">
          <cell r="A1243" t="str">
            <v>52.1.40.N</v>
          </cell>
          <cell r="B1243">
            <v>52</v>
          </cell>
          <cell r="C1243">
            <v>1</v>
          </cell>
          <cell r="D1243">
            <v>40</v>
          </cell>
          <cell r="E1243" t="str">
            <v>N</v>
          </cell>
          <cell r="F1243">
            <v>0.2</v>
          </cell>
        </row>
        <row r="1244">
          <cell r="A1244" t="str">
            <v>57.1.52.T</v>
          </cell>
          <cell r="B1244">
            <v>57</v>
          </cell>
          <cell r="C1244">
            <v>1</v>
          </cell>
          <cell r="D1244">
            <v>52</v>
          </cell>
          <cell r="E1244" t="str">
            <v>T</v>
          </cell>
          <cell r="F1244">
            <v>0.12909999999999999</v>
          </cell>
        </row>
        <row r="1245">
          <cell r="A1245" t="str">
            <v>59.1.5.U</v>
          </cell>
          <cell r="B1245">
            <v>59</v>
          </cell>
          <cell r="C1245">
            <v>1</v>
          </cell>
          <cell r="D1245">
            <v>5</v>
          </cell>
          <cell r="E1245" t="e">
            <v>#N/A</v>
          </cell>
          <cell r="F1245">
            <v>0.16669999999999999</v>
          </cell>
        </row>
        <row r="1246">
          <cell r="A1246" t="str">
            <v>25.1.2X.Q</v>
          </cell>
          <cell r="B1246">
            <v>25</v>
          </cell>
          <cell r="C1246">
            <v>1</v>
          </cell>
          <cell r="D1246" t="str">
            <v>2X</v>
          </cell>
          <cell r="E1246" t="str">
            <v>Q</v>
          </cell>
          <cell r="F1246">
            <v>4.5499999999999999E-2</v>
          </cell>
        </row>
        <row r="1247">
          <cell r="A1247" t="str">
            <v>37.1.0.Q</v>
          </cell>
          <cell r="B1247">
            <v>37</v>
          </cell>
          <cell r="C1247">
            <v>1</v>
          </cell>
          <cell r="D1247">
            <v>0</v>
          </cell>
          <cell r="E1247" t="str">
            <v>Q</v>
          </cell>
          <cell r="F1247">
            <v>6.25E-2</v>
          </cell>
        </row>
        <row r="1248">
          <cell r="A1248" t="str">
            <v>57.7P.50.N</v>
          </cell>
          <cell r="B1248">
            <v>57</v>
          </cell>
          <cell r="C1248" t="str">
            <v>7P</v>
          </cell>
          <cell r="D1248">
            <v>50</v>
          </cell>
          <cell r="E1248" t="str">
            <v>N</v>
          </cell>
          <cell r="F1248">
            <v>2.5100000000000001E-2</v>
          </cell>
        </row>
        <row r="1249">
          <cell r="A1249" t="str">
            <v>...</v>
          </cell>
        </row>
        <row r="1250">
          <cell r="A1250" t="str">
            <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komendantova/AppData/Local/Microsoft/Windows/Temporary%20Internet%20Files/Content.Outlook/WMUHXR3Y/Appendix%20Tables%20from%20Kelly-12171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odelxp" refreshedDate="41603.622916898152" createdVersion="4" refreshedVersion="3" minRefreshableVersion="3" recordCount="6122">
  <cacheSource type="worksheet">
    <worksheetSource ref="B5:Y27520" sheet="Import" r:id="rId2"/>
  </cacheSource>
  <cacheFields count="24">
    <cacheField name="Project" numFmtId="0">
      <sharedItems containsBlank="1"/>
    </cacheField>
    <cacheField name="Win" numFmtId="0">
      <sharedItems containsBlank="1"/>
    </cacheField>
    <cacheField name="TR00" numFmtId="0">
      <sharedItems containsBlank="1"/>
    </cacheField>
    <cacheField name="YEAR" numFmtId="0">
      <sharedItems containsString="0" containsBlank="1" containsNumber="1" containsInteger="1" minValue="2012" maxValue="2035" count="5">
        <n v="2015"/>
        <n v="2025"/>
        <n v="2035"/>
        <n v="2012"/>
        <m/>
      </sharedItems>
    </cacheField>
    <cacheField name="SCN" numFmtId="0">
      <sharedItems containsBlank="1" count="10">
        <s v="3a"/>
        <s v="3b"/>
        <s v="3c"/>
        <s v="4a"/>
        <s v="4b"/>
        <s v="4c"/>
        <s v="x1"/>
        <s v="e1"/>
        <s v="bldno"/>
        <m/>
      </sharedItems>
    </cacheField>
    <cacheField name="Rate" numFmtId="0">
      <sharedItems containsBlank="1"/>
    </cacheField>
    <cacheField name="Period" numFmtId="0">
      <sharedItems containsBlank="1" count="13">
        <s v="AM1"/>
        <s v="AM2"/>
        <s v="AM3"/>
        <s v="AM4"/>
        <s v="AM5"/>
        <s v="AM6"/>
        <s v="MD1"/>
        <s v="MD2"/>
        <s v="PM1"/>
        <s v="PM2"/>
        <s v="PM3"/>
        <s v="PM4"/>
        <m/>
      </sharedItems>
    </cacheField>
    <cacheField name="VLD" numFmtId="0">
      <sharedItems containsBlank="1"/>
    </cacheField>
    <cacheField name="WSASCN" numFmtId="0">
      <sharedItems containsBlank="1"/>
    </cacheField>
    <cacheField name="20WSAYear" numFmtId="0">
      <sharedItems containsString="0" containsBlank="1" containsNumber="1" containsInteger="1" minValue="12" maxValue="35"/>
    </cacheField>
    <cacheField name="WSARate" numFmtId="0">
      <sharedItems containsString="0" containsBlank="1" containsNumber="1" containsInteger="1" minValue="0" maxValue="0"/>
    </cacheField>
    <cacheField name="WSATOD" numFmtId="0">
      <sharedItems containsBlank="1"/>
    </cacheField>
    <cacheField name="WSAPeriod" numFmtId="0">
      <sharedItems containsBlank="1"/>
    </cacheField>
    <cacheField name="LI.2.A" numFmtId="0">
      <sharedItems containsString="0" containsBlank="1" containsNumber="1" containsInteger="1" minValue="5209" maxValue="19233"/>
    </cacheField>
    <cacheField name="LI.2.B" numFmtId="0">
      <sharedItems containsString="0" containsBlank="1" containsNumber="1" containsInteger="1" minValue="11802" maxValue="19241"/>
    </cacheField>
    <cacheField name="WSADIR" numFmtId="0">
      <sharedItems containsBlank="1" count="3">
        <s v="SB"/>
        <s v="NB"/>
        <m/>
      </sharedItems>
    </cacheField>
    <cacheField name="WSAZone" numFmtId="0">
      <sharedItems containsBlank="1" count="13">
        <s v="S11"/>
        <s v="S13"/>
        <s v="S12"/>
        <s v="N30"/>
        <s v="N40"/>
        <s v="S40"/>
        <s v="S50"/>
        <s v="N50"/>
        <s v="S30"/>
        <s v="N20"/>
        <s v="S20"/>
        <s v="N10"/>
        <m/>
      </sharedItems>
    </cacheField>
    <cacheField name="LANETYPE" numFmtId="0">
      <sharedItems containsBlank="1" count="3">
        <s v="GP"/>
        <s v="ML"/>
        <m/>
      </sharedItems>
    </cacheField>
    <cacheField name="DA" numFmtId="0">
      <sharedItems containsString="0" containsBlank="1" containsNumber="1" minValue="0" maxValue="3474.66"/>
    </cacheField>
    <cacheField name="HV2" numFmtId="0">
      <sharedItems containsString="0" containsBlank="1" containsNumber="1" minValue="0" maxValue="253.9"/>
    </cacheField>
    <cacheField name="HV3" numFmtId="0">
      <sharedItems containsString="0" containsBlank="1" containsNumber="1" minValue="0" maxValue="684.82"/>
    </cacheField>
    <cacheField name="TATot" numFmtId="0">
      <sharedItems containsString="0" containsBlank="1" containsNumber="1" minValue="10.11" maxValue="16604.41"/>
    </cacheField>
    <cacheField name="TLTATot" numFmtId="0">
      <sharedItems containsString="0" containsBlank="1" containsNumber="1" minValue="0" maxValue="3663.03"/>
    </cacheField>
    <cacheField name="TFTATot" numFmtId="0">
      <sharedItems containsString="0" containsBlank="1" containsNumber="1" minValue="0" maxValue="684.8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122">
  <r>
    <s v="I25_66to56"/>
    <s v="Win"/>
    <s v="TR012"/>
    <x v="0"/>
    <x v="0"/>
    <s v="Fi01"/>
    <x v="0"/>
    <s v="AM1.vld"/>
    <s v="3a"/>
    <n v="15"/>
    <n v="0"/>
    <s v="AM"/>
    <s v="AM1"/>
    <n v="5209"/>
    <n v="19241"/>
    <x v="0"/>
    <x v="0"/>
    <x v="0"/>
    <n v="6.95"/>
    <n v="0.48"/>
    <n v="16.850000000000001"/>
    <n v="1871.52"/>
    <n v="7.43"/>
    <n v="16.850000000000001"/>
  </r>
  <r>
    <s v="I25_66to56"/>
    <s v="Win"/>
    <s v="TR012"/>
    <x v="0"/>
    <x v="0"/>
    <s v="Fi01"/>
    <x v="0"/>
    <s v="AM1.vld"/>
    <s v="3a"/>
    <n v="15"/>
    <n v="0"/>
    <s v="AM"/>
    <s v="AM1"/>
    <n v="5394"/>
    <n v="15366"/>
    <x v="0"/>
    <x v="1"/>
    <x v="0"/>
    <n v="1.92"/>
    <n v="0.11"/>
    <n v="7.74"/>
    <n v="1246.31"/>
    <n v="2.0299999999999998"/>
    <n v="7.74"/>
  </r>
  <r>
    <s v="I25_66to56"/>
    <s v="Win"/>
    <s v="TR012"/>
    <x v="0"/>
    <x v="0"/>
    <s v="Fi01"/>
    <x v="0"/>
    <s v="AM1.vld"/>
    <s v="3a"/>
    <n v="15"/>
    <n v="0"/>
    <s v="AM"/>
    <s v="AM1"/>
    <n v="13270"/>
    <n v="11802"/>
    <x v="0"/>
    <x v="2"/>
    <x v="0"/>
    <n v="6.87"/>
    <n v="0.52"/>
    <n v="7.98"/>
    <n v="1327.72"/>
    <n v="7.39"/>
    <n v="7.98"/>
  </r>
  <r>
    <s v="I25_66to56"/>
    <s v="Win"/>
    <s v="TR012"/>
    <x v="0"/>
    <x v="0"/>
    <s v="Fi01"/>
    <x v="0"/>
    <s v="AM1.vld"/>
    <s v="3a"/>
    <n v="15"/>
    <n v="0"/>
    <s v="AM"/>
    <s v="AM1"/>
    <n v="15333"/>
    <n v="18991"/>
    <x v="1"/>
    <x v="3"/>
    <x v="0"/>
    <n v="0"/>
    <n v="0"/>
    <n v="0"/>
    <n v="889.92"/>
    <n v="0"/>
    <n v="0"/>
  </r>
  <r>
    <s v="I25_66to56"/>
    <s v="Win"/>
    <s v="TR012"/>
    <x v="0"/>
    <x v="0"/>
    <s v="Fi01"/>
    <x v="0"/>
    <s v="AM1.vld"/>
    <s v="3a"/>
    <n v="15"/>
    <n v="0"/>
    <s v="AM"/>
    <s v="AM1"/>
    <n v="15740"/>
    <n v="15741"/>
    <x v="1"/>
    <x v="4"/>
    <x v="0"/>
    <n v="0"/>
    <n v="0"/>
    <n v="0.54"/>
    <n v="850.48"/>
    <n v="0"/>
    <n v="0.54"/>
  </r>
  <r>
    <s v="I25_66to56"/>
    <s v="Win"/>
    <s v="TR012"/>
    <x v="0"/>
    <x v="0"/>
    <s v="Fi01"/>
    <x v="0"/>
    <s v="AM1.vld"/>
    <s v="3a"/>
    <n v="15"/>
    <n v="0"/>
    <s v="AM"/>
    <s v="AM1"/>
    <n v="15742"/>
    <n v="15743"/>
    <x v="0"/>
    <x v="5"/>
    <x v="0"/>
    <n v="0"/>
    <n v="0"/>
    <n v="0.66"/>
    <n v="1234.05"/>
    <n v="0"/>
    <n v="0.66"/>
  </r>
  <r>
    <s v="I25_66to56"/>
    <s v="Win"/>
    <s v="TR012"/>
    <x v="0"/>
    <x v="0"/>
    <s v="Fi01"/>
    <x v="0"/>
    <s v="AM1.vld"/>
    <s v="3a"/>
    <n v="15"/>
    <n v="0"/>
    <s v="AM"/>
    <s v="AM1"/>
    <n v="17350"/>
    <n v="17351"/>
    <x v="0"/>
    <x v="6"/>
    <x v="0"/>
    <n v="0"/>
    <n v="0"/>
    <n v="0"/>
    <n v="597.83000000000004"/>
    <n v="0"/>
    <n v="0"/>
  </r>
  <r>
    <s v="I25_66to56"/>
    <s v="Win"/>
    <s v="TR012"/>
    <x v="0"/>
    <x v="0"/>
    <s v="Fi01"/>
    <x v="0"/>
    <s v="AM1.vld"/>
    <s v="3a"/>
    <n v="15"/>
    <n v="0"/>
    <s v="AM"/>
    <s v="AM1"/>
    <n v="17352"/>
    <n v="17353"/>
    <x v="1"/>
    <x v="7"/>
    <x v="0"/>
    <n v="0"/>
    <n v="0"/>
    <n v="0"/>
    <n v="543.73"/>
    <n v="0"/>
    <n v="0"/>
  </r>
  <r>
    <s v="I25_66to56"/>
    <s v="Win"/>
    <s v="TR012"/>
    <x v="0"/>
    <x v="0"/>
    <s v="Fi01"/>
    <x v="0"/>
    <s v="AM1.vld"/>
    <s v="3a"/>
    <n v="15"/>
    <n v="0"/>
    <s v="AM"/>
    <s v="AM1"/>
    <n v="18993"/>
    <n v="15334"/>
    <x v="0"/>
    <x v="8"/>
    <x v="0"/>
    <n v="0"/>
    <n v="0"/>
    <n v="0"/>
    <n v="1663.97"/>
    <n v="0"/>
    <n v="0"/>
  </r>
  <r>
    <s v="I25_66to56"/>
    <s v="Win"/>
    <s v="TR012"/>
    <x v="0"/>
    <x v="0"/>
    <s v="Fi01"/>
    <x v="0"/>
    <s v="AM1.vld"/>
    <s v="3a"/>
    <n v="15"/>
    <n v="0"/>
    <s v="AM"/>
    <s v="AM1"/>
    <n v="18999"/>
    <n v="19000"/>
    <x v="1"/>
    <x v="9"/>
    <x v="0"/>
    <n v="6.74"/>
    <n v="0.42"/>
    <n v="8.92"/>
    <n v="1312.66"/>
    <n v="7.16"/>
    <n v="8.92"/>
  </r>
  <r>
    <s v="I25_66to56"/>
    <s v="Win"/>
    <s v="TR012"/>
    <x v="0"/>
    <x v="0"/>
    <s v="Fi01"/>
    <x v="0"/>
    <s v="AM1.vld"/>
    <s v="3a"/>
    <n v="15"/>
    <n v="0"/>
    <s v="AM"/>
    <s v="AM1"/>
    <n v="19002"/>
    <n v="19001"/>
    <x v="0"/>
    <x v="10"/>
    <x v="0"/>
    <n v="0.48"/>
    <n v="0.03"/>
    <n v="4.32"/>
    <n v="1342.21"/>
    <n v="0.51"/>
    <n v="4.32"/>
  </r>
  <r>
    <s v="I25_66to56"/>
    <s v="Win"/>
    <s v="TR012"/>
    <x v="0"/>
    <x v="0"/>
    <s v="Fi01"/>
    <x v="0"/>
    <s v="AM1.vld"/>
    <s v="3a"/>
    <n v="15"/>
    <n v="0"/>
    <s v="AM"/>
    <s v="AM1"/>
    <n v="19004"/>
    <n v="13271"/>
    <x v="1"/>
    <x v="11"/>
    <x v="0"/>
    <n v="0.77"/>
    <n v="0.05"/>
    <n v="2.54"/>
    <n v="801.12"/>
    <n v="0.82"/>
    <n v="2.54"/>
  </r>
  <r>
    <s v="I25_66to56"/>
    <s v="Win"/>
    <s v="TR012"/>
    <x v="0"/>
    <x v="0"/>
    <s v="Fi01"/>
    <x v="0"/>
    <s v="AM1.vld"/>
    <s v="3a"/>
    <n v="15"/>
    <n v="0"/>
    <s v="AM"/>
    <s v="AM1"/>
    <n v="19017"/>
    <n v="19018"/>
    <x v="1"/>
    <x v="11"/>
    <x v="1"/>
    <n v="31.82"/>
    <n v="1.97"/>
    <n v="16.02"/>
    <n v="49.81"/>
    <n v="33.79"/>
    <n v="16.02"/>
  </r>
  <r>
    <s v="I25_66to56"/>
    <s v="Win"/>
    <s v="TR012"/>
    <x v="0"/>
    <x v="0"/>
    <s v="Fi01"/>
    <x v="0"/>
    <s v="AM1.vld"/>
    <s v="3a"/>
    <n v="15"/>
    <n v="0"/>
    <s v="AM"/>
    <s v="AM1"/>
    <n v="19035"/>
    <n v="19036"/>
    <x v="1"/>
    <x v="9"/>
    <x v="1"/>
    <n v="4.4800000000000004"/>
    <n v="0.16"/>
    <n v="11.86"/>
    <n v="16.5"/>
    <n v="4.6399999999999997"/>
    <n v="11.86"/>
  </r>
  <r>
    <s v="I25_66to56"/>
    <s v="Win"/>
    <s v="TR012"/>
    <x v="0"/>
    <x v="0"/>
    <s v="Fi01"/>
    <x v="0"/>
    <s v="AM1.vld"/>
    <s v="3a"/>
    <n v="15"/>
    <n v="0"/>
    <s v="AM"/>
    <s v="AM1"/>
    <n v="19059"/>
    <n v="19060"/>
    <x v="1"/>
    <x v="3"/>
    <x v="1"/>
    <n v="19.91"/>
    <n v="0.24"/>
    <n v="6.1"/>
    <n v="26.25"/>
    <n v="20.149999999999999"/>
    <n v="6.1"/>
  </r>
  <r>
    <s v="I25_66to56"/>
    <s v="Win"/>
    <s v="TR012"/>
    <x v="0"/>
    <x v="0"/>
    <s v="Fi01"/>
    <x v="0"/>
    <s v="AM1.vld"/>
    <s v="3a"/>
    <n v="15"/>
    <n v="0"/>
    <s v="AM"/>
    <s v="AM1"/>
    <n v="19075"/>
    <n v="19076"/>
    <x v="1"/>
    <x v="4"/>
    <x v="1"/>
    <n v="13.69"/>
    <n v="0"/>
    <n v="3.19"/>
    <n v="16.88"/>
    <n v="13.69"/>
    <n v="3.19"/>
  </r>
  <r>
    <s v="I25_66to56"/>
    <s v="Win"/>
    <s v="TR012"/>
    <x v="0"/>
    <x v="0"/>
    <s v="Fi01"/>
    <x v="0"/>
    <s v="AM1.vld"/>
    <s v="3a"/>
    <n v="15"/>
    <n v="0"/>
    <s v="AM"/>
    <s v="AM1"/>
    <n v="19119"/>
    <n v="19120"/>
    <x v="1"/>
    <x v="7"/>
    <x v="1"/>
    <n v="3.24"/>
    <n v="0"/>
    <n v="8.59"/>
    <n v="11.83"/>
    <n v="3.24"/>
    <n v="8.59"/>
  </r>
  <r>
    <s v="I25_66to56"/>
    <s v="Win"/>
    <s v="TR012"/>
    <x v="0"/>
    <x v="0"/>
    <s v="Fi01"/>
    <x v="0"/>
    <s v="AM1.vld"/>
    <s v="3a"/>
    <n v="15"/>
    <n v="0"/>
    <s v="AM"/>
    <s v="AM1"/>
    <n v="19127"/>
    <n v="19239"/>
    <x v="0"/>
    <x v="0"/>
    <x v="1"/>
    <n v="14.55"/>
    <n v="0.94"/>
    <n v="21.57"/>
    <n v="37.06"/>
    <n v="15.49"/>
    <n v="21.57"/>
  </r>
  <r>
    <s v="I25_66to56"/>
    <s v="Win"/>
    <s v="TR012"/>
    <x v="0"/>
    <x v="0"/>
    <s v="Fi01"/>
    <x v="0"/>
    <s v="AM1.vld"/>
    <s v="3a"/>
    <n v="15"/>
    <n v="0"/>
    <s v="AM"/>
    <s v="AM1"/>
    <n v="19131"/>
    <n v="19130"/>
    <x v="0"/>
    <x v="2"/>
    <x v="1"/>
    <n v="10.41"/>
    <n v="0.55000000000000004"/>
    <n v="18.510000000000002"/>
    <n v="29.47"/>
    <n v="10.96"/>
    <n v="18.510000000000002"/>
  </r>
  <r>
    <s v="I25_66to56"/>
    <s v="Win"/>
    <s v="TR012"/>
    <x v="0"/>
    <x v="0"/>
    <s v="Fi01"/>
    <x v="0"/>
    <s v="AM1.vld"/>
    <s v="3a"/>
    <n v="15"/>
    <n v="0"/>
    <s v="AM"/>
    <s v="AM1"/>
    <n v="19136"/>
    <n v="19135"/>
    <x v="0"/>
    <x v="1"/>
    <x v="1"/>
    <n v="9.01"/>
    <n v="0.49"/>
    <n v="23.4"/>
    <n v="32.909999999999997"/>
    <n v="9.51"/>
    <n v="23.4"/>
  </r>
  <r>
    <s v="I25_66to56"/>
    <s v="Win"/>
    <s v="TR012"/>
    <x v="0"/>
    <x v="0"/>
    <s v="Fi01"/>
    <x v="0"/>
    <s v="AM1.vld"/>
    <s v="3a"/>
    <n v="15"/>
    <n v="0"/>
    <s v="AM"/>
    <s v="AM1"/>
    <n v="19149"/>
    <n v="19148"/>
    <x v="0"/>
    <x v="10"/>
    <x v="1"/>
    <n v="2.9"/>
    <n v="0.12"/>
    <n v="10.75"/>
    <n v="13.78"/>
    <n v="3.03"/>
    <n v="10.75"/>
  </r>
  <r>
    <s v="I25_66to56"/>
    <s v="Win"/>
    <s v="TR012"/>
    <x v="0"/>
    <x v="0"/>
    <s v="Fi01"/>
    <x v="0"/>
    <s v="AM1.vld"/>
    <s v="3a"/>
    <n v="15"/>
    <n v="0"/>
    <s v="AM"/>
    <s v="AM1"/>
    <n v="19173"/>
    <n v="19172"/>
    <x v="0"/>
    <x v="8"/>
    <x v="1"/>
    <n v="17.239999999999998"/>
    <n v="0.21"/>
    <n v="13.12"/>
    <n v="30.57"/>
    <n v="17.45"/>
    <n v="13.12"/>
  </r>
  <r>
    <s v="I25_66to56"/>
    <s v="Win"/>
    <s v="TR012"/>
    <x v="0"/>
    <x v="0"/>
    <s v="Fi01"/>
    <x v="0"/>
    <s v="AM1.vld"/>
    <s v="3a"/>
    <n v="15"/>
    <n v="0"/>
    <s v="AM"/>
    <s v="AM1"/>
    <n v="19189"/>
    <n v="19188"/>
    <x v="0"/>
    <x v="5"/>
    <x v="1"/>
    <n v="12.94"/>
    <n v="0.01"/>
    <n v="5.5"/>
    <n v="18.46"/>
    <n v="12.95"/>
    <n v="5.5"/>
  </r>
  <r>
    <s v="I25_66to56"/>
    <s v="Win"/>
    <s v="TR012"/>
    <x v="0"/>
    <x v="0"/>
    <s v="Fi01"/>
    <x v="0"/>
    <s v="AM1.vld"/>
    <s v="3a"/>
    <n v="15"/>
    <n v="0"/>
    <s v="AM"/>
    <s v="AM1"/>
    <n v="19233"/>
    <n v="19232"/>
    <x v="0"/>
    <x v="6"/>
    <x v="1"/>
    <n v="3.21"/>
    <n v="0.01"/>
    <n v="10.9"/>
    <n v="14.12"/>
    <n v="3.22"/>
    <n v="10.9"/>
  </r>
  <r>
    <s v="I25_66to56"/>
    <s v="Win"/>
    <s v="TR012"/>
    <x v="0"/>
    <x v="0"/>
    <s v="Fi01"/>
    <x v="1"/>
    <s v="AM2.vld"/>
    <s v="3a"/>
    <n v="15"/>
    <n v="0"/>
    <s v="AM"/>
    <s v="AM2"/>
    <n v="5209"/>
    <n v="19241"/>
    <x v="0"/>
    <x v="0"/>
    <x v="0"/>
    <n v="236.52"/>
    <n v="16.72"/>
    <n v="34.520000000000003"/>
    <n v="3463.55"/>
    <n v="253.24"/>
    <n v="34.520000000000003"/>
  </r>
  <r>
    <s v="I25_66to56"/>
    <s v="Win"/>
    <s v="TR012"/>
    <x v="0"/>
    <x v="0"/>
    <s v="Fi01"/>
    <x v="1"/>
    <s v="AM2.vld"/>
    <s v="3a"/>
    <n v="15"/>
    <n v="0"/>
    <s v="AM"/>
    <s v="AM2"/>
    <n v="5394"/>
    <n v="15366"/>
    <x v="0"/>
    <x v="1"/>
    <x v="0"/>
    <n v="66.05"/>
    <n v="6.4"/>
    <n v="20.34"/>
    <n v="2373.09"/>
    <n v="72.44"/>
    <n v="20.34"/>
  </r>
  <r>
    <s v="I25_66to56"/>
    <s v="Win"/>
    <s v="TR012"/>
    <x v="0"/>
    <x v="0"/>
    <s v="Fi01"/>
    <x v="1"/>
    <s v="AM2.vld"/>
    <s v="3a"/>
    <n v="15"/>
    <n v="0"/>
    <s v="AM"/>
    <s v="AM2"/>
    <n v="13270"/>
    <n v="11802"/>
    <x v="0"/>
    <x v="2"/>
    <x v="0"/>
    <n v="54.16"/>
    <n v="5.38"/>
    <n v="15.43"/>
    <n v="2571.08"/>
    <n v="59.54"/>
    <n v="15.43"/>
  </r>
  <r>
    <s v="I25_66to56"/>
    <s v="Win"/>
    <s v="TR012"/>
    <x v="0"/>
    <x v="0"/>
    <s v="Fi01"/>
    <x v="1"/>
    <s v="AM2.vld"/>
    <s v="3a"/>
    <n v="15"/>
    <n v="0"/>
    <s v="AM"/>
    <s v="AM2"/>
    <n v="15333"/>
    <n v="18991"/>
    <x v="1"/>
    <x v="3"/>
    <x v="0"/>
    <n v="0"/>
    <n v="0"/>
    <n v="0"/>
    <n v="1374.1"/>
    <n v="0"/>
    <n v="0"/>
  </r>
  <r>
    <s v="I25_66to56"/>
    <s v="Win"/>
    <s v="TR012"/>
    <x v="0"/>
    <x v="0"/>
    <s v="Fi01"/>
    <x v="1"/>
    <s v="AM2.vld"/>
    <s v="3a"/>
    <n v="15"/>
    <n v="0"/>
    <s v="AM"/>
    <s v="AM2"/>
    <n v="15740"/>
    <n v="15741"/>
    <x v="1"/>
    <x v="4"/>
    <x v="0"/>
    <n v="0"/>
    <n v="0"/>
    <n v="0.96"/>
    <n v="1256.0999999999999"/>
    <n v="0"/>
    <n v="0.96"/>
  </r>
  <r>
    <s v="I25_66to56"/>
    <s v="Win"/>
    <s v="TR012"/>
    <x v="0"/>
    <x v="0"/>
    <s v="Fi01"/>
    <x v="1"/>
    <s v="AM2.vld"/>
    <s v="3a"/>
    <n v="15"/>
    <n v="0"/>
    <s v="AM"/>
    <s v="AM2"/>
    <n v="15742"/>
    <n v="15743"/>
    <x v="0"/>
    <x v="5"/>
    <x v="0"/>
    <n v="0"/>
    <n v="0"/>
    <n v="1.1599999999999999"/>
    <n v="1486.48"/>
    <n v="0"/>
    <n v="1.1599999999999999"/>
  </r>
  <r>
    <s v="I25_66to56"/>
    <s v="Win"/>
    <s v="TR012"/>
    <x v="0"/>
    <x v="0"/>
    <s v="Fi01"/>
    <x v="1"/>
    <s v="AM2.vld"/>
    <s v="3a"/>
    <n v="15"/>
    <n v="0"/>
    <s v="AM"/>
    <s v="AM2"/>
    <n v="17350"/>
    <n v="17351"/>
    <x v="0"/>
    <x v="6"/>
    <x v="0"/>
    <n v="0"/>
    <n v="0"/>
    <n v="0"/>
    <n v="795.47"/>
    <n v="0"/>
    <n v="0"/>
  </r>
  <r>
    <s v="I25_66to56"/>
    <s v="Win"/>
    <s v="TR012"/>
    <x v="0"/>
    <x v="0"/>
    <s v="Fi01"/>
    <x v="1"/>
    <s v="AM2.vld"/>
    <s v="3a"/>
    <n v="15"/>
    <n v="0"/>
    <s v="AM"/>
    <s v="AM2"/>
    <n v="17352"/>
    <n v="17353"/>
    <x v="1"/>
    <x v="7"/>
    <x v="0"/>
    <n v="0"/>
    <n v="0"/>
    <n v="0"/>
    <n v="888.02"/>
    <n v="0"/>
    <n v="0"/>
  </r>
  <r>
    <s v="I25_66to56"/>
    <s v="Win"/>
    <s v="TR012"/>
    <x v="0"/>
    <x v="0"/>
    <s v="Fi01"/>
    <x v="1"/>
    <s v="AM2.vld"/>
    <s v="3a"/>
    <n v="15"/>
    <n v="0"/>
    <s v="AM"/>
    <s v="AM2"/>
    <n v="18993"/>
    <n v="15334"/>
    <x v="0"/>
    <x v="8"/>
    <x v="0"/>
    <n v="0"/>
    <n v="0"/>
    <n v="0"/>
    <n v="2092.12"/>
    <n v="0"/>
    <n v="0"/>
  </r>
  <r>
    <s v="I25_66to56"/>
    <s v="Win"/>
    <s v="TR012"/>
    <x v="0"/>
    <x v="0"/>
    <s v="Fi01"/>
    <x v="1"/>
    <s v="AM2.vld"/>
    <s v="3a"/>
    <n v="15"/>
    <n v="0"/>
    <s v="AM"/>
    <s v="AM2"/>
    <n v="18999"/>
    <n v="19000"/>
    <x v="1"/>
    <x v="9"/>
    <x v="0"/>
    <n v="8"/>
    <n v="0.63"/>
    <n v="17.64"/>
    <n v="2067.0300000000002"/>
    <n v="8.6300000000000008"/>
    <n v="17.64"/>
  </r>
  <r>
    <s v="I25_66to56"/>
    <s v="Win"/>
    <s v="TR012"/>
    <x v="0"/>
    <x v="0"/>
    <s v="Fi01"/>
    <x v="1"/>
    <s v="AM2.vld"/>
    <s v="3a"/>
    <n v="15"/>
    <n v="0"/>
    <s v="AM"/>
    <s v="AM2"/>
    <n v="19002"/>
    <n v="19001"/>
    <x v="0"/>
    <x v="10"/>
    <x v="0"/>
    <n v="51.91"/>
    <n v="4.38"/>
    <n v="10.9"/>
    <n v="2399.5500000000002"/>
    <n v="56.29"/>
    <n v="10.9"/>
  </r>
  <r>
    <s v="I25_66to56"/>
    <s v="Win"/>
    <s v="TR012"/>
    <x v="0"/>
    <x v="0"/>
    <s v="Fi01"/>
    <x v="1"/>
    <s v="AM2.vld"/>
    <s v="3a"/>
    <n v="15"/>
    <n v="0"/>
    <s v="AM"/>
    <s v="AM2"/>
    <n v="19004"/>
    <n v="13271"/>
    <x v="1"/>
    <x v="11"/>
    <x v="0"/>
    <n v="0"/>
    <n v="0"/>
    <n v="6.37"/>
    <n v="1500.68"/>
    <n v="0"/>
    <n v="6.37"/>
  </r>
  <r>
    <s v="I25_66to56"/>
    <s v="Win"/>
    <s v="TR012"/>
    <x v="0"/>
    <x v="0"/>
    <s v="Fi01"/>
    <x v="1"/>
    <s v="AM2.vld"/>
    <s v="3a"/>
    <n v="15"/>
    <n v="0"/>
    <s v="AM"/>
    <s v="AM2"/>
    <n v="19017"/>
    <n v="19018"/>
    <x v="1"/>
    <x v="11"/>
    <x v="1"/>
    <n v="18.27"/>
    <n v="1.25"/>
    <n v="34.28"/>
    <n v="53.8"/>
    <n v="19.52"/>
    <n v="34.28"/>
  </r>
  <r>
    <s v="I25_66to56"/>
    <s v="Win"/>
    <s v="TR012"/>
    <x v="0"/>
    <x v="0"/>
    <s v="Fi01"/>
    <x v="1"/>
    <s v="AM2.vld"/>
    <s v="3a"/>
    <n v="15"/>
    <n v="0"/>
    <s v="AM"/>
    <s v="AM2"/>
    <n v="19035"/>
    <n v="19036"/>
    <x v="1"/>
    <x v="9"/>
    <x v="1"/>
    <n v="5.55"/>
    <n v="0.22"/>
    <n v="23.24"/>
    <n v="29.01"/>
    <n v="5.77"/>
    <n v="23.24"/>
  </r>
  <r>
    <s v="I25_66to56"/>
    <s v="Win"/>
    <s v="TR012"/>
    <x v="0"/>
    <x v="0"/>
    <s v="Fi01"/>
    <x v="1"/>
    <s v="AM2.vld"/>
    <s v="3a"/>
    <n v="15"/>
    <n v="0"/>
    <s v="AM"/>
    <s v="AM2"/>
    <n v="19059"/>
    <n v="19060"/>
    <x v="1"/>
    <x v="3"/>
    <x v="1"/>
    <n v="61.59"/>
    <n v="1.19"/>
    <n v="11.55"/>
    <n v="74.33"/>
    <n v="62.78"/>
    <n v="11.55"/>
  </r>
  <r>
    <s v="I25_66to56"/>
    <s v="Win"/>
    <s v="TR012"/>
    <x v="0"/>
    <x v="0"/>
    <s v="Fi01"/>
    <x v="1"/>
    <s v="AM2.vld"/>
    <s v="3a"/>
    <n v="15"/>
    <n v="0"/>
    <s v="AM"/>
    <s v="AM2"/>
    <n v="19075"/>
    <n v="19076"/>
    <x v="1"/>
    <x v="4"/>
    <x v="1"/>
    <n v="33.07"/>
    <n v="0.03"/>
    <n v="4.59"/>
    <n v="37.68"/>
    <n v="33.090000000000003"/>
    <n v="4.59"/>
  </r>
  <r>
    <s v="I25_66to56"/>
    <s v="Win"/>
    <s v="TR012"/>
    <x v="0"/>
    <x v="0"/>
    <s v="Fi01"/>
    <x v="1"/>
    <s v="AM2.vld"/>
    <s v="3a"/>
    <n v="15"/>
    <n v="0"/>
    <s v="AM"/>
    <s v="AM2"/>
    <n v="19119"/>
    <n v="19120"/>
    <x v="1"/>
    <x v="7"/>
    <x v="1"/>
    <n v="7.98"/>
    <n v="0.01"/>
    <n v="16.82"/>
    <n v="24.81"/>
    <n v="8"/>
    <n v="16.82"/>
  </r>
  <r>
    <s v="I25_66to56"/>
    <s v="Win"/>
    <s v="TR012"/>
    <x v="0"/>
    <x v="0"/>
    <s v="Fi01"/>
    <x v="1"/>
    <s v="AM2.vld"/>
    <s v="3a"/>
    <n v="15"/>
    <n v="0"/>
    <s v="AM"/>
    <s v="AM2"/>
    <n v="19127"/>
    <n v="19239"/>
    <x v="0"/>
    <x v="0"/>
    <x v="1"/>
    <n v="347.59"/>
    <n v="30.15"/>
    <n v="66.45"/>
    <n v="444.19"/>
    <n v="377.74"/>
    <n v="66.45"/>
  </r>
  <r>
    <s v="I25_66to56"/>
    <s v="Win"/>
    <s v="TR012"/>
    <x v="0"/>
    <x v="0"/>
    <s v="Fi01"/>
    <x v="1"/>
    <s v="AM2.vld"/>
    <s v="3a"/>
    <n v="15"/>
    <n v="0"/>
    <s v="AM"/>
    <s v="AM2"/>
    <n v="19131"/>
    <n v="19130"/>
    <x v="0"/>
    <x v="2"/>
    <x v="1"/>
    <n v="636.20000000000005"/>
    <n v="52.62"/>
    <n v="80.09"/>
    <n v="768.92"/>
    <n v="688.82"/>
    <n v="80.09"/>
  </r>
  <r>
    <s v="I25_66to56"/>
    <s v="Win"/>
    <s v="TR012"/>
    <x v="0"/>
    <x v="0"/>
    <s v="Fi01"/>
    <x v="1"/>
    <s v="AM2.vld"/>
    <s v="3a"/>
    <n v="15"/>
    <n v="0"/>
    <s v="AM"/>
    <s v="AM2"/>
    <n v="19136"/>
    <n v="19135"/>
    <x v="0"/>
    <x v="1"/>
    <x v="1"/>
    <n v="635.88"/>
    <n v="51.43"/>
    <n v="68.83"/>
    <n v="756.14"/>
    <n v="687.31"/>
    <n v="68.83"/>
  </r>
  <r>
    <s v="I25_66to56"/>
    <s v="Win"/>
    <s v="TR012"/>
    <x v="0"/>
    <x v="0"/>
    <s v="Fi01"/>
    <x v="1"/>
    <s v="AM2.vld"/>
    <s v="3a"/>
    <n v="15"/>
    <n v="0"/>
    <s v="AM"/>
    <s v="AM2"/>
    <n v="19149"/>
    <n v="19148"/>
    <x v="0"/>
    <x v="10"/>
    <x v="1"/>
    <n v="203.39"/>
    <n v="10.050000000000001"/>
    <n v="31.5"/>
    <n v="244.95"/>
    <n v="213.45"/>
    <n v="31.5"/>
  </r>
  <r>
    <s v="I25_66to56"/>
    <s v="Win"/>
    <s v="TR012"/>
    <x v="0"/>
    <x v="0"/>
    <s v="Fi01"/>
    <x v="1"/>
    <s v="AM2.vld"/>
    <s v="3a"/>
    <n v="15"/>
    <n v="0"/>
    <s v="AM"/>
    <s v="AM2"/>
    <n v="19173"/>
    <n v="19172"/>
    <x v="0"/>
    <x v="8"/>
    <x v="1"/>
    <n v="156.04"/>
    <n v="4.84"/>
    <n v="20.02"/>
    <n v="180.91"/>
    <n v="160.88"/>
    <n v="20.02"/>
  </r>
  <r>
    <s v="I25_66to56"/>
    <s v="Win"/>
    <s v="TR012"/>
    <x v="0"/>
    <x v="0"/>
    <s v="Fi01"/>
    <x v="1"/>
    <s v="AM2.vld"/>
    <s v="3a"/>
    <n v="15"/>
    <n v="0"/>
    <s v="AM"/>
    <s v="AM2"/>
    <n v="19189"/>
    <n v="19188"/>
    <x v="0"/>
    <x v="5"/>
    <x v="1"/>
    <n v="49.28"/>
    <n v="0.06"/>
    <n v="5.47"/>
    <n v="54.81"/>
    <n v="49.34"/>
    <n v="5.47"/>
  </r>
  <r>
    <s v="I25_66to56"/>
    <s v="Win"/>
    <s v="TR012"/>
    <x v="0"/>
    <x v="0"/>
    <s v="Fi01"/>
    <x v="1"/>
    <s v="AM2.vld"/>
    <s v="3a"/>
    <n v="15"/>
    <n v="0"/>
    <s v="AM"/>
    <s v="AM2"/>
    <n v="19233"/>
    <n v="19232"/>
    <x v="0"/>
    <x v="6"/>
    <x v="1"/>
    <n v="6.57"/>
    <n v="0.04"/>
    <n v="15.57"/>
    <n v="22.18"/>
    <n v="6.61"/>
    <n v="15.57"/>
  </r>
  <r>
    <s v="I25_66to56"/>
    <s v="Win"/>
    <s v="TR012"/>
    <x v="0"/>
    <x v="0"/>
    <s v="Fi01"/>
    <x v="2"/>
    <s v="AM3.vld"/>
    <s v="3a"/>
    <n v="15"/>
    <n v="0"/>
    <s v="AM"/>
    <s v="AM3"/>
    <n v="5209"/>
    <n v="19241"/>
    <x v="0"/>
    <x v="0"/>
    <x v="0"/>
    <n v="206.25"/>
    <n v="14.22"/>
    <n v="25.27"/>
    <n v="2817.05"/>
    <n v="220.47"/>
    <n v="25.27"/>
  </r>
  <r>
    <s v="I25_66to56"/>
    <s v="Win"/>
    <s v="TR012"/>
    <x v="0"/>
    <x v="0"/>
    <s v="Fi01"/>
    <x v="2"/>
    <s v="AM3.vld"/>
    <s v="3a"/>
    <n v="15"/>
    <n v="0"/>
    <s v="AM"/>
    <s v="AM3"/>
    <n v="5394"/>
    <n v="15366"/>
    <x v="0"/>
    <x v="1"/>
    <x v="0"/>
    <n v="103.76"/>
    <n v="9.8800000000000008"/>
    <n v="18.45"/>
    <n v="2056.8200000000002"/>
    <n v="113.63"/>
    <n v="18.45"/>
  </r>
  <r>
    <s v="I25_66to56"/>
    <s v="Win"/>
    <s v="TR012"/>
    <x v="0"/>
    <x v="0"/>
    <s v="Fi01"/>
    <x v="2"/>
    <s v="AM3.vld"/>
    <s v="3a"/>
    <n v="15"/>
    <n v="0"/>
    <s v="AM"/>
    <s v="AM3"/>
    <n v="13270"/>
    <n v="11802"/>
    <x v="0"/>
    <x v="2"/>
    <x v="0"/>
    <n v="64.209999999999994"/>
    <n v="6.91"/>
    <n v="11.89"/>
    <n v="2190.5300000000002"/>
    <n v="71.12"/>
    <n v="11.89"/>
  </r>
  <r>
    <s v="I25_66to56"/>
    <s v="Win"/>
    <s v="TR012"/>
    <x v="0"/>
    <x v="0"/>
    <s v="Fi01"/>
    <x v="2"/>
    <s v="AM3.vld"/>
    <s v="3a"/>
    <n v="15"/>
    <n v="0"/>
    <s v="AM"/>
    <s v="AM3"/>
    <n v="15333"/>
    <n v="18991"/>
    <x v="1"/>
    <x v="3"/>
    <x v="0"/>
    <n v="0"/>
    <n v="0"/>
    <n v="0"/>
    <n v="1175.5"/>
    <n v="0"/>
    <n v="0"/>
  </r>
  <r>
    <s v="I25_66to56"/>
    <s v="Win"/>
    <s v="TR012"/>
    <x v="0"/>
    <x v="0"/>
    <s v="Fi01"/>
    <x v="2"/>
    <s v="AM3.vld"/>
    <s v="3a"/>
    <n v="15"/>
    <n v="0"/>
    <s v="AM"/>
    <s v="AM3"/>
    <n v="15740"/>
    <n v="15741"/>
    <x v="1"/>
    <x v="4"/>
    <x v="0"/>
    <n v="0.19"/>
    <n v="0.01"/>
    <n v="0.75"/>
    <n v="1180.05"/>
    <n v="0.2"/>
    <n v="0.75"/>
  </r>
  <r>
    <s v="I25_66to56"/>
    <s v="Win"/>
    <s v="TR012"/>
    <x v="0"/>
    <x v="0"/>
    <s v="Fi01"/>
    <x v="2"/>
    <s v="AM3.vld"/>
    <s v="3a"/>
    <n v="15"/>
    <n v="0"/>
    <s v="AM"/>
    <s v="AM3"/>
    <n v="15742"/>
    <n v="15743"/>
    <x v="0"/>
    <x v="5"/>
    <x v="0"/>
    <n v="0"/>
    <n v="0"/>
    <n v="0.74"/>
    <n v="974.71"/>
    <n v="0"/>
    <n v="0.74"/>
  </r>
  <r>
    <s v="I25_66to56"/>
    <s v="Win"/>
    <s v="TR012"/>
    <x v="0"/>
    <x v="0"/>
    <s v="Fi01"/>
    <x v="2"/>
    <s v="AM3.vld"/>
    <s v="3a"/>
    <n v="15"/>
    <n v="0"/>
    <s v="AM"/>
    <s v="AM3"/>
    <n v="17350"/>
    <n v="17351"/>
    <x v="0"/>
    <x v="6"/>
    <x v="0"/>
    <n v="0"/>
    <n v="0"/>
    <n v="0"/>
    <n v="727.46"/>
    <n v="0"/>
    <n v="0"/>
  </r>
  <r>
    <s v="I25_66to56"/>
    <s v="Win"/>
    <s v="TR012"/>
    <x v="0"/>
    <x v="0"/>
    <s v="Fi01"/>
    <x v="2"/>
    <s v="AM3.vld"/>
    <s v="3a"/>
    <n v="15"/>
    <n v="0"/>
    <s v="AM"/>
    <s v="AM3"/>
    <n v="17352"/>
    <n v="17353"/>
    <x v="1"/>
    <x v="7"/>
    <x v="0"/>
    <n v="0"/>
    <n v="0"/>
    <n v="0"/>
    <n v="965.47"/>
    <n v="0"/>
    <n v="0"/>
  </r>
  <r>
    <s v="I25_66to56"/>
    <s v="Win"/>
    <s v="TR012"/>
    <x v="0"/>
    <x v="0"/>
    <s v="Fi01"/>
    <x v="2"/>
    <s v="AM3.vld"/>
    <s v="3a"/>
    <n v="15"/>
    <n v="0"/>
    <s v="AM"/>
    <s v="AM3"/>
    <n v="18993"/>
    <n v="15334"/>
    <x v="0"/>
    <x v="8"/>
    <x v="0"/>
    <n v="0"/>
    <n v="0"/>
    <n v="0"/>
    <n v="1473.87"/>
    <n v="0"/>
    <n v="0"/>
  </r>
  <r>
    <s v="I25_66to56"/>
    <s v="Win"/>
    <s v="TR012"/>
    <x v="0"/>
    <x v="0"/>
    <s v="Fi01"/>
    <x v="2"/>
    <s v="AM3.vld"/>
    <s v="3a"/>
    <n v="15"/>
    <n v="0"/>
    <s v="AM"/>
    <s v="AM3"/>
    <n v="18999"/>
    <n v="19000"/>
    <x v="1"/>
    <x v="9"/>
    <x v="0"/>
    <n v="17.45"/>
    <n v="1.35"/>
    <n v="18.62"/>
    <n v="1885.34"/>
    <n v="18.8"/>
    <n v="18.62"/>
  </r>
  <r>
    <s v="I25_66to56"/>
    <s v="Win"/>
    <s v="TR012"/>
    <x v="0"/>
    <x v="0"/>
    <s v="Fi01"/>
    <x v="2"/>
    <s v="AM3.vld"/>
    <s v="3a"/>
    <n v="15"/>
    <n v="0"/>
    <s v="AM"/>
    <s v="AM3"/>
    <n v="19002"/>
    <n v="19001"/>
    <x v="0"/>
    <x v="10"/>
    <x v="0"/>
    <n v="72.56"/>
    <n v="5.53"/>
    <n v="12.26"/>
    <n v="2022.49"/>
    <n v="78.099999999999994"/>
    <n v="12.26"/>
  </r>
  <r>
    <s v="I25_66to56"/>
    <s v="Win"/>
    <s v="TR012"/>
    <x v="0"/>
    <x v="0"/>
    <s v="Fi01"/>
    <x v="2"/>
    <s v="AM3.vld"/>
    <s v="3a"/>
    <n v="15"/>
    <n v="0"/>
    <s v="AM"/>
    <s v="AM3"/>
    <n v="19004"/>
    <n v="13271"/>
    <x v="1"/>
    <x v="11"/>
    <x v="0"/>
    <n v="0"/>
    <n v="0"/>
    <n v="5.96"/>
    <n v="1567.39"/>
    <n v="0"/>
    <n v="5.96"/>
  </r>
  <r>
    <s v="I25_66to56"/>
    <s v="Win"/>
    <s v="TR012"/>
    <x v="0"/>
    <x v="0"/>
    <s v="Fi01"/>
    <x v="2"/>
    <s v="AM3.vld"/>
    <s v="3a"/>
    <n v="15"/>
    <n v="0"/>
    <s v="AM"/>
    <s v="AM3"/>
    <n v="19017"/>
    <n v="19018"/>
    <x v="1"/>
    <x v="11"/>
    <x v="1"/>
    <n v="35.049999999999997"/>
    <n v="1.85"/>
    <n v="32.840000000000003"/>
    <n v="69.75"/>
    <n v="36.9"/>
    <n v="32.840000000000003"/>
  </r>
  <r>
    <s v="I25_66to56"/>
    <s v="Win"/>
    <s v="TR012"/>
    <x v="0"/>
    <x v="0"/>
    <s v="Fi01"/>
    <x v="2"/>
    <s v="AM3.vld"/>
    <s v="3a"/>
    <n v="15"/>
    <n v="0"/>
    <s v="AM"/>
    <s v="AM3"/>
    <n v="19035"/>
    <n v="19036"/>
    <x v="1"/>
    <x v="9"/>
    <x v="1"/>
    <n v="28.16"/>
    <n v="0.83"/>
    <n v="23.05"/>
    <n v="52.04"/>
    <n v="28.99"/>
    <n v="23.05"/>
  </r>
  <r>
    <s v="I25_66to56"/>
    <s v="Win"/>
    <s v="TR012"/>
    <x v="0"/>
    <x v="0"/>
    <s v="Fi01"/>
    <x v="2"/>
    <s v="AM3.vld"/>
    <s v="3a"/>
    <n v="15"/>
    <n v="0"/>
    <s v="AM"/>
    <s v="AM3"/>
    <n v="19059"/>
    <n v="19060"/>
    <x v="1"/>
    <x v="3"/>
    <x v="1"/>
    <n v="113.26"/>
    <n v="2.2599999999999998"/>
    <n v="10.53"/>
    <n v="126.05"/>
    <n v="115.52"/>
    <n v="10.53"/>
  </r>
  <r>
    <s v="I25_66to56"/>
    <s v="Win"/>
    <s v="TR012"/>
    <x v="0"/>
    <x v="0"/>
    <s v="Fi01"/>
    <x v="2"/>
    <s v="AM3.vld"/>
    <s v="3a"/>
    <n v="15"/>
    <n v="0"/>
    <s v="AM"/>
    <s v="AM3"/>
    <n v="19075"/>
    <n v="19076"/>
    <x v="1"/>
    <x v="4"/>
    <x v="1"/>
    <n v="78.010000000000005"/>
    <n v="0.63"/>
    <n v="4.45"/>
    <n v="83.09"/>
    <n v="78.64"/>
    <n v="4.45"/>
  </r>
  <r>
    <s v="I25_66to56"/>
    <s v="Win"/>
    <s v="TR012"/>
    <x v="0"/>
    <x v="0"/>
    <s v="Fi01"/>
    <x v="2"/>
    <s v="AM3.vld"/>
    <s v="3a"/>
    <n v="15"/>
    <n v="0"/>
    <s v="AM"/>
    <s v="AM3"/>
    <n v="19119"/>
    <n v="19120"/>
    <x v="1"/>
    <x v="7"/>
    <x v="1"/>
    <n v="27.25"/>
    <n v="0.45"/>
    <n v="17.43"/>
    <n v="45.14"/>
    <n v="27.7"/>
    <n v="17.43"/>
  </r>
  <r>
    <s v="I25_66to56"/>
    <s v="Win"/>
    <s v="TR012"/>
    <x v="0"/>
    <x v="0"/>
    <s v="Fi01"/>
    <x v="2"/>
    <s v="AM3.vld"/>
    <s v="3a"/>
    <n v="15"/>
    <n v="0"/>
    <s v="AM"/>
    <s v="AM3"/>
    <n v="19127"/>
    <n v="19239"/>
    <x v="0"/>
    <x v="0"/>
    <x v="1"/>
    <n v="417.44"/>
    <n v="35.76"/>
    <n v="58.8"/>
    <n v="511.99"/>
    <n v="453.2"/>
    <n v="58.8"/>
  </r>
  <r>
    <s v="I25_66to56"/>
    <s v="Win"/>
    <s v="TR012"/>
    <x v="0"/>
    <x v="0"/>
    <s v="Fi01"/>
    <x v="2"/>
    <s v="AM3.vld"/>
    <s v="3a"/>
    <n v="15"/>
    <n v="0"/>
    <s v="AM"/>
    <s v="AM3"/>
    <n v="19131"/>
    <n v="19130"/>
    <x v="0"/>
    <x v="2"/>
    <x v="1"/>
    <n v="637.65"/>
    <n v="50.48"/>
    <n v="65.56"/>
    <n v="753.68"/>
    <n v="688.12"/>
    <n v="65.56"/>
  </r>
  <r>
    <s v="I25_66to56"/>
    <s v="Win"/>
    <s v="TR012"/>
    <x v="0"/>
    <x v="0"/>
    <s v="Fi01"/>
    <x v="2"/>
    <s v="AM3.vld"/>
    <s v="3a"/>
    <n v="15"/>
    <n v="0"/>
    <s v="AM"/>
    <s v="AM3"/>
    <n v="19136"/>
    <n v="19135"/>
    <x v="0"/>
    <x v="1"/>
    <x v="1"/>
    <n v="613.79"/>
    <n v="47.1"/>
    <n v="55.7"/>
    <n v="716.6"/>
    <n v="660.9"/>
    <n v="55.7"/>
  </r>
  <r>
    <s v="I25_66to56"/>
    <s v="Win"/>
    <s v="TR012"/>
    <x v="0"/>
    <x v="0"/>
    <s v="Fi01"/>
    <x v="2"/>
    <s v="AM3.vld"/>
    <s v="3a"/>
    <n v="15"/>
    <n v="0"/>
    <s v="AM"/>
    <s v="AM3"/>
    <n v="19149"/>
    <n v="19148"/>
    <x v="0"/>
    <x v="10"/>
    <x v="1"/>
    <n v="316.11"/>
    <n v="16.5"/>
    <n v="29.71"/>
    <n v="362.32"/>
    <n v="332.6"/>
    <n v="29.71"/>
  </r>
  <r>
    <s v="I25_66to56"/>
    <s v="Win"/>
    <s v="TR012"/>
    <x v="0"/>
    <x v="0"/>
    <s v="Fi01"/>
    <x v="2"/>
    <s v="AM3.vld"/>
    <s v="3a"/>
    <n v="15"/>
    <n v="0"/>
    <s v="AM"/>
    <s v="AM3"/>
    <n v="19173"/>
    <n v="19172"/>
    <x v="0"/>
    <x v="8"/>
    <x v="1"/>
    <n v="250.58"/>
    <n v="8.65"/>
    <n v="15.3"/>
    <n v="274.54000000000002"/>
    <n v="259.23"/>
    <n v="15.3"/>
  </r>
  <r>
    <s v="I25_66to56"/>
    <s v="Win"/>
    <s v="TR012"/>
    <x v="0"/>
    <x v="0"/>
    <s v="Fi01"/>
    <x v="2"/>
    <s v="AM3.vld"/>
    <s v="3a"/>
    <n v="15"/>
    <n v="0"/>
    <s v="AM"/>
    <s v="AM3"/>
    <n v="19189"/>
    <n v="19188"/>
    <x v="0"/>
    <x v="5"/>
    <x v="1"/>
    <n v="69.319999999999993"/>
    <n v="0.03"/>
    <n v="3.24"/>
    <n v="72.599999999999994"/>
    <n v="69.36"/>
    <n v="3.24"/>
  </r>
  <r>
    <s v="I25_66to56"/>
    <s v="Win"/>
    <s v="TR012"/>
    <x v="0"/>
    <x v="0"/>
    <s v="Fi01"/>
    <x v="2"/>
    <s v="AM3.vld"/>
    <s v="3a"/>
    <n v="15"/>
    <n v="0"/>
    <s v="AM"/>
    <s v="AM3"/>
    <n v="19233"/>
    <n v="19232"/>
    <x v="0"/>
    <x v="6"/>
    <x v="1"/>
    <n v="7.83"/>
    <n v="0.04"/>
    <n v="15.31"/>
    <n v="23.18"/>
    <n v="7.87"/>
    <n v="15.31"/>
  </r>
  <r>
    <s v="I25_66to56"/>
    <s v="Win"/>
    <s v="TR012"/>
    <x v="0"/>
    <x v="0"/>
    <s v="Fi01"/>
    <x v="3"/>
    <s v="AM4.vld"/>
    <s v="3a"/>
    <n v="15"/>
    <n v="0"/>
    <s v="AM"/>
    <s v="AM4"/>
    <n v="5209"/>
    <n v="19241"/>
    <x v="0"/>
    <x v="0"/>
    <x v="0"/>
    <n v="338.91"/>
    <n v="23.01"/>
    <n v="66"/>
    <n v="6356.41"/>
    <n v="361.92"/>
    <n v="66"/>
  </r>
  <r>
    <s v="I25_66to56"/>
    <s v="Win"/>
    <s v="TR012"/>
    <x v="0"/>
    <x v="0"/>
    <s v="Fi01"/>
    <x v="3"/>
    <s v="AM4.vld"/>
    <s v="3a"/>
    <n v="15"/>
    <n v="0"/>
    <s v="AM"/>
    <s v="AM4"/>
    <n v="5394"/>
    <n v="15366"/>
    <x v="0"/>
    <x v="1"/>
    <x v="0"/>
    <n v="198.67"/>
    <n v="16.309999999999999"/>
    <n v="57.09"/>
    <n v="4979.6499999999996"/>
    <n v="214.98"/>
    <n v="57.09"/>
  </r>
  <r>
    <s v="I25_66to56"/>
    <s v="Win"/>
    <s v="TR012"/>
    <x v="0"/>
    <x v="0"/>
    <s v="Fi01"/>
    <x v="3"/>
    <s v="AM4.vld"/>
    <s v="3a"/>
    <n v="15"/>
    <n v="0"/>
    <s v="AM"/>
    <s v="AM4"/>
    <n v="13270"/>
    <n v="11802"/>
    <x v="0"/>
    <x v="2"/>
    <x v="0"/>
    <n v="127.58"/>
    <n v="12.22"/>
    <n v="30.62"/>
    <n v="5312.02"/>
    <n v="139.79"/>
    <n v="30.62"/>
  </r>
  <r>
    <s v="I25_66to56"/>
    <s v="Win"/>
    <s v="TR012"/>
    <x v="0"/>
    <x v="0"/>
    <s v="Fi01"/>
    <x v="3"/>
    <s v="AM4.vld"/>
    <s v="3a"/>
    <n v="15"/>
    <n v="0"/>
    <s v="AM"/>
    <s v="AM4"/>
    <n v="15333"/>
    <n v="18991"/>
    <x v="1"/>
    <x v="3"/>
    <x v="0"/>
    <n v="0"/>
    <n v="0"/>
    <n v="0"/>
    <n v="2542.35"/>
    <n v="0"/>
    <n v="0"/>
  </r>
  <r>
    <s v="I25_66to56"/>
    <s v="Win"/>
    <s v="TR012"/>
    <x v="0"/>
    <x v="0"/>
    <s v="Fi01"/>
    <x v="3"/>
    <s v="AM4.vld"/>
    <s v="3a"/>
    <n v="15"/>
    <n v="0"/>
    <s v="AM"/>
    <s v="AM4"/>
    <n v="15740"/>
    <n v="15741"/>
    <x v="1"/>
    <x v="4"/>
    <x v="0"/>
    <n v="2.1"/>
    <n v="0.1"/>
    <n v="1.59"/>
    <n v="2425.3200000000002"/>
    <n v="2.21"/>
    <n v="1.59"/>
  </r>
  <r>
    <s v="I25_66to56"/>
    <s v="Win"/>
    <s v="TR012"/>
    <x v="0"/>
    <x v="0"/>
    <s v="Fi01"/>
    <x v="3"/>
    <s v="AM4.vld"/>
    <s v="3a"/>
    <n v="15"/>
    <n v="0"/>
    <s v="AM"/>
    <s v="AM4"/>
    <n v="15742"/>
    <n v="15743"/>
    <x v="0"/>
    <x v="5"/>
    <x v="0"/>
    <n v="0.19"/>
    <n v="0.01"/>
    <n v="1.54"/>
    <n v="2266.8200000000002"/>
    <n v="0.2"/>
    <n v="1.54"/>
  </r>
  <r>
    <s v="I25_66to56"/>
    <s v="Win"/>
    <s v="TR012"/>
    <x v="0"/>
    <x v="0"/>
    <s v="Fi01"/>
    <x v="3"/>
    <s v="AM4.vld"/>
    <s v="3a"/>
    <n v="15"/>
    <n v="0"/>
    <s v="AM"/>
    <s v="AM4"/>
    <n v="17350"/>
    <n v="17351"/>
    <x v="0"/>
    <x v="6"/>
    <x v="0"/>
    <n v="0"/>
    <n v="0"/>
    <n v="0"/>
    <n v="2010.97"/>
    <n v="0"/>
    <n v="0"/>
  </r>
  <r>
    <s v="I25_66to56"/>
    <s v="Win"/>
    <s v="TR012"/>
    <x v="0"/>
    <x v="0"/>
    <s v="Fi01"/>
    <x v="3"/>
    <s v="AM4.vld"/>
    <s v="3a"/>
    <n v="15"/>
    <n v="0"/>
    <s v="AM"/>
    <s v="AM4"/>
    <n v="17352"/>
    <n v="17353"/>
    <x v="1"/>
    <x v="7"/>
    <x v="0"/>
    <n v="0"/>
    <n v="0"/>
    <n v="0"/>
    <n v="2292.63"/>
    <n v="0"/>
    <n v="0"/>
  </r>
  <r>
    <s v="I25_66to56"/>
    <s v="Win"/>
    <s v="TR012"/>
    <x v="0"/>
    <x v="0"/>
    <s v="Fi01"/>
    <x v="3"/>
    <s v="AM4.vld"/>
    <s v="3a"/>
    <n v="15"/>
    <n v="0"/>
    <s v="AM"/>
    <s v="AM4"/>
    <n v="18993"/>
    <n v="15334"/>
    <x v="0"/>
    <x v="8"/>
    <x v="0"/>
    <n v="0"/>
    <n v="0"/>
    <n v="0"/>
    <n v="2940.01"/>
    <n v="0"/>
    <n v="0"/>
  </r>
  <r>
    <s v="I25_66to56"/>
    <s v="Win"/>
    <s v="TR012"/>
    <x v="0"/>
    <x v="0"/>
    <s v="Fi01"/>
    <x v="3"/>
    <s v="AM4.vld"/>
    <s v="3a"/>
    <n v="15"/>
    <n v="0"/>
    <s v="AM"/>
    <s v="AM4"/>
    <n v="18999"/>
    <n v="19000"/>
    <x v="1"/>
    <x v="9"/>
    <x v="0"/>
    <n v="77.28"/>
    <n v="6.61"/>
    <n v="39.24"/>
    <n v="3932.88"/>
    <n v="83.89"/>
    <n v="39.24"/>
  </r>
  <r>
    <s v="I25_66to56"/>
    <s v="Win"/>
    <s v="TR012"/>
    <x v="0"/>
    <x v="0"/>
    <s v="Fi01"/>
    <x v="3"/>
    <s v="AM4.vld"/>
    <s v="3a"/>
    <n v="15"/>
    <n v="0"/>
    <s v="AM"/>
    <s v="AM4"/>
    <n v="19002"/>
    <n v="19001"/>
    <x v="0"/>
    <x v="10"/>
    <x v="0"/>
    <n v="156.46"/>
    <n v="12.05"/>
    <n v="27.21"/>
    <n v="4157.1899999999996"/>
    <n v="168.51"/>
    <n v="27.21"/>
  </r>
  <r>
    <s v="I25_66to56"/>
    <s v="Win"/>
    <s v="TR012"/>
    <x v="0"/>
    <x v="0"/>
    <s v="Fi01"/>
    <x v="3"/>
    <s v="AM4.vld"/>
    <s v="3a"/>
    <n v="15"/>
    <n v="0"/>
    <s v="AM"/>
    <s v="AM4"/>
    <n v="19004"/>
    <n v="13271"/>
    <x v="1"/>
    <x v="11"/>
    <x v="0"/>
    <n v="3.05"/>
    <n v="0.28999999999999998"/>
    <n v="18.64"/>
    <n v="4058.45"/>
    <n v="3.35"/>
    <n v="18.64"/>
  </r>
  <r>
    <s v="I25_66to56"/>
    <s v="Win"/>
    <s v="TR012"/>
    <x v="0"/>
    <x v="0"/>
    <s v="Fi01"/>
    <x v="3"/>
    <s v="AM4.vld"/>
    <s v="3a"/>
    <n v="15"/>
    <n v="0"/>
    <s v="AM"/>
    <s v="AM4"/>
    <n v="19017"/>
    <n v="19018"/>
    <x v="1"/>
    <x v="11"/>
    <x v="1"/>
    <n v="235.99"/>
    <n v="16.27"/>
    <n v="108.76"/>
    <n v="361.02"/>
    <n v="252.26"/>
    <n v="108.76"/>
  </r>
  <r>
    <s v="I25_66to56"/>
    <s v="Win"/>
    <s v="TR012"/>
    <x v="0"/>
    <x v="0"/>
    <s v="Fi01"/>
    <x v="3"/>
    <s v="AM4.vld"/>
    <s v="3a"/>
    <n v="15"/>
    <n v="0"/>
    <s v="AM"/>
    <s v="AM4"/>
    <n v="19035"/>
    <n v="19036"/>
    <x v="1"/>
    <x v="9"/>
    <x v="1"/>
    <n v="159.18"/>
    <n v="5.93"/>
    <n v="67.64"/>
    <n v="232.75"/>
    <n v="165.11"/>
    <n v="67.64"/>
  </r>
  <r>
    <s v="I25_66to56"/>
    <s v="Win"/>
    <s v="TR012"/>
    <x v="0"/>
    <x v="0"/>
    <s v="Fi01"/>
    <x v="3"/>
    <s v="AM4.vld"/>
    <s v="3a"/>
    <n v="15"/>
    <n v="0"/>
    <s v="AM"/>
    <s v="AM4"/>
    <n v="19059"/>
    <n v="19060"/>
    <x v="1"/>
    <x v="3"/>
    <x v="1"/>
    <n v="342.22"/>
    <n v="6.96"/>
    <n v="25.21"/>
    <n v="374.38"/>
    <n v="349.18"/>
    <n v="25.21"/>
  </r>
  <r>
    <s v="I25_66to56"/>
    <s v="Win"/>
    <s v="TR012"/>
    <x v="0"/>
    <x v="0"/>
    <s v="Fi01"/>
    <x v="3"/>
    <s v="AM4.vld"/>
    <s v="3a"/>
    <n v="15"/>
    <n v="0"/>
    <s v="AM"/>
    <s v="AM4"/>
    <n v="19075"/>
    <n v="19076"/>
    <x v="1"/>
    <x v="4"/>
    <x v="1"/>
    <n v="255.43"/>
    <n v="2.23"/>
    <n v="7.7"/>
    <n v="265.35000000000002"/>
    <n v="257.66000000000003"/>
    <n v="7.7"/>
  </r>
  <r>
    <s v="I25_66to56"/>
    <s v="Win"/>
    <s v="TR012"/>
    <x v="0"/>
    <x v="0"/>
    <s v="Fi01"/>
    <x v="3"/>
    <s v="AM4.vld"/>
    <s v="3a"/>
    <n v="15"/>
    <n v="0"/>
    <s v="AM"/>
    <s v="AM4"/>
    <n v="19119"/>
    <n v="19120"/>
    <x v="1"/>
    <x v="7"/>
    <x v="1"/>
    <n v="133.78"/>
    <n v="3.8"/>
    <n v="40.450000000000003"/>
    <n v="178.03"/>
    <n v="137.58000000000001"/>
    <n v="40.450000000000003"/>
  </r>
  <r>
    <s v="I25_66to56"/>
    <s v="Win"/>
    <s v="TR012"/>
    <x v="0"/>
    <x v="0"/>
    <s v="Fi01"/>
    <x v="3"/>
    <s v="AM4.vld"/>
    <s v="3a"/>
    <n v="15"/>
    <n v="0"/>
    <s v="AM"/>
    <s v="AM4"/>
    <n v="19127"/>
    <n v="19239"/>
    <x v="0"/>
    <x v="0"/>
    <x v="1"/>
    <n v="939.72"/>
    <n v="71.739999999999995"/>
    <n v="161.97"/>
    <n v="1173.43"/>
    <n v="1011.46"/>
    <n v="161.97"/>
  </r>
  <r>
    <s v="I25_66to56"/>
    <s v="Win"/>
    <s v="TR012"/>
    <x v="0"/>
    <x v="0"/>
    <s v="Fi01"/>
    <x v="3"/>
    <s v="AM4.vld"/>
    <s v="3a"/>
    <n v="15"/>
    <n v="0"/>
    <s v="AM"/>
    <s v="AM4"/>
    <n v="19131"/>
    <n v="19130"/>
    <x v="0"/>
    <x v="2"/>
    <x v="1"/>
    <n v="1296.43"/>
    <n v="93.04"/>
    <n v="174.33"/>
    <n v="1563.8"/>
    <n v="1389.47"/>
    <n v="174.33"/>
  </r>
  <r>
    <s v="I25_66to56"/>
    <s v="Win"/>
    <s v="TR012"/>
    <x v="0"/>
    <x v="0"/>
    <s v="Fi01"/>
    <x v="3"/>
    <s v="AM4.vld"/>
    <s v="3a"/>
    <n v="15"/>
    <n v="0"/>
    <s v="AM"/>
    <s v="AM4"/>
    <n v="19136"/>
    <n v="19135"/>
    <x v="0"/>
    <x v="1"/>
    <x v="1"/>
    <n v="1210.43"/>
    <n v="85.45"/>
    <n v="133.94999999999999"/>
    <n v="1429.83"/>
    <n v="1295.8800000000001"/>
    <n v="133.94999999999999"/>
  </r>
  <r>
    <s v="I25_66to56"/>
    <s v="Win"/>
    <s v="TR012"/>
    <x v="0"/>
    <x v="0"/>
    <s v="Fi01"/>
    <x v="3"/>
    <s v="AM4.vld"/>
    <s v="3a"/>
    <n v="15"/>
    <n v="0"/>
    <s v="AM"/>
    <s v="AM4"/>
    <n v="19149"/>
    <n v="19148"/>
    <x v="0"/>
    <x v="10"/>
    <x v="1"/>
    <n v="709.1"/>
    <n v="36.700000000000003"/>
    <n v="65.239999999999995"/>
    <n v="811.04"/>
    <n v="745.8"/>
    <n v="65.239999999999995"/>
  </r>
  <r>
    <s v="I25_66to56"/>
    <s v="Win"/>
    <s v="TR012"/>
    <x v="0"/>
    <x v="0"/>
    <s v="Fi01"/>
    <x v="3"/>
    <s v="AM4.vld"/>
    <s v="3a"/>
    <n v="15"/>
    <n v="0"/>
    <s v="AM"/>
    <s v="AM4"/>
    <n v="19173"/>
    <n v="19172"/>
    <x v="0"/>
    <x v="8"/>
    <x v="1"/>
    <n v="534.69000000000005"/>
    <n v="17.23"/>
    <n v="28.98"/>
    <n v="580.9"/>
    <n v="551.91999999999996"/>
    <n v="28.98"/>
  </r>
  <r>
    <s v="I25_66to56"/>
    <s v="Win"/>
    <s v="TR012"/>
    <x v="0"/>
    <x v="0"/>
    <s v="Fi01"/>
    <x v="3"/>
    <s v="AM4.vld"/>
    <s v="3a"/>
    <n v="15"/>
    <n v="0"/>
    <s v="AM"/>
    <s v="AM4"/>
    <n v="19189"/>
    <n v="19188"/>
    <x v="0"/>
    <x v="5"/>
    <x v="1"/>
    <n v="190.9"/>
    <n v="0.41"/>
    <n v="8.36"/>
    <n v="199.67"/>
    <n v="191.31"/>
    <n v="8.36"/>
  </r>
  <r>
    <s v="I25_66to56"/>
    <s v="Win"/>
    <s v="TR012"/>
    <x v="0"/>
    <x v="0"/>
    <s v="Fi01"/>
    <x v="3"/>
    <s v="AM4.vld"/>
    <s v="3a"/>
    <n v="15"/>
    <n v="0"/>
    <s v="AM"/>
    <s v="AM4"/>
    <n v="19233"/>
    <n v="19232"/>
    <x v="0"/>
    <x v="6"/>
    <x v="1"/>
    <n v="40.94"/>
    <n v="0.84"/>
    <n v="42.23"/>
    <n v="84.01"/>
    <n v="41.78"/>
    <n v="42.23"/>
  </r>
  <r>
    <s v="I25_66to56"/>
    <s v="Win"/>
    <s v="TR012"/>
    <x v="0"/>
    <x v="0"/>
    <s v="Fi01"/>
    <x v="4"/>
    <s v="AM5.vld"/>
    <s v="3a"/>
    <n v="15"/>
    <n v="0"/>
    <s v="AM"/>
    <s v="AM5"/>
    <n v="5209"/>
    <n v="19241"/>
    <x v="0"/>
    <x v="0"/>
    <x v="0"/>
    <n v="143.75"/>
    <n v="9.74"/>
    <n v="24.33"/>
    <n v="2983.37"/>
    <n v="153.5"/>
    <n v="24.33"/>
  </r>
  <r>
    <s v="I25_66to56"/>
    <s v="Win"/>
    <s v="TR012"/>
    <x v="0"/>
    <x v="0"/>
    <s v="Fi01"/>
    <x v="4"/>
    <s v="AM5.vld"/>
    <s v="3a"/>
    <n v="15"/>
    <n v="0"/>
    <s v="AM"/>
    <s v="AM5"/>
    <n v="5394"/>
    <n v="15366"/>
    <x v="0"/>
    <x v="1"/>
    <x v="0"/>
    <n v="134.09"/>
    <n v="11.4"/>
    <n v="20.78"/>
    <n v="2434.42"/>
    <n v="145.49"/>
    <n v="20.78"/>
  </r>
  <r>
    <s v="I25_66to56"/>
    <s v="Win"/>
    <s v="TR012"/>
    <x v="0"/>
    <x v="0"/>
    <s v="Fi01"/>
    <x v="4"/>
    <s v="AM5.vld"/>
    <s v="3a"/>
    <n v="15"/>
    <n v="0"/>
    <s v="AM"/>
    <s v="AM5"/>
    <n v="13270"/>
    <n v="11802"/>
    <x v="0"/>
    <x v="2"/>
    <x v="0"/>
    <n v="93.45"/>
    <n v="10"/>
    <n v="15.05"/>
    <n v="2595.23"/>
    <n v="103.45"/>
    <n v="15.05"/>
  </r>
  <r>
    <s v="I25_66to56"/>
    <s v="Win"/>
    <s v="TR012"/>
    <x v="0"/>
    <x v="0"/>
    <s v="Fi01"/>
    <x v="4"/>
    <s v="AM5.vld"/>
    <s v="3a"/>
    <n v="15"/>
    <n v="0"/>
    <s v="AM"/>
    <s v="AM5"/>
    <n v="15333"/>
    <n v="18991"/>
    <x v="1"/>
    <x v="3"/>
    <x v="0"/>
    <n v="0"/>
    <n v="0"/>
    <n v="0"/>
    <n v="1305.21"/>
    <n v="0"/>
    <n v="0"/>
  </r>
  <r>
    <s v="I25_66to56"/>
    <s v="Win"/>
    <s v="TR012"/>
    <x v="0"/>
    <x v="0"/>
    <s v="Fi01"/>
    <x v="4"/>
    <s v="AM5.vld"/>
    <s v="3a"/>
    <n v="15"/>
    <n v="0"/>
    <s v="AM"/>
    <s v="AM5"/>
    <n v="15740"/>
    <n v="15741"/>
    <x v="1"/>
    <x v="4"/>
    <x v="0"/>
    <n v="1.0900000000000001"/>
    <n v="0.06"/>
    <n v="0.9"/>
    <n v="1268.99"/>
    <n v="1.1499999999999999"/>
    <n v="0.9"/>
  </r>
  <r>
    <s v="I25_66to56"/>
    <s v="Win"/>
    <s v="TR012"/>
    <x v="0"/>
    <x v="0"/>
    <s v="Fi01"/>
    <x v="4"/>
    <s v="AM5.vld"/>
    <s v="3a"/>
    <n v="15"/>
    <n v="0"/>
    <s v="AM"/>
    <s v="AM5"/>
    <n v="15742"/>
    <n v="15743"/>
    <x v="0"/>
    <x v="5"/>
    <x v="0"/>
    <n v="0"/>
    <n v="0"/>
    <n v="0.44"/>
    <n v="938.4"/>
    <n v="0"/>
    <n v="0.44"/>
  </r>
  <r>
    <s v="I25_66to56"/>
    <s v="Win"/>
    <s v="TR012"/>
    <x v="0"/>
    <x v="0"/>
    <s v="Fi01"/>
    <x v="4"/>
    <s v="AM5.vld"/>
    <s v="3a"/>
    <n v="15"/>
    <n v="0"/>
    <s v="AM"/>
    <s v="AM5"/>
    <n v="17350"/>
    <n v="17351"/>
    <x v="0"/>
    <x v="6"/>
    <x v="0"/>
    <n v="0"/>
    <n v="0"/>
    <n v="0"/>
    <n v="1013.57"/>
    <n v="0"/>
    <n v="0"/>
  </r>
  <r>
    <s v="I25_66to56"/>
    <s v="Win"/>
    <s v="TR012"/>
    <x v="0"/>
    <x v="0"/>
    <s v="Fi01"/>
    <x v="4"/>
    <s v="AM5.vld"/>
    <s v="3a"/>
    <n v="15"/>
    <n v="0"/>
    <s v="AM"/>
    <s v="AM5"/>
    <n v="17352"/>
    <n v="17353"/>
    <x v="1"/>
    <x v="7"/>
    <x v="0"/>
    <n v="0"/>
    <n v="0"/>
    <n v="0"/>
    <n v="1144.21"/>
    <n v="0"/>
    <n v="0"/>
  </r>
  <r>
    <s v="I25_66to56"/>
    <s v="Win"/>
    <s v="TR012"/>
    <x v="0"/>
    <x v="0"/>
    <s v="Fi01"/>
    <x v="4"/>
    <s v="AM5.vld"/>
    <s v="3a"/>
    <n v="15"/>
    <n v="0"/>
    <s v="AM"/>
    <s v="AM5"/>
    <n v="18993"/>
    <n v="15334"/>
    <x v="0"/>
    <x v="8"/>
    <x v="0"/>
    <n v="0"/>
    <n v="0"/>
    <n v="0"/>
    <n v="1374.92"/>
    <n v="0"/>
    <n v="0"/>
  </r>
  <r>
    <s v="I25_66to56"/>
    <s v="Win"/>
    <s v="TR012"/>
    <x v="0"/>
    <x v="0"/>
    <s v="Fi01"/>
    <x v="4"/>
    <s v="AM5.vld"/>
    <s v="3a"/>
    <n v="15"/>
    <n v="0"/>
    <s v="AM"/>
    <s v="AM5"/>
    <n v="18999"/>
    <n v="19000"/>
    <x v="1"/>
    <x v="9"/>
    <x v="0"/>
    <n v="40.229999999999997"/>
    <n v="3.68"/>
    <n v="18.72"/>
    <n v="2053.19"/>
    <n v="43.91"/>
    <n v="18.72"/>
  </r>
  <r>
    <s v="I25_66to56"/>
    <s v="Win"/>
    <s v="TR012"/>
    <x v="0"/>
    <x v="0"/>
    <s v="Fi01"/>
    <x v="4"/>
    <s v="AM5.vld"/>
    <s v="3a"/>
    <n v="15"/>
    <n v="0"/>
    <s v="AM"/>
    <s v="AM5"/>
    <n v="19002"/>
    <n v="19001"/>
    <x v="0"/>
    <x v="10"/>
    <x v="0"/>
    <n v="32.99"/>
    <n v="2.48"/>
    <n v="10.130000000000001"/>
    <n v="1913.42"/>
    <n v="35.47"/>
    <n v="10.130000000000001"/>
  </r>
  <r>
    <s v="I25_66to56"/>
    <s v="Win"/>
    <s v="TR012"/>
    <x v="0"/>
    <x v="0"/>
    <s v="Fi01"/>
    <x v="4"/>
    <s v="AM5.vld"/>
    <s v="3a"/>
    <n v="15"/>
    <n v="0"/>
    <s v="AM"/>
    <s v="AM5"/>
    <n v="19004"/>
    <n v="13271"/>
    <x v="1"/>
    <x v="11"/>
    <x v="0"/>
    <n v="3.01"/>
    <n v="0.22"/>
    <n v="8.64"/>
    <n v="2266.92"/>
    <n v="3.23"/>
    <n v="8.64"/>
  </r>
  <r>
    <s v="I25_66to56"/>
    <s v="Win"/>
    <s v="TR012"/>
    <x v="0"/>
    <x v="0"/>
    <s v="Fi01"/>
    <x v="4"/>
    <s v="AM5.vld"/>
    <s v="3a"/>
    <n v="15"/>
    <n v="0"/>
    <s v="AM"/>
    <s v="AM5"/>
    <n v="19017"/>
    <n v="19018"/>
    <x v="1"/>
    <x v="11"/>
    <x v="1"/>
    <n v="186.16"/>
    <n v="12.81"/>
    <n v="56.35"/>
    <n v="255.32"/>
    <n v="198.96"/>
    <n v="56.35"/>
  </r>
  <r>
    <s v="I25_66to56"/>
    <s v="Win"/>
    <s v="TR012"/>
    <x v="0"/>
    <x v="0"/>
    <s v="Fi01"/>
    <x v="4"/>
    <s v="AM5.vld"/>
    <s v="3a"/>
    <n v="15"/>
    <n v="0"/>
    <s v="AM"/>
    <s v="AM5"/>
    <n v="19035"/>
    <n v="19036"/>
    <x v="1"/>
    <x v="9"/>
    <x v="1"/>
    <n v="95.5"/>
    <n v="3.2"/>
    <n v="32.43"/>
    <n v="131.13"/>
    <n v="98.7"/>
    <n v="32.43"/>
  </r>
  <r>
    <s v="I25_66to56"/>
    <s v="Win"/>
    <s v="TR012"/>
    <x v="0"/>
    <x v="0"/>
    <s v="Fi01"/>
    <x v="4"/>
    <s v="AM5.vld"/>
    <s v="3a"/>
    <n v="15"/>
    <n v="0"/>
    <s v="AM"/>
    <s v="AM5"/>
    <n v="19059"/>
    <n v="19060"/>
    <x v="1"/>
    <x v="3"/>
    <x v="1"/>
    <n v="158.69"/>
    <n v="2.72"/>
    <n v="12.47"/>
    <n v="173.88"/>
    <n v="161.4"/>
    <n v="12.47"/>
  </r>
  <r>
    <s v="I25_66to56"/>
    <s v="Win"/>
    <s v="TR012"/>
    <x v="0"/>
    <x v="0"/>
    <s v="Fi01"/>
    <x v="4"/>
    <s v="AM5.vld"/>
    <s v="3a"/>
    <n v="15"/>
    <n v="0"/>
    <s v="AM"/>
    <s v="AM5"/>
    <n v="19075"/>
    <n v="19076"/>
    <x v="1"/>
    <x v="4"/>
    <x v="1"/>
    <n v="129.77000000000001"/>
    <n v="1.06"/>
    <n v="3.85"/>
    <n v="134.68"/>
    <n v="130.83000000000001"/>
    <n v="3.85"/>
  </r>
  <r>
    <s v="I25_66to56"/>
    <s v="Win"/>
    <s v="TR012"/>
    <x v="0"/>
    <x v="0"/>
    <s v="Fi01"/>
    <x v="4"/>
    <s v="AM5.vld"/>
    <s v="3a"/>
    <n v="15"/>
    <n v="0"/>
    <s v="AM"/>
    <s v="AM5"/>
    <n v="19119"/>
    <n v="19120"/>
    <x v="1"/>
    <x v="7"/>
    <x v="1"/>
    <n v="64.069999999999993"/>
    <n v="1.62"/>
    <n v="18.78"/>
    <n v="84.47"/>
    <n v="65.69"/>
    <n v="18.78"/>
  </r>
  <r>
    <s v="I25_66to56"/>
    <s v="Win"/>
    <s v="TR012"/>
    <x v="0"/>
    <x v="0"/>
    <s v="Fi01"/>
    <x v="4"/>
    <s v="AM5.vld"/>
    <s v="3a"/>
    <n v="15"/>
    <n v="0"/>
    <s v="AM"/>
    <s v="AM5"/>
    <n v="19127"/>
    <n v="19239"/>
    <x v="0"/>
    <x v="0"/>
    <x v="1"/>
    <n v="468.14"/>
    <n v="39.159999999999997"/>
    <n v="71.930000000000007"/>
    <n v="579.23"/>
    <n v="507.31"/>
    <n v="71.930000000000007"/>
  </r>
  <r>
    <s v="I25_66to56"/>
    <s v="Win"/>
    <s v="TR012"/>
    <x v="0"/>
    <x v="0"/>
    <s v="Fi01"/>
    <x v="4"/>
    <s v="AM5.vld"/>
    <s v="3a"/>
    <n v="15"/>
    <n v="0"/>
    <s v="AM"/>
    <s v="AM5"/>
    <n v="19131"/>
    <n v="19130"/>
    <x v="0"/>
    <x v="2"/>
    <x v="1"/>
    <n v="540.79999999999995"/>
    <n v="40.770000000000003"/>
    <n v="71.459999999999994"/>
    <n v="653.03"/>
    <n v="581.57000000000005"/>
    <n v="71.459999999999994"/>
  </r>
  <r>
    <s v="I25_66to56"/>
    <s v="Win"/>
    <s v="TR012"/>
    <x v="0"/>
    <x v="0"/>
    <s v="Fi01"/>
    <x v="4"/>
    <s v="AM5.vld"/>
    <s v="3a"/>
    <n v="15"/>
    <n v="0"/>
    <s v="AM"/>
    <s v="AM5"/>
    <n v="19136"/>
    <n v="19135"/>
    <x v="0"/>
    <x v="1"/>
    <x v="1"/>
    <n v="426.62"/>
    <n v="31.02"/>
    <n v="56.25"/>
    <n v="513.9"/>
    <n v="457.64"/>
    <n v="56.25"/>
  </r>
  <r>
    <s v="I25_66to56"/>
    <s v="Win"/>
    <s v="TR012"/>
    <x v="0"/>
    <x v="0"/>
    <s v="Fi01"/>
    <x v="4"/>
    <s v="AM5.vld"/>
    <s v="3a"/>
    <n v="15"/>
    <n v="0"/>
    <s v="AM"/>
    <s v="AM5"/>
    <n v="19149"/>
    <n v="19148"/>
    <x v="0"/>
    <x v="10"/>
    <x v="1"/>
    <n v="164.48"/>
    <n v="8.5500000000000007"/>
    <n v="29.04"/>
    <n v="202.07"/>
    <n v="173.03"/>
    <n v="29.04"/>
  </r>
  <r>
    <s v="I25_66to56"/>
    <s v="Win"/>
    <s v="TR012"/>
    <x v="0"/>
    <x v="0"/>
    <s v="Fi01"/>
    <x v="4"/>
    <s v="AM5.vld"/>
    <s v="3a"/>
    <n v="15"/>
    <n v="0"/>
    <s v="AM"/>
    <s v="AM5"/>
    <n v="19173"/>
    <n v="19172"/>
    <x v="0"/>
    <x v="8"/>
    <x v="1"/>
    <n v="125.76"/>
    <n v="4.07"/>
    <n v="12.82"/>
    <n v="142.66"/>
    <n v="129.83000000000001"/>
    <n v="12.82"/>
  </r>
  <r>
    <s v="I25_66to56"/>
    <s v="Win"/>
    <s v="TR012"/>
    <x v="0"/>
    <x v="0"/>
    <s v="Fi01"/>
    <x v="4"/>
    <s v="AM5.vld"/>
    <s v="3a"/>
    <n v="15"/>
    <n v="0"/>
    <s v="AM"/>
    <s v="AM5"/>
    <n v="19189"/>
    <n v="19188"/>
    <x v="0"/>
    <x v="5"/>
    <x v="1"/>
    <n v="40.090000000000003"/>
    <n v="0.04"/>
    <n v="2.83"/>
    <n v="42.95"/>
    <n v="40.130000000000003"/>
    <n v="2.83"/>
  </r>
  <r>
    <s v="I25_66to56"/>
    <s v="Win"/>
    <s v="TR012"/>
    <x v="0"/>
    <x v="0"/>
    <s v="Fi01"/>
    <x v="4"/>
    <s v="AM5.vld"/>
    <s v="3a"/>
    <n v="15"/>
    <n v="0"/>
    <s v="AM"/>
    <s v="AM5"/>
    <n v="19233"/>
    <n v="19232"/>
    <x v="0"/>
    <x v="6"/>
    <x v="1"/>
    <n v="12.78"/>
    <n v="0.14000000000000001"/>
    <n v="19.07"/>
    <n v="31.98"/>
    <n v="12.91"/>
    <n v="19.07"/>
  </r>
  <r>
    <s v="I25_66to56"/>
    <s v="Win"/>
    <s v="TR012"/>
    <x v="0"/>
    <x v="0"/>
    <s v="Fi01"/>
    <x v="5"/>
    <s v="AM6.vld"/>
    <s v="3a"/>
    <n v="15"/>
    <n v="0"/>
    <s v="AM"/>
    <s v="AM6"/>
    <n v="5209"/>
    <n v="19241"/>
    <x v="0"/>
    <x v="0"/>
    <x v="0"/>
    <n v="69.88"/>
    <n v="4.67"/>
    <n v="40.78"/>
    <n v="6601.8"/>
    <n v="74.55"/>
    <n v="40.78"/>
  </r>
  <r>
    <s v="I25_66to56"/>
    <s v="Win"/>
    <s v="TR012"/>
    <x v="0"/>
    <x v="0"/>
    <s v="Fi01"/>
    <x v="5"/>
    <s v="AM6.vld"/>
    <s v="3a"/>
    <n v="15"/>
    <n v="0"/>
    <s v="AM"/>
    <s v="AM6"/>
    <n v="5394"/>
    <n v="15366"/>
    <x v="0"/>
    <x v="1"/>
    <x v="0"/>
    <n v="71.180000000000007"/>
    <n v="5.48"/>
    <n v="35.450000000000003"/>
    <n v="5480.27"/>
    <n v="76.66"/>
    <n v="35.450000000000003"/>
  </r>
  <r>
    <s v="I25_66to56"/>
    <s v="Win"/>
    <s v="TR012"/>
    <x v="0"/>
    <x v="0"/>
    <s v="Fi01"/>
    <x v="5"/>
    <s v="AM6.vld"/>
    <s v="3a"/>
    <n v="15"/>
    <n v="0"/>
    <s v="AM"/>
    <s v="AM6"/>
    <n v="13270"/>
    <n v="11802"/>
    <x v="0"/>
    <x v="2"/>
    <x v="0"/>
    <n v="80.92"/>
    <n v="7.15"/>
    <n v="21.45"/>
    <n v="5868.66"/>
    <n v="88.07"/>
    <n v="21.45"/>
  </r>
  <r>
    <s v="I25_66to56"/>
    <s v="Win"/>
    <s v="TR012"/>
    <x v="0"/>
    <x v="0"/>
    <s v="Fi01"/>
    <x v="5"/>
    <s v="AM6.vld"/>
    <s v="3a"/>
    <n v="15"/>
    <n v="0"/>
    <s v="AM"/>
    <s v="AM6"/>
    <n v="15333"/>
    <n v="18991"/>
    <x v="1"/>
    <x v="3"/>
    <x v="0"/>
    <n v="0"/>
    <n v="0"/>
    <n v="0"/>
    <n v="3079.06"/>
    <n v="0"/>
    <n v="0"/>
  </r>
  <r>
    <s v="I25_66to56"/>
    <s v="Win"/>
    <s v="TR012"/>
    <x v="0"/>
    <x v="0"/>
    <s v="Fi01"/>
    <x v="5"/>
    <s v="AM6.vld"/>
    <s v="3a"/>
    <n v="15"/>
    <n v="0"/>
    <s v="AM"/>
    <s v="AM6"/>
    <n v="15740"/>
    <n v="15741"/>
    <x v="1"/>
    <x v="4"/>
    <x v="0"/>
    <n v="0"/>
    <n v="0"/>
    <n v="1.18"/>
    <n v="2885.15"/>
    <n v="0"/>
    <n v="1.18"/>
  </r>
  <r>
    <s v="I25_66to56"/>
    <s v="Win"/>
    <s v="TR012"/>
    <x v="0"/>
    <x v="0"/>
    <s v="Fi01"/>
    <x v="5"/>
    <s v="AM6.vld"/>
    <s v="3a"/>
    <n v="15"/>
    <n v="0"/>
    <s v="AM"/>
    <s v="AM6"/>
    <n v="15742"/>
    <n v="15743"/>
    <x v="0"/>
    <x v="5"/>
    <x v="0"/>
    <n v="0"/>
    <n v="0"/>
    <n v="1.37"/>
    <n v="2406.8000000000002"/>
    <n v="0"/>
    <n v="1.37"/>
  </r>
  <r>
    <s v="I25_66to56"/>
    <s v="Win"/>
    <s v="TR012"/>
    <x v="0"/>
    <x v="0"/>
    <s v="Fi01"/>
    <x v="5"/>
    <s v="AM6.vld"/>
    <s v="3a"/>
    <n v="15"/>
    <n v="0"/>
    <s v="AM"/>
    <s v="AM6"/>
    <n v="17350"/>
    <n v="17351"/>
    <x v="0"/>
    <x v="6"/>
    <x v="0"/>
    <n v="0"/>
    <n v="0"/>
    <n v="0"/>
    <n v="2185.16"/>
    <n v="0"/>
    <n v="0"/>
  </r>
  <r>
    <s v="I25_66to56"/>
    <s v="Win"/>
    <s v="TR012"/>
    <x v="0"/>
    <x v="0"/>
    <s v="Fi01"/>
    <x v="5"/>
    <s v="AM6.vld"/>
    <s v="3a"/>
    <n v="15"/>
    <n v="0"/>
    <s v="AM"/>
    <s v="AM6"/>
    <n v="17352"/>
    <n v="17353"/>
    <x v="1"/>
    <x v="7"/>
    <x v="0"/>
    <n v="0"/>
    <n v="0"/>
    <n v="0"/>
    <n v="2267.39"/>
    <n v="0"/>
    <n v="0"/>
  </r>
  <r>
    <s v="I25_66to56"/>
    <s v="Win"/>
    <s v="TR012"/>
    <x v="0"/>
    <x v="0"/>
    <s v="Fi01"/>
    <x v="5"/>
    <s v="AM6.vld"/>
    <s v="3a"/>
    <n v="15"/>
    <n v="0"/>
    <s v="AM"/>
    <s v="AM6"/>
    <n v="18993"/>
    <n v="15334"/>
    <x v="0"/>
    <x v="8"/>
    <x v="0"/>
    <n v="0"/>
    <n v="0"/>
    <n v="0"/>
    <n v="3263.27"/>
    <n v="0"/>
    <n v="0"/>
  </r>
  <r>
    <s v="I25_66to56"/>
    <s v="Win"/>
    <s v="TR012"/>
    <x v="0"/>
    <x v="0"/>
    <s v="Fi01"/>
    <x v="5"/>
    <s v="AM6.vld"/>
    <s v="3a"/>
    <n v="15"/>
    <n v="0"/>
    <s v="AM"/>
    <s v="AM6"/>
    <n v="18999"/>
    <n v="19000"/>
    <x v="1"/>
    <x v="9"/>
    <x v="0"/>
    <n v="18.09"/>
    <n v="2.68"/>
    <n v="42.29"/>
    <n v="4240.1099999999997"/>
    <n v="20.76"/>
    <n v="42.29"/>
  </r>
  <r>
    <s v="I25_66to56"/>
    <s v="Win"/>
    <s v="TR012"/>
    <x v="0"/>
    <x v="0"/>
    <s v="Fi01"/>
    <x v="5"/>
    <s v="AM6.vld"/>
    <s v="3a"/>
    <n v="15"/>
    <n v="0"/>
    <s v="AM"/>
    <s v="AM6"/>
    <n v="19002"/>
    <n v="19001"/>
    <x v="0"/>
    <x v="10"/>
    <x v="0"/>
    <n v="21.26"/>
    <n v="2.2599999999999998"/>
    <n v="32.5"/>
    <n v="4487.16"/>
    <n v="23.52"/>
    <n v="32.5"/>
  </r>
  <r>
    <s v="I25_66to56"/>
    <s v="Win"/>
    <s v="TR012"/>
    <x v="0"/>
    <x v="0"/>
    <s v="Fi01"/>
    <x v="5"/>
    <s v="AM6.vld"/>
    <s v="3a"/>
    <n v="15"/>
    <n v="0"/>
    <s v="AM"/>
    <s v="AM6"/>
    <n v="19004"/>
    <n v="13271"/>
    <x v="1"/>
    <x v="11"/>
    <x v="0"/>
    <n v="0"/>
    <n v="0"/>
    <n v="18.87"/>
    <n v="5582.47"/>
    <n v="0.01"/>
    <n v="18.87"/>
  </r>
  <r>
    <s v="I25_66to56"/>
    <s v="Win"/>
    <s v="TR012"/>
    <x v="0"/>
    <x v="0"/>
    <s v="Fi01"/>
    <x v="5"/>
    <s v="AM6.vld"/>
    <s v="3a"/>
    <n v="15"/>
    <n v="0"/>
    <s v="AM"/>
    <s v="AM6"/>
    <n v="19017"/>
    <n v="19018"/>
    <x v="1"/>
    <x v="11"/>
    <x v="1"/>
    <n v="91.76"/>
    <n v="8.82"/>
    <n v="144.80000000000001"/>
    <n v="245.39"/>
    <n v="100.58"/>
    <n v="144.80000000000001"/>
  </r>
  <r>
    <s v="I25_66to56"/>
    <s v="Win"/>
    <s v="TR012"/>
    <x v="0"/>
    <x v="0"/>
    <s v="Fi01"/>
    <x v="5"/>
    <s v="AM6.vld"/>
    <s v="3a"/>
    <n v="15"/>
    <n v="0"/>
    <s v="AM"/>
    <s v="AM6"/>
    <n v="19035"/>
    <n v="19036"/>
    <x v="1"/>
    <x v="9"/>
    <x v="1"/>
    <n v="27.64"/>
    <n v="1.0900000000000001"/>
    <n v="68"/>
    <n v="96.73"/>
    <n v="28.73"/>
    <n v="68"/>
  </r>
  <r>
    <s v="I25_66to56"/>
    <s v="Win"/>
    <s v="TR012"/>
    <x v="0"/>
    <x v="0"/>
    <s v="Fi01"/>
    <x v="5"/>
    <s v="AM6.vld"/>
    <s v="3a"/>
    <n v="15"/>
    <n v="0"/>
    <s v="AM"/>
    <s v="AM6"/>
    <n v="19059"/>
    <n v="19060"/>
    <x v="1"/>
    <x v="3"/>
    <x v="1"/>
    <n v="96.74"/>
    <n v="2.42"/>
    <n v="24.82"/>
    <n v="123.98"/>
    <n v="99.16"/>
    <n v="24.82"/>
  </r>
  <r>
    <s v="I25_66to56"/>
    <s v="Win"/>
    <s v="TR012"/>
    <x v="0"/>
    <x v="0"/>
    <s v="Fi01"/>
    <x v="5"/>
    <s v="AM6.vld"/>
    <s v="3a"/>
    <n v="15"/>
    <n v="0"/>
    <s v="AM"/>
    <s v="AM6"/>
    <n v="19075"/>
    <n v="19076"/>
    <x v="1"/>
    <x v="4"/>
    <x v="1"/>
    <n v="52.24"/>
    <n v="0.1"/>
    <n v="6.11"/>
    <n v="58.45"/>
    <n v="52.34"/>
    <n v="6.11"/>
  </r>
  <r>
    <s v="I25_66to56"/>
    <s v="Win"/>
    <s v="TR012"/>
    <x v="0"/>
    <x v="0"/>
    <s v="Fi01"/>
    <x v="5"/>
    <s v="AM6.vld"/>
    <s v="3a"/>
    <n v="15"/>
    <n v="0"/>
    <s v="AM"/>
    <s v="AM6"/>
    <n v="19119"/>
    <n v="19120"/>
    <x v="1"/>
    <x v="7"/>
    <x v="1"/>
    <n v="13.52"/>
    <n v="0.03"/>
    <n v="36.22"/>
    <n v="49.76"/>
    <n v="13.54"/>
    <n v="36.22"/>
  </r>
  <r>
    <s v="I25_66to56"/>
    <s v="Win"/>
    <s v="TR012"/>
    <x v="0"/>
    <x v="0"/>
    <s v="Fi01"/>
    <x v="5"/>
    <s v="AM6.vld"/>
    <s v="3a"/>
    <n v="15"/>
    <n v="0"/>
    <s v="AM"/>
    <s v="AM6"/>
    <n v="19127"/>
    <n v="19239"/>
    <x v="0"/>
    <x v="0"/>
    <x v="1"/>
    <n v="376.69"/>
    <n v="30.32"/>
    <n v="148.5"/>
    <n v="555.51"/>
    <n v="407.01"/>
    <n v="148.5"/>
  </r>
  <r>
    <s v="I25_66to56"/>
    <s v="Win"/>
    <s v="TR012"/>
    <x v="0"/>
    <x v="0"/>
    <s v="Fi01"/>
    <x v="5"/>
    <s v="AM6.vld"/>
    <s v="3a"/>
    <n v="15"/>
    <n v="0"/>
    <s v="AM"/>
    <s v="AM6"/>
    <n v="19131"/>
    <n v="19130"/>
    <x v="0"/>
    <x v="2"/>
    <x v="1"/>
    <n v="332.47"/>
    <n v="25.22"/>
    <n v="153.97999999999999"/>
    <n v="511.67"/>
    <n v="357.69"/>
    <n v="153.97999999999999"/>
  </r>
  <r>
    <s v="I25_66to56"/>
    <s v="Win"/>
    <s v="TR012"/>
    <x v="0"/>
    <x v="0"/>
    <s v="Fi01"/>
    <x v="5"/>
    <s v="AM6.vld"/>
    <s v="3a"/>
    <n v="15"/>
    <n v="0"/>
    <s v="AM"/>
    <s v="AM6"/>
    <n v="19136"/>
    <n v="19135"/>
    <x v="0"/>
    <x v="1"/>
    <x v="1"/>
    <n v="265.66000000000003"/>
    <n v="19.93"/>
    <n v="126.55"/>
    <n v="412.15"/>
    <n v="285.58999999999997"/>
    <n v="126.55"/>
  </r>
  <r>
    <s v="I25_66to56"/>
    <s v="Win"/>
    <s v="TR012"/>
    <x v="0"/>
    <x v="0"/>
    <s v="Fi01"/>
    <x v="5"/>
    <s v="AM6.vld"/>
    <s v="3a"/>
    <n v="15"/>
    <n v="0"/>
    <s v="AM"/>
    <s v="AM6"/>
    <n v="19149"/>
    <n v="19148"/>
    <x v="0"/>
    <x v="10"/>
    <x v="1"/>
    <n v="129.59"/>
    <n v="8.2200000000000006"/>
    <n v="74.05"/>
    <n v="211.85"/>
    <n v="137.81"/>
    <n v="74.05"/>
  </r>
  <r>
    <s v="I25_66to56"/>
    <s v="Win"/>
    <s v="TR012"/>
    <x v="0"/>
    <x v="0"/>
    <s v="Fi01"/>
    <x v="5"/>
    <s v="AM6.vld"/>
    <s v="3a"/>
    <n v="15"/>
    <n v="0"/>
    <s v="AM"/>
    <s v="AM6"/>
    <n v="19173"/>
    <n v="19172"/>
    <x v="0"/>
    <x v="8"/>
    <x v="1"/>
    <n v="108.92"/>
    <n v="4.21"/>
    <n v="35.01"/>
    <n v="148.15"/>
    <n v="113.13"/>
    <n v="35.01"/>
  </r>
  <r>
    <s v="I25_66to56"/>
    <s v="Win"/>
    <s v="TR012"/>
    <x v="0"/>
    <x v="0"/>
    <s v="Fi01"/>
    <x v="5"/>
    <s v="AM6.vld"/>
    <s v="3a"/>
    <n v="15"/>
    <n v="0"/>
    <s v="AM"/>
    <s v="AM6"/>
    <n v="19189"/>
    <n v="19188"/>
    <x v="0"/>
    <x v="5"/>
    <x v="1"/>
    <n v="32.72"/>
    <n v="0.02"/>
    <n v="6.73"/>
    <n v="39.47"/>
    <n v="32.74"/>
    <n v="6.73"/>
  </r>
  <r>
    <s v="I25_66to56"/>
    <s v="Win"/>
    <s v="TR012"/>
    <x v="0"/>
    <x v="0"/>
    <s v="Fi01"/>
    <x v="5"/>
    <s v="AM6.vld"/>
    <s v="3a"/>
    <n v="15"/>
    <n v="0"/>
    <s v="AM"/>
    <s v="AM6"/>
    <n v="19233"/>
    <n v="19232"/>
    <x v="0"/>
    <x v="6"/>
    <x v="1"/>
    <n v="8.27"/>
    <n v="0.01"/>
    <n v="39.82"/>
    <n v="48.1"/>
    <n v="8.2799999999999994"/>
    <n v="39.82"/>
  </r>
  <r>
    <s v="I25_66to56"/>
    <s v="Win"/>
    <s v="TR012"/>
    <x v="0"/>
    <x v="0"/>
    <s v="Fi01"/>
    <x v="6"/>
    <s v="MD1.vld"/>
    <s v="3a"/>
    <n v="15"/>
    <n v="0"/>
    <s v="MD"/>
    <s v="MD1"/>
    <n v="5209"/>
    <n v="19241"/>
    <x v="0"/>
    <x v="0"/>
    <x v="0"/>
    <n v="4.5199999999999996"/>
    <n v="0.43"/>
    <n v="69.849999999999994"/>
    <n v="9243.9699999999993"/>
    <n v="4.95"/>
    <n v="69.849999999999994"/>
  </r>
  <r>
    <s v="I25_66to56"/>
    <s v="Win"/>
    <s v="TR012"/>
    <x v="0"/>
    <x v="0"/>
    <s v="Fi01"/>
    <x v="6"/>
    <s v="MD1.vld"/>
    <s v="3a"/>
    <n v="15"/>
    <n v="0"/>
    <s v="MD"/>
    <s v="MD1"/>
    <n v="5394"/>
    <n v="15366"/>
    <x v="0"/>
    <x v="1"/>
    <x v="0"/>
    <n v="4.45"/>
    <n v="0.46"/>
    <n v="41.32"/>
    <n v="7789.23"/>
    <n v="4.91"/>
    <n v="41.32"/>
  </r>
  <r>
    <s v="I25_66to56"/>
    <s v="Win"/>
    <s v="TR012"/>
    <x v="0"/>
    <x v="0"/>
    <s v="Fi01"/>
    <x v="6"/>
    <s v="MD1.vld"/>
    <s v="3a"/>
    <n v="15"/>
    <n v="0"/>
    <s v="MD"/>
    <s v="MD1"/>
    <n v="13270"/>
    <n v="11802"/>
    <x v="0"/>
    <x v="2"/>
    <x v="0"/>
    <n v="16.7"/>
    <n v="1.66"/>
    <n v="25.07"/>
    <n v="8325.33"/>
    <n v="18.350000000000001"/>
    <n v="25.07"/>
  </r>
  <r>
    <s v="I25_66to56"/>
    <s v="Win"/>
    <s v="TR012"/>
    <x v="0"/>
    <x v="0"/>
    <s v="Fi01"/>
    <x v="6"/>
    <s v="MD1.vld"/>
    <s v="3a"/>
    <n v="15"/>
    <n v="0"/>
    <s v="MD"/>
    <s v="MD1"/>
    <n v="15333"/>
    <n v="18991"/>
    <x v="1"/>
    <x v="3"/>
    <x v="0"/>
    <n v="0"/>
    <n v="0"/>
    <n v="0"/>
    <n v="4863.3999999999996"/>
    <n v="0"/>
    <n v="0"/>
  </r>
  <r>
    <s v="I25_66to56"/>
    <s v="Win"/>
    <s v="TR012"/>
    <x v="0"/>
    <x v="0"/>
    <s v="Fi01"/>
    <x v="6"/>
    <s v="MD1.vld"/>
    <s v="3a"/>
    <n v="15"/>
    <n v="0"/>
    <s v="MD"/>
    <s v="MD1"/>
    <n v="15740"/>
    <n v="15741"/>
    <x v="1"/>
    <x v="4"/>
    <x v="0"/>
    <n v="0"/>
    <n v="0"/>
    <n v="1.17"/>
    <n v="4452.34"/>
    <n v="0"/>
    <n v="1.17"/>
  </r>
  <r>
    <s v="I25_66to56"/>
    <s v="Win"/>
    <s v="TR012"/>
    <x v="0"/>
    <x v="0"/>
    <s v="Fi01"/>
    <x v="6"/>
    <s v="MD1.vld"/>
    <s v="3a"/>
    <n v="15"/>
    <n v="0"/>
    <s v="MD"/>
    <s v="MD1"/>
    <n v="15742"/>
    <n v="15743"/>
    <x v="0"/>
    <x v="5"/>
    <x v="0"/>
    <n v="0"/>
    <n v="0"/>
    <n v="1.33"/>
    <n v="2783.32"/>
    <n v="0"/>
    <n v="1.33"/>
  </r>
  <r>
    <s v="I25_66to56"/>
    <s v="Win"/>
    <s v="TR012"/>
    <x v="0"/>
    <x v="0"/>
    <s v="Fi01"/>
    <x v="6"/>
    <s v="MD1.vld"/>
    <s v="3a"/>
    <n v="15"/>
    <n v="0"/>
    <s v="MD"/>
    <s v="MD1"/>
    <n v="17350"/>
    <n v="17351"/>
    <x v="0"/>
    <x v="6"/>
    <x v="0"/>
    <n v="0"/>
    <n v="0"/>
    <n v="0"/>
    <n v="2921.53"/>
    <n v="0"/>
    <n v="0"/>
  </r>
  <r>
    <s v="I25_66to56"/>
    <s v="Win"/>
    <s v="TR012"/>
    <x v="0"/>
    <x v="0"/>
    <s v="Fi01"/>
    <x v="6"/>
    <s v="MD1.vld"/>
    <s v="3a"/>
    <n v="15"/>
    <n v="0"/>
    <s v="MD"/>
    <s v="MD1"/>
    <n v="17352"/>
    <n v="17353"/>
    <x v="1"/>
    <x v="7"/>
    <x v="0"/>
    <n v="0"/>
    <n v="0"/>
    <n v="0"/>
    <n v="3502.82"/>
    <n v="0"/>
    <n v="0"/>
  </r>
  <r>
    <s v="I25_66to56"/>
    <s v="Win"/>
    <s v="TR012"/>
    <x v="0"/>
    <x v="0"/>
    <s v="Fi01"/>
    <x v="6"/>
    <s v="MD1.vld"/>
    <s v="3a"/>
    <n v="15"/>
    <n v="0"/>
    <s v="MD"/>
    <s v="MD1"/>
    <n v="18993"/>
    <n v="15334"/>
    <x v="0"/>
    <x v="8"/>
    <x v="0"/>
    <n v="0"/>
    <n v="0"/>
    <n v="0"/>
    <n v="4173.3"/>
    <n v="0"/>
    <n v="0"/>
  </r>
  <r>
    <s v="I25_66to56"/>
    <s v="Win"/>
    <s v="TR012"/>
    <x v="0"/>
    <x v="0"/>
    <s v="Fi01"/>
    <x v="6"/>
    <s v="MD1.vld"/>
    <s v="3a"/>
    <n v="15"/>
    <n v="0"/>
    <s v="MD"/>
    <s v="MD1"/>
    <n v="18999"/>
    <n v="19000"/>
    <x v="1"/>
    <x v="9"/>
    <x v="0"/>
    <n v="10.88"/>
    <n v="2.41"/>
    <n v="74.010000000000005"/>
    <n v="6563.09"/>
    <n v="13.3"/>
    <n v="74.010000000000005"/>
  </r>
  <r>
    <s v="I25_66to56"/>
    <s v="Win"/>
    <s v="TR012"/>
    <x v="0"/>
    <x v="0"/>
    <s v="Fi01"/>
    <x v="6"/>
    <s v="MD1.vld"/>
    <s v="3a"/>
    <n v="15"/>
    <n v="0"/>
    <s v="MD"/>
    <s v="MD1"/>
    <n v="19002"/>
    <n v="19001"/>
    <x v="0"/>
    <x v="10"/>
    <x v="0"/>
    <n v="1.96"/>
    <n v="0.4"/>
    <n v="59.4"/>
    <n v="6008.28"/>
    <n v="2.36"/>
    <n v="59.4"/>
  </r>
  <r>
    <s v="I25_66to56"/>
    <s v="Win"/>
    <s v="TR012"/>
    <x v="0"/>
    <x v="0"/>
    <s v="Fi01"/>
    <x v="6"/>
    <s v="MD1.vld"/>
    <s v="3a"/>
    <n v="15"/>
    <n v="0"/>
    <s v="MD"/>
    <s v="MD1"/>
    <n v="19004"/>
    <n v="13271"/>
    <x v="1"/>
    <x v="11"/>
    <x v="0"/>
    <n v="0"/>
    <n v="0"/>
    <n v="34.39"/>
    <n v="8789.08"/>
    <n v="0"/>
    <n v="34.39"/>
  </r>
  <r>
    <s v="I25_66to56"/>
    <s v="Win"/>
    <s v="TR012"/>
    <x v="0"/>
    <x v="0"/>
    <s v="Fi01"/>
    <x v="6"/>
    <s v="MD1.vld"/>
    <s v="3a"/>
    <n v="15"/>
    <n v="0"/>
    <s v="MD"/>
    <s v="MD1"/>
    <n v="19017"/>
    <n v="19018"/>
    <x v="1"/>
    <x v="11"/>
    <x v="1"/>
    <n v="55.3"/>
    <n v="6.53"/>
    <n v="225.87"/>
    <n v="287.7"/>
    <n v="61.83"/>
    <n v="225.87"/>
  </r>
  <r>
    <s v="I25_66to56"/>
    <s v="Win"/>
    <s v="TR012"/>
    <x v="0"/>
    <x v="0"/>
    <s v="Fi01"/>
    <x v="6"/>
    <s v="MD1.vld"/>
    <s v="3a"/>
    <n v="15"/>
    <n v="0"/>
    <s v="MD"/>
    <s v="MD1"/>
    <n v="19035"/>
    <n v="19036"/>
    <x v="1"/>
    <x v="9"/>
    <x v="1"/>
    <n v="26.66"/>
    <n v="0.91"/>
    <n v="96.08"/>
    <n v="123.65"/>
    <n v="27.58"/>
    <n v="96.08"/>
  </r>
  <r>
    <s v="I25_66to56"/>
    <s v="Win"/>
    <s v="TR012"/>
    <x v="0"/>
    <x v="0"/>
    <s v="Fi01"/>
    <x v="6"/>
    <s v="MD1.vld"/>
    <s v="3a"/>
    <n v="15"/>
    <n v="0"/>
    <s v="MD"/>
    <s v="MD1"/>
    <n v="19059"/>
    <n v="19060"/>
    <x v="1"/>
    <x v="3"/>
    <x v="1"/>
    <n v="85.57"/>
    <n v="3.15"/>
    <n v="41.73"/>
    <n v="130.46"/>
    <n v="88.72"/>
    <n v="41.73"/>
  </r>
  <r>
    <s v="I25_66to56"/>
    <s v="Win"/>
    <s v="TR012"/>
    <x v="0"/>
    <x v="0"/>
    <s v="Fi01"/>
    <x v="6"/>
    <s v="MD1.vld"/>
    <s v="3a"/>
    <n v="15"/>
    <n v="0"/>
    <s v="MD"/>
    <s v="MD1"/>
    <n v="19075"/>
    <n v="19076"/>
    <x v="1"/>
    <x v="4"/>
    <x v="1"/>
    <n v="45.83"/>
    <n v="0.08"/>
    <n v="6.66"/>
    <n v="52.56"/>
    <n v="45.9"/>
    <n v="6.66"/>
  </r>
  <r>
    <s v="I25_66to56"/>
    <s v="Win"/>
    <s v="TR012"/>
    <x v="0"/>
    <x v="0"/>
    <s v="Fi01"/>
    <x v="6"/>
    <s v="MD1.vld"/>
    <s v="3a"/>
    <n v="15"/>
    <n v="0"/>
    <s v="MD"/>
    <s v="MD1"/>
    <n v="19119"/>
    <n v="19120"/>
    <x v="1"/>
    <x v="7"/>
    <x v="1"/>
    <n v="16.21"/>
    <n v="0.03"/>
    <n v="49.6"/>
    <n v="65.84"/>
    <n v="16.239999999999998"/>
    <n v="49.6"/>
  </r>
  <r>
    <s v="I25_66to56"/>
    <s v="Win"/>
    <s v="TR012"/>
    <x v="0"/>
    <x v="0"/>
    <s v="Fi01"/>
    <x v="6"/>
    <s v="MD1.vld"/>
    <s v="3a"/>
    <n v="15"/>
    <n v="0"/>
    <s v="MD"/>
    <s v="MD1"/>
    <n v="19127"/>
    <n v="19239"/>
    <x v="0"/>
    <x v="0"/>
    <x v="1"/>
    <n v="41.15"/>
    <n v="3.95"/>
    <n v="150.5"/>
    <n v="195.61"/>
    <n v="45.1"/>
    <n v="150.5"/>
  </r>
  <r>
    <s v="I25_66to56"/>
    <s v="Win"/>
    <s v="TR012"/>
    <x v="0"/>
    <x v="0"/>
    <s v="Fi01"/>
    <x v="6"/>
    <s v="MD1.vld"/>
    <s v="3a"/>
    <n v="15"/>
    <n v="0"/>
    <s v="MD"/>
    <s v="MD1"/>
    <n v="19131"/>
    <n v="19130"/>
    <x v="0"/>
    <x v="2"/>
    <x v="1"/>
    <n v="30.88"/>
    <n v="2.92"/>
    <n v="185.09"/>
    <n v="218.89"/>
    <n v="33.799999999999997"/>
    <n v="185.09"/>
  </r>
  <r>
    <s v="I25_66to56"/>
    <s v="Win"/>
    <s v="TR012"/>
    <x v="0"/>
    <x v="0"/>
    <s v="Fi01"/>
    <x v="6"/>
    <s v="MD1.vld"/>
    <s v="3a"/>
    <n v="15"/>
    <n v="0"/>
    <s v="MD"/>
    <s v="MD1"/>
    <n v="19136"/>
    <n v="19135"/>
    <x v="0"/>
    <x v="1"/>
    <x v="1"/>
    <n v="26.77"/>
    <n v="2.48"/>
    <n v="170.4"/>
    <n v="199.66"/>
    <n v="29.26"/>
    <n v="170.4"/>
  </r>
  <r>
    <s v="I25_66to56"/>
    <s v="Win"/>
    <s v="TR012"/>
    <x v="0"/>
    <x v="0"/>
    <s v="Fi01"/>
    <x v="6"/>
    <s v="MD1.vld"/>
    <s v="3a"/>
    <n v="15"/>
    <n v="0"/>
    <s v="MD"/>
    <s v="MD1"/>
    <n v="19149"/>
    <n v="19148"/>
    <x v="0"/>
    <x v="10"/>
    <x v="1"/>
    <n v="11.95"/>
    <n v="1.1599999999999999"/>
    <n v="91.35"/>
    <n v="104.46"/>
    <n v="13.11"/>
    <n v="91.35"/>
  </r>
  <r>
    <s v="I25_66to56"/>
    <s v="Win"/>
    <s v="TR012"/>
    <x v="0"/>
    <x v="0"/>
    <s v="Fi01"/>
    <x v="6"/>
    <s v="MD1.vld"/>
    <s v="3a"/>
    <n v="15"/>
    <n v="0"/>
    <s v="MD"/>
    <s v="MD1"/>
    <n v="19173"/>
    <n v="19172"/>
    <x v="0"/>
    <x v="8"/>
    <x v="1"/>
    <n v="27.67"/>
    <n v="2.11"/>
    <n v="57.61"/>
    <n v="87.4"/>
    <n v="29.79"/>
    <n v="57.61"/>
  </r>
  <r>
    <s v="I25_66to56"/>
    <s v="Win"/>
    <s v="TR012"/>
    <x v="0"/>
    <x v="0"/>
    <s v="Fi01"/>
    <x v="6"/>
    <s v="MD1.vld"/>
    <s v="3a"/>
    <n v="15"/>
    <n v="0"/>
    <s v="MD"/>
    <s v="MD1"/>
    <n v="19189"/>
    <n v="19188"/>
    <x v="0"/>
    <x v="5"/>
    <x v="1"/>
    <n v="7.4"/>
    <n v="0"/>
    <n v="5.37"/>
    <n v="12.78"/>
    <n v="7.4"/>
    <n v="5.37"/>
  </r>
  <r>
    <s v="I25_66to56"/>
    <s v="Win"/>
    <s v="TR012"/>
    <x v="0"/>
    <x v="0"/>
    <s v="Fi01"/>
    <x v="6"/>
    <s v="MD1.vld"/>
    <s v="3a"/>
    <n v="15"/>
    <n v="0"/>
    <s v="MD"/>
    <s v="MD1"/>
    <n v="19233"/>
    <n v="19232"/>
    <x v="0"/>
    <x v="6"/>
    <x v="1"/>
    <n v="3.94"/>
    <n v="0"/>
    <n v="51.64"/>
    <n v="55.58"/>
    <n v="3.94"/>
    <n v="51.64"/>
  </r>
  <r>
    <s v="I25_66to56"/>
    <s v="Win"/>
    <s v="TR012"/>
    <x v="0"/>
    <x v="0"/>
    <s v="Fi01"/>
    <x v="7"/>
    <s v="MD2.vld"/>
    <s v="3a"/>
    <n v="15"/>
    <n v="0"/>
    <s v="MD"/>
    <s v="MD2"/>
    <n v="5209"/>
    <n v="19241"/>
    <x v="0"/>
    <x v="0"/>
    <x v="0"/>
    <n v="17.350000000000001"/>
    <n v="1.1599999999999999"/>
    <n v="102.83"/>
    <n v="14318.75"/>
    <n v="18.510000000000002"/>
    <n v="102.83"/>
  </r>
  <r>
    <s v="I25_66to56"/>
    <s v="Win"/>
    <s v="TR012"/>
    <x v="0"/>
    <x v="0"/>
    <s v="Fi01"/>
    <x v="7"/>
    <s v="MD2.vld"/>
    <s v="3a"/>
    <n v="15"/>
    <n v="0"/>
    <s v="MD"/>
    <s v="MD2"/>
    <n v="5394"/>
    <n v="15366"/>
    <x v="0"/>
    <x v="1"/>
    <x v="0"/>
    <n v="23.74"/>
    <n v="2.4"/>
    <n v="72.59"/>
    <n v="12216.51"/>
    <n v="26.14"/>
    <n v="72.59"/>
  </r>
  <r>
    <s v="I25_66to56"/>
    <s v="Win"/>
    <s v="TR012"/>
    <x v="0"/>
    <x v="0"/>
    <s v="Fi01"/>
    <x v="7"/>
    <s v="MD2.vld"/>
    <s v="3a"/>
    <n v="15"/>
    <n v="0"/>
    <s v="MD"/>
    <s v="MD2"/>
    <n v="13270"/>
    <n v="11802"/>
    <x v="0"/>
    <x v="2"/>
    <x v="0"/>
    <n v="82.35"/>
    <n v="6.56"/>
    <n v="40.15"/>
    <n v="12953.97"/>
    <n v="88.91"/>
    <n v="40.15"/>
  </r>
  <r>
    <s v="I25_66to56"/>
    <s v="Win"/>
    <s v="TR012"/>
    <x v="0"/>
    <x v="0"/>
    <s v="Fi01"/>
    <x v="7"/>
    <s v="MD2.vld"/>
    <s v="3a"/>
    <n v="15"/>
    <n v="0"/>
    <s v="MD"/>
    <s v="MD2"/>
    <n v="15333"/>
    <n v="18991"/>
    <x v="1"/>
    <x v="3"/>
    <x v="0"/>
    <n v="0"/>
    <n v="0"/>
    <n v="0"/>
    <n v="7614.15"/>
    <n v="0"/>
    <n v="0"/>
  </r>
  <r>
    <s v="I25_66to56"/>
    <s v="Win"/>
    <s v="TR012"/>
    <x v="0"/>
    <x v="0"/>
    <s v="Fi01"/>
    <x v="7"/>
    <s v="MD2.vld"/>
    <s v="3a"/>
    <n v="15"/>
    <n v="0"/>
    <s v="MD"/>
    <s v="MD2"/>
    <n v="15740"/>
    <n v="15741"/>
    <x v="1"/>
    <x v="4"/>
    <x v="0"/>
    <n v="0"/>
    <n v="0"/>
    <n v="1.57"/>
    <n v="6703.64"/>
    <n v="0"/>
    <n v="1.57"/>
  </r>
  <r>
    <s v="I25_66to56"/>
    <s v="Win"/>
    <s v="TR012"/>
    <x v="0"/>
    <x v="0"/>
    <s v="Fi01"/>
    <x v="7"/>
    <s v="MD2.vld"/>
    <s v="3a"/>
    <n v="15"/>
    <n v="0"/>
    <s v="MD"/>
    <s v="MD2"/>
    <n v="15742"/>
    <n v="15743"/>
    <x v="0"/>
    <x v="5"/>
    <x v="0"/>
    <n v="0"/>
    <n v="0"/>
    <n v="2.85"/>
    <n v="5199.12"/>
    <n v="0"/>
    <n v="2.85"/>
  </r>
  <r>
    <s v="I25_66to56"/>
    <s v="Win"/>
    <s v="TR012"/>
    <x v="0"/>
    <x v="0"/>
    <s v="Fi01"/>
    <x v="7"/>
    <s v="MD2.vld"/>
    <s v="3a"/>
    <n v="15"/>
    <n v="0"/>
    <s v="MD"/>
    <s v="MD2"/>
    <n v="17350"/>
    <n v="17351"/>
    <x v="0"/>
    <x v="6"/>
    <x v="0"/>
    <n v="0"/>
    <n v="0"/>
    <n v="0"/>
    <n v="5218.6899999999996"/>
    <n v="0"/>
    <n v="0"/>
  </r>
  <r>
    <s v="I25_66to56"/>
    <s v="Win"/>
    <s v="TR012"/>
    <x v="0"/>
    <x v="0"/>
    <s v="Fi01"/>
    <x v="7"/>
    <s v="MD2.vld"/>
    <s v="3a"/>
    <n v="15"/>
    <n v="0"/>
    <s v="MD"/>
    <s v="MD2"/>
    <n v="17352"/>
    <n v="17353"/>
    <x v="1"/>
    <x v="7"/>
    <x v="0"/>
    <n v="0"/>
    <n v="0"/>
    <n v="0"/>
    <n v="5434.56"/>
    <n v="0"/>
    <n v="0"/>
  </r>
  <r>
    <s v="I25_66to56"/>
    <s v="Win"/>
    <s v="TR012"/>
    <x v="0"/>
    <x v="0"/>
    <s v="Fi01"/>
    <x v="7"/>
    <s v="MD2.vld"/>
    <s v="3a"/>
    <n v="15"/>
    <n v="0"/>
    <s v="MD"/>
    <s v="MD2"/>
    <n v="18993"/>
    <n v="15334"/>
    <x v="0"/>
    <x v="8"/>
    <x v="0"/>
    <n v="0"/>
    <n v="0"/>
    <n v="0"/>
    <n v="6987.44"/>
    <n v="0"/>
    <n v="0"/>
  </r>
  <r>
    <s v="I25_66to56"/>
    <s v="Win"/>
    <s v="TR012"/>
    <x v="0"/>
    <x v="0"/>
    <s v="Fi01"/>
    <x v="7"/>
    <s v="MD2.vld"/>
    <s v="3a"/>
    <n v="15"/>
    <n v="0"/>
    <s v="MD"/>
    <s v="MD2"/>
    <n v="18999"/>
    <n v="19000"/>
    <x v="1"/>
    <x v="9"/>
    <x v="0"/>
    <n v="43.36"/>
    <n v="9.17"/>
    <n v="112.54"/>
    <n v="10156.77"/>
    <n v="52.53"/>
    <n v="112.54"/>
  </r>
  <r>
    <s v="I25_66to56"/>
    <s v="Win"/>
    <s v="TR012"/>
    <x v="0"/>
    <x v="0"/>
    <s v="Fi01"/>
    <x v="7"/>
    <s v="MD2.vld"/>
    <s v="3a"/>
    <n v="15"/>
    <n v="0"/>
    <s v="MD"/>
    <s v="MD2"/>
    <n v="19002"/>
    <n v="19001"/>
    <x v="0"/>
    <x v="10"/>
    <x v="0"/>
    <n v="6.31"/>
    <n v="1.0900000000000001"/>
    <n v="104.86"/>
    <n v="9694.0499999999993"/>
    <n v="7.4"/>
    <n v="104.86"/>
  </r>
  <r>
    <s v="I25_66to56"/>
    <s v="Win"/>
    <s v="TR012"/>
    <x v="0"/>
    <x v="0"/>
    <s v="Fi01"/>
    <x v="7"/>
    <s v="MD2.vld"/>
    <s v="3a"/>
    <n v="15"/>
    <n v="0"/>
    <s v="MD"/>
    <s v="MD2"/>
    <n v="19004"/>
    <n v="13271"/>
    <x v="1"/>
    <x v="11"/>
    <x v="0"/>
    <n v="22.17"/>
    <n v="2.69"/>
    <n v="65.11"/>
    <n v="13652.09"/>
    <n v="24.86"/>
    <n v="65.11"/>
  </r>
  <r>
    <s v="I25_66to56"/>
    <s v="Win"/>
    <s v="TR012"/>
    <x v="0"/>
    <x v="0"/>
    <s v="Fi01"/>
    <x v="7"/>
    <s v="MD2.vld"/>
    <s v="3a"/>
    <n v="15"/>
    <n v="0"/>
    <s v="MD"/>
    <s v="MD2"/>
    <n v="19017"/>
    <n v="19018"/>
    <x v="1"/>
    <x v="11"/>
    <x v="1"/>
    <n v="308.39999999999998"/>
    <n v="36.89"/>
    <n v="357.29"/>
    <n v="702.58"/>
    <n v="345.28"/>
    <n v="357.29"/>
  </r>
  <r>
    <s v="I25_66to56"/>
    <s v="Win"/>
    <s v="TR012"/>
    <x v="0"/>
    <x v="0"/>
    <s v="Fi01"/>
    <x v="7"/>
    <s v="MD2.vld"/>
    <s v="3a"/>
    <n v="15"/>
    <n v="0"/>
    <s v="MD"/>
    <s v="MD2"/>
    <n v="19035"/>
    <n v="19036"/>
    <x v="1"/>
    <x v="9"/>
    <x v="1"/>
    <n v="109.49"/>
    <n v="5.58"/>
    <n v="148.28"/>
    <n v="263.35000000000002"/>
    <n v="115.07"/>
    <n v="148.28"/>
  </r>
  <r>
    <s v="I25_66to56"/>
    <s v="Win"/>
    <s v="TR012"/>
    <x v="0"/>
    <x v="0"/>
    <s v="Fi01"/>
    <x v="7"/>
    <s v="MD2.vld"/>
    <s v="3a"/>
    <n v="15"/>
    <n v="0"/>
    <s v="MD"/>
    <s v="MD2"/>
    <n v="19059"/>
    <n v="19060"/>
    <x v="1"/>
    <x v="3"/>
    <x v="1"/>
    <n v="237.33"/>
    <n v="6.4"/>
    <n v="66.03"/>
    <n v="309.76"/>
    <n v="243.73"/>
    <n v="66.03"/>
  </r>
  <r>
    <s v="I25_66to56"/>
    <s v="Win"/>
    <s v="TR012"/>
    <x v="0"/>
    <x v="0"/>
    <s v="Fi01"/>
    <x v="7"/>
    <s v="MD2.vld"/>
    <s v="3a"/>
    <n v="15"/>
    <n v="0"/>
    <s v="MD"/>
    <s v="MD2"/>
    <n v="19075"/>
    <n v="19076"/>
    <x v="1"/>
    <x v="4"/>
    <x v="1"/>
    <n v="127.36"/>
    <n v="0.18"/>
    <n v="9.76"/>
    <n v="137.30000000000001"/>
    <n v="127.54"/>
    <n v="9.76"/>
  </r>
  <r>
    <s v="I25_66to56"/>
    <s v="Win"/>
    <s v="TR012"/>
    <x v="0"/>
    <x v="0"/>
    <s v="Fi01"/>
    <x v="7"/>
    <s v="MD2.vld"/>
    <s v="3a"/>
    <n v="15"/>
    <n v="0"/>
    <s v="MD"/>
    <s v="MD2"/>
    <n v="19119"/>
    <n v="19120"/>
    <x v="1"/>
    <x v="7"/>
    <x v="1"/>
    <n v="42.22"/>
    <n v="0.05"/>
    <n v="81.06"/>
    <n v="123.34"/>
    <n v="42.27"/>
    <n v="81.06"/>
  </r>
  <r>
    <s v="I25_66to56"/>
    <s v="Win"/>
    <s v="TR012"/>
    <x v="0"/>
    <x v="0"/>
    <s v="Fi01"/>
    <x v="7"/>
    <s v="MD2.vld"/>
    <s v="3a"/>
    <n v="15"/>
    <n v="0"/>
    <s v="MD"/>
    <s v="MD2"/>
    <n v="19127"/>
    <n v="19239"/>
    <x v="0"/>
    <x v="0"/>
    <x v="1"/>
    <n v="184.56"/>
    <n v="16.399999999999999"/>
    <n v="235.36"/>
    <n v="436.31"/>
    <n v="200.95"/>
    <n v="235.36"/>
  </r>
  <r>
    <s v="I25_66to56"/>
    <s v="Win"/>
    <s v="TR012"/>
    <x v="0"/>
    <x v="0"/>
    <s v="Fi01"/>
    <x v="7"/>
    <s v="MD2.vld"/>
    <s v="3a"/>
    <n v="15"/>
    <n v="0"/>
    <s v="MD"/>
    <s v="MD2"/>
    <n v="19131"/>
    <n v="19130"/>
    <x v="0"/>
    <x v="2"/>
    <x v="1"/>
    <n v="127.97"/>
    <n v="11.75"/>
    <n v="287.97000000000003"/>
    <n v="427.69"/>
    <n v="139.72"/>
    <n v="287.97000000000003"/>
  </r>
  <r>
    <s v="I25_66to56"/>
    <s v="Win"/>
    <s v="TR012"/>
    <x v="0"/>
    <x v="0"/>
    <s v="Fi01"/>
    <x v="7"/>
    <s v="MD2.vld"/>
    <s v="3a"/>
    <n v="15"/>
    <n v="0"/>
    <s v="MD"/>
    <s v="MD2"/>
    <n v="19136"/>
    <n v="19135"/>
    <x v="0"/>
    <x v="1"/>
    <x v="1"/>
    <n v="107.35"/>
    <n v="9.52"/>
    <n v="258.77"/>
    <n v="375.65"/>
    <n v="116.88"/>
    <n v="258.77"/>
  </r>
  <r>
    <s v="I25_66to56"/>
    <s v="Win"/>
    <s v="TR012"/>
    <x v="0"/>
    <x v="0"/>
    <s v="Fi01"/>
    <x v="7"/>
    <s v="MD2.vld"/>
    <s v="3a"/>
    <n v="15"/>
    <n v="0"/>
    <s v="MD"/>
    <s v="MD2"/>
    <n v="19149"/>
    <n v="19148"/>
    <x v="0"/>
    <x v="10"/>
    <x v="1"/>
    <n v="48.17"/>
    <n v="3.82"/>
    <n v="136.85"/>
    <n v="188.84"/>
    <n v="51.99"/>
    <n v="136.85"/>
  </r>
  <r>
    <s v="I25_66to56"/>
    <s v="Win"/>
    <s v="TR012"/>
    <x v="0"/>
    <x v="0"/>
    <s v="Fi01"/>
    <x v="7"/>
    <s v="MD2.vld"/>
    <s v="3a"/>
    <n v="15"/>
    <n v="0"/>
    <s v="MD"/>
    <s v="MD2"/>
    <n v="19173"/>
    <n v="19172"/>
    <x v="0"/>
    <x v="8"/>
    <x v="1"/>
    <n v="80.19"/>
    <n v="4.25"/>
    <n v="92.17"/>
    <n v="176.61"/>
    <n v="84.44"/>
    <n v="92.17"/>
  </r>
  <r>
    <s v="I25_66to56"/>
    <s v="Win"/>
    <s v="TR012"/>
    <x v="0"/>
    <x v="0"/>
    <s v="Fi01"/>
    <x v="7"/>
    <s v="MD2.vld"/>
    <s v="3a"/>
    <n v="15"/>
    <n v="0"/>
    <s v="MD"/>
    <s v="MD2"/>
    <n v="19189"/>
    <n v="19188"/>
    <x v="0"/>
    <x v="5"/>
    <x v="1"/>
    <n v="34.19"/>
    <n v="0.06"/>
    <n v="11.9"/>
    <n v="46.14"/>
    <n v="34.24"/>
    <n v="11.9"/>
  </r>
  <r>
    <s v="I25_66to56"/>
    <s v="Win"/>
    <s v="TR012"/>
    <x v="0"/>
    <x v="0"/>
    <s v="Fi01"/>
    <x v="7"/>
    <s v="MD2.vld"/>
    <s v="3a"/>
    <n v="15"/>
    <n v="0"/>
    <s v="MD"/>
    <s v="MD2"/>
    <n v="19233"/>
    <n v="19232"/>
    <x v="0"/>
    <x v="6"/>
    <x v="1"/>
    <n v="18.36"/>
    <n v="0.06"/>
    <n v="89.79"/>
    <n v="108.21"/>
    <n v="18.420000000000002"/>
    <n v="89.79"/>
  </r>
  <r>
    <s v="I25_66to56"/>
    <s v="Win"/>
    <s v="TR012"/>
    <x v="0"/>
    <x v="0"/>
    <s v="Fi01"/>
    <x v="8"/>
    <s v="PM1.vld"/>
    <s v="3a"/>
    <n v="15"/>
    <n v="0"/>
    <s v="PM"/>
    <s v="PM1"/>
    <n v="5209"/>
    <n v="19241"/>
    <x v="0"/>
    <x v="0"/>
    <x v="0"/>
    <n v="47.05"/>
    <n v="3.78"/>
    <n v="31.95"/>
    <n v="2431.94"/>
    <n v="50.83"/>
    <n v="31.95"/>
  </r>
  <r>
    <s v="I25_66to56"/>
    <s v="Win"/>
    <s v="TR012"/>
    <x v="0"/>
    <x v="0"/>
    <s v="Fi01"/>
    <x v="8"/>
    <s v="PM1.vld"/>
    <s v="3a"/>
    <n v="15"/>
    <n v="0"/>
    <s v="PM"/>
    <s v="PM1"/>
    <n v="5394"/>
    <n v="15366"/>
    <x v="0"/>
    <x v="1"/>
    <x v="0"/>
    <n v="31.09"/>
    <n v="4.46"/>
    <n v="24.42"/>
    <n v="2273.87"/>
    <n v="35.549999999999997"/>
    <n v="24.42"/>
  </r>
  <r>
    <s v="I25_66to56"/>
    <s v="Win"/>
    <s v="TR012"/>
    <x v="0"/>
    <x v="0"/>
    <s v="Fi01"/>
    <x v="8"/>
    <s v="PM1.vld"/>
    <s v="3a"/>
    <n v="15"/>
    <n v="0"/>
    <s v="PM"/>
    <s v="PM1"/>
    <n v="13270"/>
    <n v="11802"/>
    <x v="0"/>
    <x v="2"/>
    <x v="0"/>
    <n v="53.86"/>
    <n v="8.1"/>
    <n v="14.9"/>
    <n v="2295.6"/>
    <n v="61.97"/>
    <n v="14.9"/>
  </r>
  <r>
    <s v="I25_66to56"/>
    <s v="Win"/>
    <s v="TR012"/>
    <x v="0"/>
    <x v="0"/>
    <s v="Fi01"/>
    <x v="8"/>
    <s v="PM1.vld"/>
    <s v="3a"/>
    <n v="15"/>
    <n v="0"/>
    <s v="PM"/>
    <s v="PM1"/>
    <n v="15333"/>
    <n v="18991"/>
    <x v="1"/>
    <x v="3"/>
    <x v="0"/>
    <n v="0"/>
    <n v="0"/>
    <n v="0"/>
    <n v="1449.57"/>
    <n v="0"/>
    <n v="0"/>
  </r>
  <r>
    <s v="I25_66to56"/>
    <s v="Win"/>
    <s v="TR012"/>
    <x v="0"/>
    <x v="0"/>
    <s v="Fi01"/>
    <x v="8"/>
    <s v="PM1.vld"/>
    <s v="3a"/>
    <n v="15"/>
    <n v="0"/>
    <s v="PM"/>
    <s v="PM1"/>
    <n v="15740"/>
    <n v="15741"/>
    <x v="1"/>
    <x v="4"/>
    <x v="0"/>
    <n v="0.2"/>
    <n v="0.01"/>
    <n v="0.43"/>
    <n v="1215.4000000000001"/>
    <n v="0.21"/>
    <n v="0.43"/>
  </r>
  <r>
    <s v="I25_66to56"/>
    <s v="Win"/>
    <s v="TR012"/>
    <x v="0"/>
    <x v="0"/>
    <s v="Fi01"/>
    <x v="8"/>
    <s v="PM1.vld"/>
    <s v="3a"/>
    <n v="15"/>
    <n v="0"/>
    <s v="PM"/>
    <s v="PM1"/>
    <n v="15742"/>
    <n v="15743"/>
    <x v="0"/>
    <x v="5"/>
    <x v="0"/>
    <n v="1.81"/>
    <n v="0.09"/>
    <n v="0.56999999999999995"/>
    <n v="1145.1099999999999"/>
    <n v="1.9"/>
    <n v="0.56999999999999995"/>
  </r>
  <r>
    <s v="I25_66to56"/>
    <s v="Win"/>
    <s v="TR012"/>
    <x v="0"/>
    <x v="0"/>
    <s v="Fi01"/>
    <x v="8"/>
    <s v="PM1.vld"/>
    <s v="3a"/>
    <n v="15"/>
    <n v="0"/>
    <s v="PM"/>
    <s v="PM1"/>
    <n v="17350"/>
    <n v="17351"/>
    <x v="0"/>
    <x v="6"/>
    <x v="0"/>
    <n v="0"/>
    <n v="0"/>
    <n v="0"/>
    <n v="1349.8"/>
    <n v="0"/>
    <n v="0"/>
  </r>
  <r>
    <s v="I25_66to56"/>
    <s v="Win"/>
    <s v="TR012"/>
    <x v="0"/>
    <x v="0"/>
    <s v="Fi01"/>
    <x v="8"/>
    <s v="PM1.vld"/>
    <s v="3a"/>
    <n v="15"/>
    <n v="0"/>
    <s v="PM"/>
    <s v="PM1"/>
    <n v="17352"/>
    <n v="17353"/>
    <x v="1"/>
    <x v="7"/>
    <x v="0"/>
    <n v="0"/>
    <n v="0"/>
    <n v="0"/>
    <n v="1411.88"/>
    <n v="0"/>
    <n v="0"/>
  </r>
  <r>
    <s v="I25_66to56"/>
    <s v="Win"/>
    <s v="TR012"/>
    <x v="0"/>
    <x v="0"/>
    <s v="Fi01"/>
    <x v="8"/>
    <s v="PM1.vld"/>
    <s v="3a"/>
    <n v="15"/>
    <n v="0"/>
    <s v="PM"/>
    <s v="PM1"/>
    <n v="18993"/>
    <n v="15334"/>
    <x v="0"/>
    <x v="8"/>
    <x v="0"/>
    <n v="0"/>
    <n v="0"/>
    <n v="0"/>
    <n v="1368.95"/>
    <n v="0"/>
    <n v="0"/>
  </r>
  <r>
    <s v="I25_66to56"/>
    <s v="Win"/>
    <s v="TR012"/>
    <x v="0"/>
    <x v="0"/>
    <s v="Fi01"/>
    <x v="8"/>
    <s v="PM1.vld"/>
    <s v="3a"/>
    <n v="15"/>
    <n v="0"/>
    <s v="PM"/>
    <s v="PM1"/>
    <n v="18999"/>
    <n v="19000"/>
    <x v="1"/>
    <x v="9"/>
    <x v="0"/>
    <n v="46.26"/>
    <n v="4.33"/>
    <n v="17.45"/>
    <n v="2074.6999999999998"/>
    <n v="50.6"/>
    <n v="17.45"/>
  </r>
  <r>
    <s v="I25_66to56"/>
    <s v="Win"/>
    <s v="TR012"/>
    <x v="0"/>
    <x v="0"/>
    <s v="Fi01"/>
    <x v="8"/>
    <s v="PM1.vld"/>
    <s v="3a"/>
    <n v="15"/>
    <n v="0"/>
    <s v="PM"/>
    <s v="PM1"/>
    <n v="19002"/>
    <n v="19001"/>
    <x v="0"/>
    <x v="10"/>
    <x v="0"/>
    <n v="22.07"/>
    <n v="1.69"/>
    <n v="21.51"/>
    <n v="1982.6"/>
    <n v="23.76"/>
    <n v="21.51"/>
  </r>
  <r>
    <s v="I25_66to56"/>
    <s v="Win"/>
    <s v="TR012"/>
    <x v="0"/>
    <x v="0"/>
    <s v="Fi01"/>
    <x v="8"/>
    <s v="PM1.vld"/>
    <s v="3a"/>
    <n v="15"/>
    <n v="0"/>
    <s v="PM"/>
    <s v="PM1"/>
    <n v="19004"/>
    <n v="13271"/>
    <x v="1"/>
    <x v="11"/>
    <x v="0"/>
    <n v="39.26"/>
    <n v="5.01"/>
    <n v="27.96"/>
    <n v="2452.2199999999998"/>
    <n v="44.28"/>
    <n v="27.96"/>
  </r>
  <r>
    <s v="I25_66to56"/>
    <s v="Win"/>
    <s v="TR012"/>
    <x v="0"/>
    <x v="0"/>
    <s v="Fi01"/>
    <x v="8"/>
    <s v="PM1.vld"/>
    <s v="3a"/>
    <n v="15"/>
    <n v="0"/>
    <s v="PM"/>
    <s v="PM1"/>
    <n v="19017"/>
    <n v="19018"/>
    <x v="1"/>
    <x v="11"/>
    <x v="1"/>
    <n v="371.45"/>
    <n v="30.3"/>
    <n v="65.94"/>
    <n v="467.68"/>
    <n v="401.74"/>
    <n v="65.94"/>
  </r>
  <r>
    <s v="I25_66to56"/>
    <s v="Win"/>
    <s v="TR012"/>
    <x v="0"/>
    <x v="0"/>
    <s v="Fi01"/>
    <x v="8"/>
    <s v="PM1.vld"/>
    <s v="3a"/>
    <n v="15"/>
    <n v="0"/>
    <s v="PM"/>
    <s v="PM1"/>
    <n v="19035"/>
    <n v="19036"/>
    <x v="1"/>
    <x v="9"/>
    <x v="1"/>
    <n v="178.31"/>
    <n v="7.51"/>
    <n v="32.53"/>
    <n v="218.35"/>
    <n v="185.82"/>
    <n v="32.53"/>
  </r>
  <r>
    <s v="I25_66to56"/>
    <s v="Win"/>
    <s v="TR012"/>
    <x v="0"/>
    <x v="0"/>
    <s v="Fi01"/>
    <x v="8"/>
    <s v="PM1.vld"/>
    <s v="3a"/>
    <n v="15"/>
    <n v="0"/>
    <s v="PM"/>
    <s v="PM1"/>
    <n v="19059"/>
    <n v="19060"/>
    <x v="1"/>
    <x v="3"/>
    <x v="1"/>
    <n v="217.67"/>
    <n v="5.37"/>
    <n v="16.82"/>
    <n v="239.86"/>
    <n v="223.04"/>
    <n v="16.82"/>
  </r>
  <r>
    <s v="I25_66to56"/>
    <s v="Win"/>
    <s v="TR012"/>
    <x v="0"/>
    <x v="0"/>
    <s v="Fi01"/>
    <x v="8"/>
    <s v="PM1.vld"/>
    <s v="3a"/>
    <n v="15"/>
    <n v="0"/>
    <s v="PM"/>
    <s v="PM1"/>
    <n v="19075"/>
    <n v="19076"/>
    <x v="1"/>
    <x v="4"/>
    <x v="1"/>
    <n v="133.19999999999999"/>
    <n v="0.28000000000000003"/>
    <n v="2.9"/>
    <n v="136.38"/>
    <n v="133.47999999999999"/>
    <n v="2.9"/>
  </r>
  <r>
    <s v="I25_66to56"/>
    <s v="Win"/>
    <s v="TR012"/>
    <x v="0"/>
    <x v="0"/>
    <s v="Fi01"/>
    <x v="8"/>
    <s v="PM1.vld"/>
    <s v="3a"/>
    <n v="15"/>
    <n v="0"/>
    <s v="PM"/>
    <s v="PM1"/>
    <n v="19119"/>
    <n v="19120"/>
    <x v="1"/>
    <x v="7"/>
    <x v="1"/>
    <n v="78.790000000000006"/>
    <n v="1.63"/>
    <n v="32.43"/>
    <n v="112.85"/>
    <n v="80.42"/>
    <n v="32.43"/>
  </r>
  <r>
    <s v="I25_66to56"/>
    <s v="Win"/>
    <s v="TR012"/>
    <x v="0"/>
    <x v="0"/>
    <s v="Fi01"/>
    <x v="8"/>
    <s v="PM1.vld"/>
    <s v="3a"/>
    <n v="15"/>
    <n v="0"/>
    <s v="PM"/>
    <s v="PM1"/>
    <n v="19127"/>
    <n v="19239"/>
    <x v="0"/>
    <x v="0"/>
    <x v="1"/>
    <n v="201.32"/>
    <n v="24.28"/>
    <n v="72.540000000000006"/>
    <n v="298.14999999999998"/>
    <n v="225.61"/>
    <n v="72.540000000000006"/>
  </r>
  <r>
    <s v="I25_66to56"/>
    <s v="Win"/>
    <s v="TR012"/>
    <x v="0"/>
    <x v="0"/>
    <s v="Fi01"/>
    <x v="8"/>
    <s v="PM1.vld"/>
    <s v="3a"/>
    <n v="15"/>
    <n v="0"/>
    <s v="PM"/>
    <s v="PM1"/>
    <n v="19131"/>
    <n v="19130"/>
    <x v="0"/>
    <x v="2"/>
    <x v="1"/>
    <n v="218.45"/>
    <n v="22.43"/>
    <n v="87.84"/>
    <n v="328.72"/>
    <n v="240.88"/>
    <n v="87.84"/>
  </r>
  <r>
    <s v="I25_66to56"/>
    <s v="Win"/>
    <s v="TR012"/>
    <x v="0"/>
    <x v="0"/>
    <s v="Fi01"/>
    <x v="8"/>
    <s v="PM1.vld"/>
    <s v="3a"/>
    <n v="15"/>
    <n v="0"/>
    <s v="PM"/>
    <s v="PM1"/>
    <n v="19136"/>
    <n v="19135"/>
    <x v="0"/>
    <x v="1"/>
    <x v="1"/>
    <n v="202.34"/>
    <n v="18.93"/>
    <n v="74.86"/>
    <n v="296.13"/>
    <n v="221.27"/>
    <n v="74.86"/>
  </r>
  <r>
    <s v="I25_66to56"/>
    <s v="Win"/>
    <s v="TR012"/>
    <x v="0"/>
    <x v="0"/>
    <s v="Fi01"/>
    <x v="8"/>
    <s v="PM1.vld"/>
    <s v="3a"/>
    <n v="15"/>
    <n v="0"/>
    <s v="PM"/>
    <s v="PM1"/>
    <n v="19149"/>
    <n v="19148"/>
    <x v="0"/>
    <x v="10"/>
    <x v="1"/>
    <n v="123.57"/>
    <n v="5.7"/>
    <n v="37.11"/>
    <n v="166.38"/>
    <n v="129.27000000000001"/>
    <n v="37.11"/>
  </r>
  <r>
    <s v="I25_66to56"/>
    <s v="Win"/>
    <s v="TR012"/>
    <x v="0"/>
    <x v="0"/>
    <s v="Fi01"/>
    <x v="8"/>
    <s v="PM1.vld"/>
    <s v="3a"/>
    <n v="15"/>
    <n v="0"/>
    <s v="PM"/>
    <s v="PM1"/>
    <n v="19173"/>
    <n v="19172"/>
    <x v="0"/>
    <x v="8"/>
    <x v="1"/>
    <n v="144.44999999999999"/>
    <n v="2.68"/>
    <n v="18.64"/>
    <n v="165.77"/>
    <n v="147.13"/>
    <n v="18.64"/>
  </r>
  <r>
    <s v="I25_66to56"/>
    <s v="Win"/>
    <s v="TR012"/>
    <x v="0"/>
    <x v="0"/>
    <s v="Fi01"/>
    <x v="8"/>
    <s v="PM1.vld"/>
    <s v="3a"/>
    <n v="15"/>
    <n v="0"/>
    <s v="PM"/>
    <s v="PM1"/>
    <n v="19189"/>
    <n v="19188"/>
    <x v="0"/>
    <x v="5"/>
    <x v="1"/>
    <n v="155.57"/>
    <n v="1.42"/>
    <n v="4.55"/>
    <n v="161.54"/>
    <n v="156.99"/>
    <n v="4.55"/>
  </r>
  <r>
    <s v="I25_66to56"/>
    <s v="Win"/>
    <s v="TR012"/>
    <x v="0"/>
    <x v="0"/>
    <s v="Fi01"/>
    <x v="8"/>
    <s v="PM1.vld"/>
    <s v="3a"/>
    <n v="15"/>
    <n v="0"/>
    <s v="PM"/>
    <s v="PM1"/>
    <n v="19233"/>
    <n v="19232"/>
    <x v="0"/>
    <x v="6"/>
    <x v="1"/>
    <n v="184.83"/>
    <n v="7.39"/>
    <n v="40.369999999999997"/>
    <n v="232.59"/>
    <n v="192.22"/>
    <n v="40.369999999999997"/>
  </r>
  <r>
    <s v="I25_66to56"/>
    <s v="Win"/>
    <s v="TR012"/>
    <x v="0"/>
    <x v="0"/>
    <s v="Fi01"/>
    <x v="9"/>
    <s v="PM2.vld"/>
    <s v="3a"/>
    <n v="15"/>
    <n v="0"/>
    <s v="PM"/>
    <s v="PM2"/>
    <n v="5209"/>
    <n v="19241"/>
    <x v="0"/>
    <x v="0"/>
    <x v="0"/>
    <n v="93.81"/>
    <n v="8.0500000000000007"/>
    <n v="67.48"/>
    <n v="5000.63"/>
    <n v="101.85"/>
    <n v="67.48"/>
  </r>
  <r>
    <s v="I25_66to56"/>
    <s v="Win"/>
    <s v="TR012"/>
    <x v="0"/>
    <x v="0"/>
    <s v="Fi01"/>
    <x v="9"/>
    <s v="PM2.vld"/>
    <s v="3a"/>
    <n v="15"/>
    <n v="0"/>
    <s v="PM"/>
    <s v="PM2"/>
    <n v="5394"/>
    <n v="15366"/>
    <x v="0"/>
    <x v="1"/>
    <x v="0"/>
    <n v="68.59"/>
    <n v="10.130000000000001"/>
    <n v="49.03"/>
    <n v="4659.49"/>
    <n v="78.73"/>
    <n v="49.03"/>
  </r>
  <r>
    <s v="I25_66to56"/>
    <s v="Win"/>
    <s v="TR012"/>
    <x v="0"/>
    <x v="0"/>
    <s v="Fi01"/>
    <x v="9"/>
    <s v="PM2.vld"/>
    <s v="3a"/>
    <n v="15"/>
    <n v="0"/>
    <s v="PM"/>
    <s v="PM2"/>
    <n v="13270"/>
    <n v="11802"/>
    <x v="0"/>
    <x v="2"/>
    <x v="0"/>
    <n v="143.35"/>
    <n v="21.22"/>
    <n v="31.57"/>
    <n v="4671"/>
    <n v="164.58"/>
    <n v="31.57"/>
  </r>
  <r>
    <s v="I25_66to56"/>
    <s v="Win"/>
    <s v="TR012"/>
    <x v="0"/>
    <x v="0"/>
    <s v="Fi01"/>
    <x v="9"/>
    <s v="PM2.vld"/>
    <s v="3a"/>
    <n v="15"/>
    <n v="0"/>
    <s v="PM"/>
    <s v="PM2"/>
    <n v="15333"/>
    <n v="18991"/>
    <x v="1"/>
    <x v="3"/>
    <x v="0"/>
    <n v="0"/>
    <n v="0"/>
    <n v="0"/>
    <n v="3036.91"/>
    <n v="0"/>
    <n v="0"/>
  </r>
  <r>
    <s v="I25_66to56"/>
    <s v="Win"/>
    <s v="TR012"/>
    <x v="0"/>
    <x v="0"/>
    <s v="Fi01"/>
    <x v="9"/>
    <s v="PM2.vld"/>
    <s v="3a"/>
    <n v="15"/>
    <n v="0"/>
    <s v="PM"/>
    <s v="PM2"/>
    <n v="15740"/>
    <n v="15741"/>
    <x v="1"/>
    <x v="4"/>
    <x v="0"/>
    <n v="1.03"/>
    <n v="0.04"/>
    <n v="1.38"/>
    <n v="2702.53"/>
    <n v="1.07"/>
    <n v="1.38"/>
  </r>
  <r>
    <s v="I25_66to56"/>
    <s v="Win"/>
    <s v="TR012"/>
    <x v="0"/>
    <x v="0"/>
    <s v="Fi01"/>
    <x v="9"/>
    <s v="PM2.vld"/>
    <s v="3a"/>
    <n v="15"/>
    <n v="0"/>
    <s v="PM"/>
    <s v="PM2"/>
    <n v="15742"/>
    <n v="15743"/>
    <x v="0"/>
    <x v="5"/>
    <x v="0"/>
    <n v="6.64"/>
    <n v="0.36"/>
    <n v="1.77"/>
    <n v="2317.66"/>
    <n v="7"/>
    <n v="1.77"/>
  </r>
  <r>
    <s v="I25_66to56"/>
    <s v="Win"/>
    <s v="TR012"/>
    <x v="0"/>
    <x v="0"/>
    <s v="Fi01"/>
    <x v="9"/>
    <s v="PM2.vld"/>
    <s v="3a"/>
    <n v="15"/>
    <n v="0"/>
    <s v="PM"/>
    <s v="PM2"/>
    <n v="17350"/>
    <n v="17351"/>
    <x v="0"/>
    <x v="6"/>
    <x v="0"/>
    <n v="0"/>
    <n v="0"/>
    <n v="0"/>
    <n v="2923.76"/>
    <n v="0"/>
    <n v="0"/>
  </r>
  <r>
    <s v="I25_66to56"/>
    <s v="Win"/>
    <s v="TR012"/>
    <x v="0"/>
    <x v="0"/>
    <s v="Fi01"/>
    <x v="9"/>
    <s v="PM2.vld"/>
    <s v="3a"/>
    <n v="15"/>
    <n v="0"/>
    <s v="PM"/>
    <s v="PM2"/>
    <n v="17352"/>
    <n v="17353"/>
    <x v="1"/>
    <x v="7"/>
    <x v="0"/>
    <n v="0"/>
    <n v="0"/>
    <n v="0"/>
    <n v="2771.68"/>
    <n v="0"/>
    <n v="0"/>
  </r>
  <r>
    <s v="I25_66to56"/>
    <s v="Win"/>
    <s v="TR012"/>
    <x v="0"/>
    <x v="0"/>
    <s v="Fi01"/>
    <x v="9"/>
    <s v="PM2.vld"/>
    <s v="3a"/>
    <n v="15"/>
    <n v="0"/>
    <s v="PM"/>
    <s v="PM2"/>
    <n v="18993"/>
    <n v="15334"/>
    <x v="0"/>
    <x v="8"/>
    <x v="0"/>
    <n v="0"/>
    <n v="0"/>
    <n v="0"/>
    <n v="2701.45"/>
    <n v="0"/>
    <n v="0"/>
  </r>
  <r>
    <s v="I25_66to56"/>
    <s v="Win"/>
    <s v="TR012"/>
    <x v="0"/>
    <x v="0"/>
    <s v="Fi01"/>
    <x v="9"/>
    <s v="PM2.vld"/>
    <s v="3a"/>
    <n v="15"/>
    <n v="0"/>
    <s v="PM"/>
    <s v="PM2"/>
    <n v="18999"/>
    <n v="19000"/>
    <x v="1"/>
    <x v="9"/>
    <x v="0"/>
    <n v="148.76"/>
    <n v="13.56"/>
    <n v="42.54"/>
    <n v="4362.3900000000003"/>
    <n v="162.32"/>
    <n v="42.54"/>
  </r>
  <r>
    <s v="I25_66to56"/>
    <s v="Win"/>
    <s v="TR012"/>
    <x v="0"/>
    <x v="0"/>
    <s v="Fi01"/>
    <x v="9"/>
    <s v="PM2.vld"/>
    <s v="3a"/>
    <n v="15"/>
    <n v="0"/>
    <s v="PM"/>
    <s v="PM2"/>
    <n v="19002"/>
    <n v="19001"/>
    <x v="0"/>
    <x v="10"/>
    <x v="0"/>
    <n v="61.58"/>
    <n v="4.6399999999999997"/>
    <n v="43.08"/>
    <n v="4163.58"/>
    <n v="66.22"/>
    <n v="43.08"/>
  </r>
  <r>
    <s v="I25_66to56"/>
    <s v="Win"/>
    <s v="TR012"/>
    <x v="0"/>
    <x v="0"/>
    <s v="Fi01"/>
    <x v="9"/>
    <s v="PM2.vld"/>
    <s v="3a"/>
    <n v="15"/>
    <n v="0"/>
    <s v="PM"/>
    <s v="PM2"/>
    <n v="19004"/>
    <n v="13271"/>
    <x v="1"/>
    <x v="11"/>
    <x v="0"/>
    <n v="113.71"/>
    <n v="14.41"/>
    <n v="47.38"/>
    <n v="4948.0200000000004"/>
    <n v="128.12"/>
    <n v="47.38"/>
  </r>
  <r>
    <s v="I25_66to56"/>
    <s v="Win"/>
    <s v="TR012"/>
    <x v="0"/>
    <x v="0"/>
    <s v="Fi01"/>
    <x v="9"/>
    <s v="PM2.vld"/>
    <s v="3a"/>
    <n v="15"/>
    <n v="0"/>
    <s v="PM"/>
    <s v="PM2"/>
    <n v="19017"/>
    <n v="19018"/>
    <x v="1"/>
    <x v="11"/>
    <x v="1"/>
    <n v="1010.06"/>
    <n v="84.81"/>
    <n v="183.77"/>
    <n v="1278.6400000000001"/>
    <n v="1094.8699999999999"/>
    <n v="183.77"/>
  </r>
  <r>
    <s v="I25_66to56"/>
    <s v="Win"/>
    <s v="TR012"/>
    <x v="0"/>
    <x v="0"/>
    <s v="Fi01"/>
    <x v="9"/>
    <s v="PM2.vld"/>
    <s v="3a"/>
    <n v="15"/>
    <n v="0"/>
    <s v="PM"/>
    <s v="PM2"/>
    <n v="19035"/>
    <n v="19036"/>
    <x v="1"/>
    <x v="9"/>
    <x v="1"/>
    <n v="560.17999999999995"/>
    <n v="26.18"/>
    <n v="83.45"/>
    <n v="669.82"/>
    <n v="586.37"/>
    <n v="83.45"/>
  </r>
  <r>
    <s v="I25_66to56"/>
    <s v="Win"/>
    <s v="TR012"/>
    <x v="0"/>
    <x v="0"/>
    <s v="Fi01"/>
    <x v="9"/>
    <s v="PM2.vld"/>
    <s v="3a"/>
    <n v="15"/>
    <n v="0"/>
    <s v="PM"/>
    <s v="PM2"/>
    <n v="19059"/>
    <n v="19060"/>
    <x v="1"/>
    <x v="3"/>
    <x v="1"/>
    <n v="743.13"/>
    <n v="17.170000000000002"/>
    <n v="35.65"/>
    <n v="795.95"/>
    <n v="760.3"/>
    <n v="35.65"/>
  </r>
  <r>
    <s v="I25_66to56"/>
    <s v="Win"/>
    <s v="TR012"/>
    <x v="0"/>
    <x v="0"/>
    <s v="Fi01"/>
    <x v="9"/>
    <s v="PM2.vld"/>
    <s v="3a"/>
    <n v="15"/>
    <n v="0"/>
    <s v="PM"/>
    <s v="PM2"/>
    <n v="19075"/>
    <n v="19076"/>
    <x v="1"/>
    <x v="4"/>
    <x v="1"/>
    <n v="481.56"/>
    <n v="1.86"/>
    <n v="9.08"/>
    <n v="492.5"/>
    <n v="483.42"/>
    <n v="9.08"/>
  </r>
  <r>
    <s v="I25_66to56"/>
    <s v="Win"/>
    <s v="TR012"/>
    <x v="0"/>
    <x v="0"/>
    <s v="Fi01"/>
    <x v="9"/>
    <s v="PM2.vld"/>
    <s v="3a"/>
    <n v="15"/>
    <n v="0"/>
    <s v="PM"/>
    <s v="PM2"/>
    <n v="19119"/>
    <n v="19120"/>
    <x v="1"/>
    <x v="7"/>
    <x v="1"/>
    <n v="243.68"/>
    <n v="6"/>
    <n v="62.08"/>
    <n v="311.76"/>
    <n v="249.68"/>
    <n v="62.08"/>
  </r>
  <r>
    <s v="I25_66to56"/>
    <s v="Win"/>
    <s v="TR012"/>
    <x v="0"/>
    <x v="0"/>
    <s v="Fi01"/>
    <x v="9"/>
    <s v="PM2.vld"/>
    <s v="3a"/>
    <n v="15"/>
    <n v="0"/>
    <s v="PM"/>
    <s v="PM2"/>
    <n v="19127"/>
    <n v="19239"/>
    <x v="0"/>
    <x v="0"/>
    <x v="1"/>
    <n v="522.79999999999995"/>
    <n v="63.77"/>
    <n v="161.12"/>
    <n v="747.69"/>
    <n v="586.57000000000005"/>
    <n v="161.12"/>
  </r>
  <r>
    <s v="I25_66to56"/>
    <s v="Win"/>
    <s v="TR012"/>
    <x v="0"/>
    <x v="0"/>
    <s v="Fi01"/>
    <x v="9"/>
    <s v="PM2.vld"/>
    <s v="3a"/>
    <n v="15"/>
    <n v="0"/>
    <s v="PM"/>
    <s v="PM2"/>
    <n v="19131"/>
    <n v="19130"/>
    <x v="0"/>
    <x v="2"/>
    <x v="1"/>
    <n v="525.6"/>
    <n v="54.9"/>
    <n v="186.07"/>
    <n v="766.57"/>
    <n v="580.5"/>
    <n v="186.07"/>
  </r>
  <r>
    <s v="I25_66to56"/>
    <s v="Win"/>
    <s v="TR012"/>
    <x v="0"/>
    <x v="0"/>
    <s v="Fi01"/>
    <x v="9"/>
    <s v="PM2.vld"/>
    <s v="3a"/>
    <n v="15"/>
    <n v="0"/>
    <s v="PM"/>
    <s v="PM2"/>
    <n v="19136"/>
    <n v="19135"/>
    <x v="0"/>
    <x v="1"/>
    <x v="1"/>
    <n v="499.97"/>
    <n v="47.47"/>
    <n v="163.28"/>
    <n v="710.71"/>
    <n v="547.44000000000005"/>
    <n v="163.28"/>
  </r>
  <r>
    <s v="I25_66to56"/>
    <s v="Win"/>
    <s v="TR012"/>
    <x v="0"/>
    <x v="0"/>
    <s v="Fi01"/>
    <x v="9"/>
    <s v="PM2.vld"/>
    <s v="3a"/>
    <n v="15"/>
    <n v="0"/>
    <s v="PM"/>
    <s v="PM2"/>
    <n v="19149"/>
    <n v="19148"/>
    <x v="0"/>
    <x v="10"/>
    <x v="1"/>
    <n v="357.07"/>
    <n v="19.75"/>
    <n v="97.05"/>
    <n v="473.87"/>
    <n v="376.82"/>
    <n v="97.05"/>
  </r>
  <r>
    <s v="I25_66to56"/>
    <s v="Win"/>
    <s v="TR012"/>
    <x v="0"/>
    <x v="0"/>
    <s v="Fi01"/>
    <x v="9"/>
    <s v="PM2.vld"/>
    <s v="3a"/>
    <n v="15"/>
    <n v="0"/>
    <s v="PM"/>
    <s v="PM2"/>
    <n v="19173"/>
    <n v="19172"/>
    <x v="0"/>
    <x v="8"/>
    <x v="1"/>
    <n v="431.6"/>
    <n v="10.77"/>
    <n v="41.69"/>
    <n v="484.06"/>
    <n v="442.37"/>
    <n v="41.69"/>
  </r>
  <r>
    <s v="I25_66to56"/>
    <s v="Win"/>
    <s v="TR012"/>
    <x v="0"/>
    <x v="0"/>
    <s v="Fi01"/>
    <x v="9"/>
    <s v="PM2.vld"/>
    <s v="3a"/>
    <n v="15"/>
    <n v="0"/>
    <s v="PM"/>
    <s v="PM2"/>
    <n v="19189"/>
    <n v="19188"/>
    <x v="0"/>
    <x v="5"/>
    <x v="1"/>
    <n v="416.17"/>
    <n v="3.96"/>
    <n v="11.32"/>
    <n v="431.45"/>
    <n v="420.13"/>
    <n v="11.32"/>
  </r>
  <r>
    <s v="I25_66to56"/>
    <s v="Win"/>
    <s v="TR012"/>
    <x v="0"/>
    <x v="0"/>
    <s v="Fi01"/>
    <x v="9"/>
    <s v="PM2.vld"/>
    <s v="3a"/>
    <n v="15"/>
    <n v="0"/>
    <s v="PM"/>
    <s v="PM2"/>
    <n v="19233"/>
    <n v="19232"/>
    <x v="0"/>
    <x v="6"/>
    <x v="1"/>
    <n v="488.99"/>
    <n v="19.89"/>
    <n v="81.12"/>
    <n v="590"/>
    <n v="508.88"/>
    <n v="81.12"/>
  </r>
  <r>
    <s v="I25_66to56"/>
    <s v="Win"/>
    <s v="TR012"/>
    <x v="0"/>
    <x v="0"/>
    <s v="Fi01"/>
    <x v="10"/>
    <s v="PM3.vld"/>
    <s v="3a"/>
    <n v="15"/>
    <n v="0"/>
    <s v="PM"/>
    <s v="PM3"/>
    <n v="5209"/>
    <n v="19241"/>
    <x v="0"/>
    <x v="0"/>
    <x v="0"/>
    <n v="155.57"/>
    <n v="17.96"/>
    <n v="138.31"/>
    <n v="7894.76"/>
    <n v="173.53"/>
    <n v="138.31"/>
  </r>
  <r>
    <s v="I25_66to56"/>
    <s v="Win"/>
    <s v="TR012"/>
    <x v="0"/>
    <x v="0"/>
    <s v="Fi01"/>
    <x v="10"/>
    <s v="PM3.vld"/>
    <s v="3a"/>
    <n v="15"/>
    <n v="0"/>
    <s v="PM"/>
    <s v="PM3"/>
    <n v="5394"/>
    <n v="15366"/>
    <x v="0"/>
    <x v="1"/>
    <x v="0"/>
    <n v="160.94"/>
    <n v="23.27"/>
    <n v="83.55"/>
    <n v="7157.91"/>
    <n v="184.21"/>
    <n v="83.55"/>
  </r>
  <r>
    <s v="I25_66to56"/>
    <s v="Win"/>
    <s v="TR012"/>
    <x v="0"/>
    <x v="0"/>
    <s v="Fi01"/>
    <x v="10"/>
    <s v="PM3.vld"/>
    <s v="3a"/>
    <n v="15"/>
    <n v="0"/>
    <s v="PM"/>
    <s v="PM3"/>
    <n v="13270"/>
    <n v="11802"/>
    <x v="0"/>
    <x v="2"/>
    <x v="0"/>
    <n v="386.47"/>
    <n v="58.14"/>
    <n v="65.02"/>
    <n v="7364.02"/>
    <n v="444.61"/>
    <n v="65.02"/>
  </r>
  <r>
    <s v="I25_66to56"/>
    <s v="Win"/>
    <s v="TR012"/>
    <x v="0"/>
    <x v="0"/>
    <s v="Fi01"/>
    <x v="10"/>
    <s v="PM3.vld"/>
    <s v="3a"/>
    <n v="15"/>
    <n v="0"/>
    <s v="PM"/>
    <s v="PM3"/>
    <n v="15333"/>
    <n v="18991"/>
    <x v="1"/>
    <x v="3"/>
    <x v="0"/>
    <n v="0"/>
    <n v="0"/>
    <n v="0"/>
    <n v="5073.38"/>
    <n v="0"/>
    <n v="0"/>
  </r>
  <r>
    <s v="I25_66to56"/>
    <s v="Win"/>
    <s v="TR012"/>
    <x v="0"/>
    <x v="0"/>
    <s v="Fi01"/>
    <x v="10"/>
    <s v="PM3.vld"/>
    <s v="3a"/>
    <n v="15"/>
    <n v="0"/>
    <s v="PM"/>
    <s v="PM3"/>
    <n v="15740"/>
    <n v="15741"/>
    <x v="1"/>
    <x v="4"/>
    <x v="0"/>
    <n v="2.96"/>
    <n v="0.13"/>
    <n v="2.34"/>
    <n v="4354.1899999999996"/>
    <n v="3.09"/>
    <n v="2.34"/>
  </r>
  <r>
    <s v="I25_66to56"/>
    <s v="Win"/>
    <s v="TR012"/>
    <x v="0"/>
    <x v="0"/>
    <s v="Fi01"/>
    <x v="10"/>
    <s v="PM3.vld"/>
    <s v="3a"/>
    <n v="15"/>
    <n v="0"/>
    <s v="PM"/>
    <s v="PM3"/>
    <n v="15742"/>
    <n v="15743"/>
    <x v="0"/>
    <x v="5"/>
    <x v="0"/>
    <n v="11.13"/>
    <n v="0.57999999999999996"/>
    <n v="2.52"/>
    <n v="3158.11"/>
    <n v="11.72"/>
    <n v="2.52"/>
  </r>
  <r>
    <s v="I25_66to56"/>
    <s v="Win"/>
    <s v="TR012"/>
    <x v="0"/>
    <x v="0"/>
    <s v="Fi01"/>
    <x v="10"/>
    <s v="PM3.vld"/>
    <s v="3a"/>
    <n v="15"/>
    <n v="0"/>
    <s v="PM"/>
    <s v="PM3"/>
    <n v="17350"/>
    <n v="17351"/>
    <x v="0"/>
    <x v="6"/>
    <x v="0"/>
    <n v="0"/>
    <n v="0"/>
    <n v="0"/>
    <n v="4864.41"/>
    <n v="0"/>
    <n v="0"/>
  </r>
  <r>
    <s v="I25_66to56"/>
    <s v="Win"/>
    <s v="TR012"/>
    <x v="0"/>
    <x v="0"/>
    <s v="Fi01"/>
    <x v="10"/>
    <s v="PM3.vld"/>
    <s v="3a"/>
    <n v="15"/>
    <n v="0"/>
    <s v="PM"/>
    <s v="PM3"/>
    <n v="17352"/>
    <n v="17353"/>
    <x v="1"/>
    <x v="7"/>
    <x v="0"/>
    <n v="0"/>
    <n v="0"/>
    <n v="0"/>
    <n v="4403.57"/>
    <n v="0"/>
    <n v="0"/>
  </r>
  <r>
    <s v="I25_66to56"/>
    <s v="Win"/>
    <s v="TR012"/>
    <x v="0"/>
    <x v="0"/>
    <s v="Fi01"/>
    <x v="10"/>
    <s v="PM3.vld"/>
    <s v="3a"/>
    <n v="15"/>
    <n v="0"/>
    <s v="PM"/>
    <s v="PM3"/>
    <n v="18993"/>
    <n v="15334"/>
    <x v="0"/>
    <x v="8"/>
    <x v="0"/>
    <n v="0"/>
    <n v="0"/>
    <n v="0"/>
    <n v="4042.9"/>
    <n v="0"/>
    <n v="0"/>
  </r>
  <r>
    <s v="I25_66to56"/>
    <s v="Win"/>
    <s v="TR012"/>
    <x v="0"/>
    <x v="0"/>
    <s v="Fi01"/>
    <x v="10"/>
    <s v="PM3.vld"/>
    <s v="3a"/>
    <n v="15"/>
    <n v="0"/>
    <s v="PM"/>
    <s v="PM3"/>
    <n v="18999"/>
    <n v="19000"/>
    <x v="1"/>
    <x v="9"/>
    <x v="0"/>
    <n v="141.77000000000001"/>
    <n v="9.94"/>
    <n v="73.87"/>
    <n v="7187.18"/>
    <n v="151.71"/>
    <n v="73.87"/>
  </r>
  <r>
    <s v="I25_66to56"/>
    <s v="Win"/>
    <s v="TR012"/>
    <x v="0"/>
    <x v="0"/>
    <s v="Fi01"/>
    <x v="10"/>
    <s v="PM3.vld"/>
    <s v="3a"/>
    <n v="15"/>
    <n v="0"/>
    <s v="PM"/>
    <s v="PM3"/>
    <n v="19002"/>
    <n v="19001"/>
    <x v="0"/>
    <x v="10"/>
    <x v="0"/>
    <n v="136.19"/>
    <n v="13.27"/>
    <n v="82.44"/>
    <n v="6478.12"/>
    <n v="149.46"/>
    <n v="82.44"/>
  </r>
  <r>
    <s v="I25_66to56"/>
    <s v="Win"/>
    <s v="TR012"/>
    <x v="0"/>
    <x v="0"/>
    <s v="Fi01"/>
    <x v="10"/>
    <s v="PM3.vld"/>
    <s v="3a"/>
    <n v="15"/>
    <n v="0"/>
    <s v="PM"/>
    <s v="PM3"/>
    <n v="19004"/>
    <n v="13271"/>
    <x v="1"/>
    <x v="11"/>
    <x v="0"/>
    <n v="159.33000000000001"/>
    <n v="18.61"/>
    <n v="116.01"/>
    <n v="8054.27"/>
    <n v="177.94"/>
    <n v="116.01"/>
  </r>
  <r>
    <s v="I25_66to56"/>
    <s v="Win"/>
    <s v="TR012"/>
    <x v="0"/>
    <x v="0"/>
    <s v="Fi01"/>
    <x v="10"/>
    <s v="PM3.vld"/>
    <s v="3a"/>
    <n v="15"/>
    <n v="0"/>
    <s v="PM"/>
    <s v="PM3"/>
    <n v="19017"/>
    <n v="19018"/>
    <x v="1"/>
    <x v="11"/>
    <x v="1"/>
    <n v="1007.95"/>
    <n v="83.32"/>
    <n v="417.3"/>
    <n v="1508.56"/>
    <n v="1091.27"/>
    <n v="417.3"/>
  </r>
  <r>
    <s v="I25_66to56"/>
    <s v="Win"/>
    <s v="TR012"/>
    <x v="0"/>
    <x v="0"/>
    <s v="Fi01"/>
    <x v="10"/>
    <s v="PM3.vld"/>
    <s v="3a"/>
    <n v="15"/>
    <n v="0"/>
    <s v="PM"/>
    <s v="PM3"/>
    <n v="19035"/>
    <n v="19036"/>
    <x v="1"/>
    <x v="9"/>
    <x v="1"/>
    <n v="661.14"/>
    <n v="34.65"/>
    <n v="177.6"/>
    <n v="873.4"/>
    <n v="695.79"/>
    <n v="177.6"/>
  </r>
  <r>
    <s v="I25_66to56"/>
    <s v="Win"/>
    <s v="TR012"/>
    <x v="0"/>
    <x v="0"/>
    <s v="Fi01"/>
    <x v="10"/>
    <s v="PM3.vld"/>
    <s v="3a"/>
    <n v="15"/>
    <n v="0"/>
    <s v="PM"/>
    <s v="PM3"/>
    <n v="19059"/>
    <n v="19060"/>
    <x v="1"/>
    <x v="3"/>
    <x v="1"/>
    <n v="1100.92"/>
    <n v="23.44"/>
    <n v="60.25"/>
    <n v="1184.6199999999999"/>
    <n v="1124.3699999999999"/>
    <n v="60.25"/>
  </r>
  <r>
    <s v="I25_66to56"/>
    <s v="Win"/>
    <s v="TR012"/>
    <x v="0"/>
    <x v="0"/>
    <s v="Fi01"/>
    <x v="10"/>
    <s v="PM3.vld"/>
    <s v="3a"/>
    <n v="15"/>
    <n v="0"/>
    <s v="PM"/>
    <s v="PM3"/>
    <n v="19075"/>
    <n v="19076"/>
    <x v="1"/>
    <x v="4"/>
    <x v="1"/>
    <n v="737.98"/>
    <n v="4.42"/>
    <n v="14.76"/>
    <n v="757.17"/>
    <n v="742.4"/>
    <n v="14.76"/>
  </r>
  <r>
    <s v="I25_66to56"/>
    <s v="Win"/>
    <s v="TR012"/>
    <x v="0"/>
    <x v="0"/>
    <s v="Fi01"/>
    <x v="10"/>
    <s v="PM3.vld"/>
    <s v="3a"/>
    <n v="15"/>
    <n v="0"/>
    <s v="PM"/>
    <s v="PM3"/>
    <n v="19119"/>
    <n v="19120"/>
    <x v="1"/>
    <x v="7"/>
    <x v="1"/>
    <n v="431.53"/>
    <n v="14.68"/>
    <n v="104.66"/>
    <n v="550.87"/>
    <n v="446.21"/>
    <n v="104.66"/>
  </r>
  <r>
    <s v="I25_66to56"/>
    <s v="Win"/>
    <s v="TR012"/>
    <x v="0"/>
    <x v="0"/>
    <s v="Fi01"/>
    <x v="10"/>
    <s v="PM3.vld"/>
    <s v="3a"/>
    <n v="15"/>
    <n v="0"/>
    <s v="PM"/>
    <s v="PM3"/>
    <n v="19127"/>
    <n v="19239"/>
    <x v="0"/>
    <x v="0"/>
    <x v="1"/>
    <n v="1178.1500000000001"/>
    <n v="151.13"/>
    <n v="289.93"/>
    <n v="1619.21"/>
    <n v="1329.28"/>
    <n v="289.93"/>
  </r>
  <r>
    <s v="I25_66to56"/>
    <s v="Win"/>
    <s v="TR012"/>
    <x v="0"/>
    <x v="0"/>
    <s v="Fi01"/>
    <x v="10"/>
    <s v="PM3.vld"/>
    <s v="3a"/>
    <n v="15"/>
    <n v="0"/>
    <s v="PM"/>
    <s v="PM3"/>
    <n v="19131"/>
    <n v="19130"/>
    <x v="0"/>
    <x v="2"/>
    <x v="1"/>
    <n v="1041.03"/>
    <n v="112.67"/>
    <n v="320.58"/>
    <n v="1474.29"/>
    <n v="1153.7"/>
    <n v="320.58"/>
  </r>
  <r>
    <s v="I25_66to56"/>
    <s v="Win"/>
    <s v="TR012"/>
    <x v="0"/>
    <x v="0"/>
    <s v="Fi01"/>
    <x v="10"/>
    <s v="PM3.vld"/>
    <s v="3a"/>
    <n v="15"/>
    <n v="0"/>
    <s v="PM"/>
    <s v="PM3"/>
    <n v="19136"/>
    <n v="19135"/>
    <x v="0"/>
    <x v="1"/>
    <x v="1"/>
    <n v="962.48"/>
    <n v="95.56"/>
    <n v="278.2"/>
    <n v="1336.24"/>
    <n v="1058.03"/>
    <n v="278.2"/>
  </r>
  <r>
    <s v="I25_66to56"/>
    <s v="Win"/>
    <s v="TR012"/>
    <x v="0"/>
    <x v="0"/>
    <s v="Fi01"/>
    <x v="10"/>
    <s v="PM3.vld"/>
    <s v="3a"/>
    <n v="15"/>
    <n v="0"/>
    <s v="PM"/>
    <s v="PM3"/>
    <n v="19149"/>
    <n v="19148"/>
    <x v="0"/>
    <x v="10"/>
    <x v="1"/>
    <n v="747.69"/>
    <n v="47.9"/>
    <n v="191.61"/>
    <n v="987.2"/>
    <n v="795.59"/>
    <n v="191.61"/>
  </r>
  <r>
    <s v="I25_66to56"/>
    <s v="Win"/>
    <s v="TR012"/>
    <x v="0"/>
    <x v="0"/>
    <s v="Fi01"/>
    <x v="10"/>
    <s v="PM3.vld"/>
    <s v="3a"/>
    <n v="15"/>
    <n v="0"/>
    <s v="PM"/>
    <s v="PM3"/>
    <n v="19173"/>
    <n v="19172"/>
    <x v="0"/>
    <x v="8"/>
    <x v="1"/>
    <n v="839.17"/>
    <n v="26.05"/>
    <n v="69.97"/>
    <n v="935.18"/>
    <n v="865.21"/>
    <n v="69.97"/>
  </r>
  <r>
    <s v="I25_66to56"/>
    <s v="Win"/>
    <s v="TR012"/>
    <x v="0"/>
    <x v="0"/>
    <s v="Fi01"/>
    <x v="10"/>
    <s v="PM3.vld"/>
    <s v="3a"/>
    <n v="15"/>
    <n v="0"/>
    <s v="PM"/>
    <s v="PM3"/>
    <n v="19189"/>
    <n v="19188"/>
    <x v="0"/>
    <x v="5"/>
    <x v="1"/>
    <n v="656.43"/>
    <n v="5.89"/>
    <n v="17.97"/>
    <n v="680.29"/>
    <n v="662.32"/>
    <n v="17.97"/>
  </r>
  <r>
    <s v="I25_66to56"/>
    <s v="Win"/>
    <s v="TR012"/>
    <x v="0"/>
    <x v="0"/>
    <s v="Fi01"/>
    <x v="10"/>
    <s v="PM3.vld"/>
    <s v="3a"/>
    <n v="15"/>
    <n v="0"/>
    <s v="PM"/>
    <s v="PM3"/>
    <n v="19233"/>
    <n v="19232"/>
    <x v="0"/>
    <x v="6"/>
    <x v="1"/>
    <n v="894.32"/>
    <n v="39.18"/>
    <n v="139.22"/>
    <n v="1072.72"/>
    <n v="933.51"/>
    <n v="139.22"/>
  </r>
  <r>
    <s v="I25_66to56"/>
    <s v="Win"/>
    <s v="TR012"/>
    <x v="0"/>
    <x v="0"/>
    <s v="Fi01"/>
    <x v="11"/>
    <s v="PM4.vld"/>
    <s v="3a"/>
    <n v="15"/>
    <n v="0"/>
    <s v="PM"/>
    <s v="PM4"/>
    <n v="5209"/>
    <n v="19241"/>
    <x v="0"/>
    <x v="0"/>
    <x v="0"/>
    <n v="94.16"/>
    <n v="11.13"/>
    <n v="73.86"/>
    <n v="5337"/>
    <n v="105.29"/>
    <n v="73.86"/>
  </r>
  <r>
    <s v="I25_66to56"/>
    <s v="Win"/>
    <s v="TR012"/>
    <x v="0"/>
    <x v="0"/>
    <s v="Fi01"/>
    <x v="11"/>
    <s v="PM4.vld"/>
    <s v="3a"/>
    <n v="15"/>
    <n v="0"/>
    <s v="PM"/>
    <s v="PM4"/>
    <n v="5394"/>
    <n v="15366"/>
    <x v="0"/>
    <x v="1"/>
    <x v="0"/>
    <n v="70.48"/>
    <n v="9.2899999999999991"/>
    <n v="59.8"/>
    <n v="4640.17"/>
    <n v="79.77"/>
    <n v="59.8"/>
  </r>
  <r>
    <s v="I25_66to56"/>
    <s v="Win"/>
    <s v="TR012"/>
    <x v="0"/>
    <x v="0"/>
    <s v="Fi01"/>
    <x v="11"/>
    <s v="PM4.vld"/>
    <s v="3a"/>
    <n v="15"/>
    <n v="0"/>
    <s v="PM"/>
    <s v="PM4"/>
    <n v="13270"/>
    <n v="11802"/>
    <x v="0"/>
    <x v="2"/>
    <x v="0"/>
    <n v="149.38999999999999"/>
    <n v="21.81"/>
    <n v="41.23"/>
    <n v="4911.57"/>
    <n v="171.2"/>
    <n v="41.23"/>
  </r>
  <r>
    <s v="I25_66to56"/>
    <s v="Win"/>
    <s v="TR012"/>
    <x v="0"/>
    <x v="0"/>
    <s v="Fi01"/>
    <x v="11"/>
    <s v="PM4.vld"/>
    <s v="3a"/>
    <n v="15"/>
    <n v="0"/>
    <s v="PM"/>
    <s v="PM4"/>
    <n v="15333"/>
    <n v="18991"/>
    <x v="1"/>
    <x v="3"/>
    <x v="0"/>
    <n v="0"/>
    <n v="0"/>
    <n v="0"/>
    <n v="2834.08"/>
    <n v="0"/>
    <n v="0"/>
  </r>
  <r>
    <s v="I25_66to56"/>
    <s v="Win"/>
    <s v="TR012"/>
    <x v="0"/>
    <x v="0"/>
    <s v="Fi01"/>
    <x v="11"/>
    <s v="PM4.vld"/>
    <s v="3a"/>
    <n v="15"/>
    <n v="0"/>
    <s v="PM"/>
    <s v="PM4"/>
    <n v="15740"/>
    <n v="15741"/>
    <x v="1"/>
    <x v="4"/>
    <x v="0"/>
    <n v="0.6"/>
    <n v="0.02"/>
    <n v="1.31"/>
    <n v="2356.13"/>
    <n v="0.62"/>
    <n v="1.31"/>
  </r>
  <r>
    <s v="I25_66to56"/>
    <s v="Win"/>
    <s v="TR012"/>
    <x v="0"/>
    <x v="0"/>
    <s v="Fi01"/>
    <x v="11"/>
    <s v="PM4.vld"/>
    <s v="3a"/>
    <n v="15"/>
    <n v="0"/>
    <s v="PM"/>
    <s v="PM4"/>
    <n v="15742"/>
    <n v="15743"/>
    <x v="0"/>
    <x v="5"/>
    <x v="0"/>
    <n v="1.65"/>
    <n v="0.08"/>
    <n v="0.98"/>
    <n v="1758.24"/>
    <n v="1.73"/>
    <n v="0.98"/>
  </r>
  <r>
    <s v="I25_66to56"/>
    <s v="Win"/>
    <s v="TR012"/>
    <x v="0"/>
    <x v="0"/>
    <s v="Fi01"/>
    <x v="11"/>
    <s v="PM4.vld"/>
    <s v="3a"/>
    <n v="15"/>
    <n v="0"/>
    <s v="PM"/>
    <s v="PM4"/>
    <n v="17350"/>
    <n v="17351"/>
    <x v="0"/>
    <x v="6"/>
    <x v="0"/>
    <n v="0"/>
    <n v="0"/>
    <n v="0"/>
    <n v="2718.76"/>
    <n v="0"/>
    <n v="0"/>
  </r>
  <r>
    <s v="I25_66to56"/>
    <s v="Win"/>
    <s v="TR012"/>
    <x v="0"/>
    <x v="0"/>
    <s v="Fi01"/>
    <x v="11"/>
    <s v="PM4.vld"/>
    <s v="3a"/>
    <n v="15"/>
    <n v="0"/>
    <s v="PM"/>
    <s v="PM4"/>
    <n v="17352"/>
    <n v="17353"/>
    <x v="1"/>
    <x v="7"/>
    <x v="0"/>
    <n v="0"/>
    <n v="0"/>
    <n v="0"/>
    <n v="2653.72"/>
    <n v="0"/>
    <n v="0"/>
  </r>
  <r>
    <s v="I25_66to56"/>
    <s v="Win"/>
    <s v="TR012"/>
    <x v="0"/>
    <x v="0"/>
    <s v="Fi01"/>
    <x v="11"/>
    <s v="PM4.vld"/>
    <s v="3a"/>
    <n v="15"/>
    <n v="0"/>
    <s v="PM"/>
    <s v="PM4"/>
    <n v="18993"/>
    <n v="15334"/>
    <x v="0"/>
    <x v="8"/>
    <x v="0"/>
    <n v="0"/>
    <n v="0"/>
    <n v="0"/>
    <n v="2314.0300000000002"/>
    <n v="0"/>
    <n v="0"/>
  </r>
  <r>
    <s v="I25_66to56"/>
    <s v="Win"/>
    <s v="TR012"/>
    <x v="0"/>
    <x v="0"/>
    <s v="Fi01"/>
    <x v="11"/>
    <s v="PM4.vld"/>
    <s v="3a"/>
    <n v="15"/>
    <n v="0"/>
    <s v="PM"/>
    <s v="PM4"/>
    <n v="18999"/>
    <n v="19000"/>
    <x v="1"/>
    <x v="9"/>
    <x v="0"/>
    <n v="123.25"/>
    <n v="12.97"/>
    <n v="41.58"/>
    <n v="4063.27"/>
    <n v="136.22"/>
    <n v="41.58"/>
  </r>
  <r>
    <s v="I25_66to56"/>
    <s v="Win"/>
    <s v="TR012"/>
    <x v="0"/>
    <x v="0"/>
    <s v="Fi01"/>
    <x v="11"/>
    <s v="PM4.vld"/>
    <s v="3a"/>
    <n v="15"/>
    <n v="0"/>
    <s v="PM"/>
    <s v="PM4"/>
    <n v="19002"/>
    <n v="19001"/>
    <x v="0"/>
    <x v="10"/>
    <x v="0"/>
    <n v="29.05"/>
    <n v="3.41"/>
    <n v="49"/>
    <n v="3739.8"/>
    <n v="32.46"/>
    <n v="49"/>
  </r>
  <r>
    <s v="I25_66to56"/>
    <s v="Win"/>
    <s v="TR012"/>
    <x v="0"/>
    <x v="0"/>
    <s v="Fi01"/>
    <x v="11"/>
    <s v="PM4.vld"/>
    <s v="3a"/>
    <n v="15"/>
    <n v="0"/>
    <s v="PM"/>
    <s v="PM4"/>
    <n v="19004"/>
    <n v="13271"/>
    <x v="1"/>
    <x v="11"/>
    <x v="0"/>
    <n v="96.15"/>
    <n v="11.9"/>
    <n v="72.44"/>
    <n v="4949.59"/>
    <n v="108.05"/>
    <n v="72.44"/>
  </r>
  <r>
    <s v="I25_66to56"/>
    <s v="Win"/>
    <s v="TR012"/>
    <x v="0"/>
    <x v="0"/>
    <s v="Fi01"/>
    <x v="11"/>
    <s v="PM4.vld"/>
    <s v="3a"/>
    <n v="15"/>
    <n v="0"/>
    <s v="PM"/>
    <s v="PM4"/>
    <n v="19017"/>
    <n v="19018"/>
    <x v="1"/>
    <x v="11"/>
    <x v="1"/>
    <n v="776.34"/>
    <n v="65.33"/>
    <n v="142.41999999999999"/>
    <n v="984.09"/>
    <n v="841.67"/>
    <n v="142.41999999999999"/>
  </r>
  <r>
    <s v="I25_66to56"/>
    <s v="Win"/>
    <s v="TR012"/>
    <x v="0"/>
    <x v="0"/>
    <s v="Fi01"/>
    <x v="11"/>
    <s v="PM4.vld"/>
    <s v="3a"/>
    <n v="15"/>
    <n v="0"/>
    <s v="PM"/>
    <s v="PM4"/>
    <n v="19035"/>
    <n v="19036"/>
    <x v="1"/>
    <x v="9"/>
    <x v="1"/>
    <n v="343.17"/>
    <n v="15.68"/>
    <n v="62.6"/>
    <n v="421.45"/>
    <n v="358.85"/>
    <n v="62.6"/>
  </r>
  <r>
    <s v="I25_66to56"/>
    <s v="Win"/>
    <s v="TR012"/>
    <x v="0"/>
    <x v="0"/>
    <s v="Fi01"/>
    <x v="11"/>
    <s v="PM4.vld"/>
    <s v="3a"/>
    <n v="15"/>
    <n v="0"/>
    <s v="PM"/>
    <s v="PM4"/>
    <n v="19059"/>
    <n v="19060"/>
    <x v="1"/>
    <x v="3"/>
    <x v="1"/>
    <n v="429.52"/>
    <n v="11.85"/>
    <n v="35.090000000000003"/>
    <n v="476.45"/>
    <n v="441.36"/>
    <n v="35.090000000000003"/>
  </r>
  <r>
    <s v="I25_66to56"/>
    <s v="Win"/>
    <s v="TR012"/>
    <x v="0"/>
    <x v="0"/>
    <s v="Fi01"/>
    <x v="11"/>
    <s v="PM4.vld"/>
    <s v="3a"/>
    <n v="15"/>
    <n v="0"/>
    <s v="PM"/>
    <s v="PM4"/>
    <n v="19075"/>
    <n v="19076"/>
    <x v="1"/>
    <x v="4"/>
    <x v="1"/>
    <n v="237.79"/>
    <n v="0.43"/>
    <n v="5.85"/>
    <n v="244.08"/>
    <n v="238.22"/>
    <n v="5.85"/>
  </r>
  <r>
    <s v="I25_66to56"/>
    <s v="Win"/>
    <s v="TR012"/>
    <x v="0"/>
    <x v="0"/>
    <s v="Fi01"/>
    <x v="11"/>
    <s v="PM4.vld"/>
    <s v="3a"/>
    <n v="15"/>
    <n v="0"/>
    <s v="PM"/>
    <s v="PM4"/>
    <n v="19119"/>
    <n v="19120"/>
    <x v="1"/>
    <x v="7"/>
    <x v="1"/>
    <n v="129.80000000000001"/>
    <n v="2.5099999999999998"/>
    <n v="54.41"/>
    <n v="186.72"/>
    <n v="132.31"/>
    <n v="54.41"/>
  </r>
  <r>
    <s v="I25_66to56"/>
    <s v="Win"/>
    <s v="TR012"/>
    <x v="0"/>
    <x v="0"/>
    <s v="Fi01"/>
    <x v="11"/>
    <s v="PM4.vld"/>
    <s v="3a"/>
    <n v="15"/>
    <n v="0"/>
    <s v="PM"/>
    <s v="PM4"/>
    <n v="19127"/>
    <n v="19239"/>
    <x v="0"/>
    <x v="0"/>
    <x v="1"/>
    <n v="458.38"/>
    <n v="58.79"/>
    <n v="161.16999999999999"/>
    <n v="678.34"/>
    <n v="517.16999999999996"/>
    <n v="161.16999999999999"/>
  </r>
  <r>
    <s v="I25_66to56"/>
    <s v="Win"/>
    <s v="TR012"/>
    <x v="0"/>
    <x v="0"/>
    <s v="Fi01"/>
    <x v="11"/>
    <s v="PM4.vld"/>
    <s v="3a"/>
    <n v="15"/>
    <n v="0"/>
    <s v="PM"/>
    <s v="PM4"/>
    <n v="19131"/>
    <n v="19130"/>
    <x v="0"/>
    <x v="2"/>
    <x v="1"/>
    <n v="401.39"/>
    <n v="46.13"/>
    <n v="182.08"/>
    <n v="629.6"/>
    <n v="447.52"/>
    <n v="182.08"/>
  </r>
  <r>
    <s v="I25_66to56"/>
    <s v="Win"/>
    <s v="TR012"/>
    <x v="0"/>
    <x v="0"/>
    <s v="Fi01"/>
    <x v="11"/>
    <s v="PM4.vld"/>
    <s v="3a"/>
    <n v="15"/>
    <n v="0"/>
    <s v="PM"/>
    <s v="PM4"/>
    <n v="19136"/>
    <n v="19135"/>
    <x v="0"/>
    <x v="1"/>
    <x v="1"/>
    <n v="347.27"/>
    <n v="38.04"/>
    <n v="144.72"/>
    <n v="530.03"/>
    <n v="385.31"/>
    <n v="144.72"/>
  </r>
  <r>
    <s v="I25_66to56"/>
    <s v="Win"/>
    <s v="TR012"/>
    <x v="0"/>
    <x v="0"/>
    <s v="Fi01"/>
    <x v="11"/>
    <s v="PM4.vld"/>
    <s v="3a"/>
    <n v="15"/>
    <n v="0"/>
    <s v="PM"/>
    <s v="PM4"/>
    <n v="19149"/>
    <n v="19148"/>
    <x v="0"/>
    <x v="10"/>
    <x v="1"/>
    <n v="130.79"/>
    <n v="8.24"/>
    <n v="79.180000000000007"/>
    <n v="218.2"/>
    <n v="139.02000000000001"/>
    <n v="79.180000000000007"/>
  </r>
  <r>
    <s v="I25_66to56"/>
    <s v="Win"/>
    <s v="TR012"/>
    <x v="0"/>
    <x v="0"/>
    <s v="Fi01"/>
    <x v="11"/>
    <s v="PM4.vld"/>
    <s v="3a"/>
    <n v="15"/>
    <n v="0"/>
    <s v="PM"/>
    <s v="PM4"/>
    <n v="19173"/>
    <n v="19172"/>
    <x v="0"/>
    <x v="8"/>
    <x v="1"/>
    <n v="144.88"/>
    <n v="3.72"/>
    <n v="34.85"/>
    <n v="183.44"/>
    <n v="148.6"/>
    <n v="34.85"/>
  </r>
  <r>
    <s v="I25_66to56"/>
    <s v="Win"/>
    <s v="TR012"/>
    <x v="0"/>
    <x v="0"/>
    <s v="Fi01"/>
    <x v="11"/>
    <s v="PM4.vld"/>
    <s v="3a"/>
    <n v="15"/>
    <n v="0"/>
    <s v="PM"/>
    <s v="PM4"/>
    <n v="19189"/>
    <n v="19188"/>
    <x v="0"/>
    <x v="5"/>
    <x v="1"/>
    <n v="118.76"/>
    <n v="0.74"/>
    <n v="6.2"/>
    <n v="125.7"/>
    <n v="119.5"/>
    <n v="6.2"/>
  </r>
  <r>
    <s v="I25_66to56"/>
    <s v="Win"/>
    <s v="TR012"/>
    <x v="0"/>
    <x v="0"/>
    <s v="Fi01"/>
    <x v="11"/>
    <s v="PM4.vld"/>
    <s v="3a"/>
    <n v="15"/>
    <n v="0"/>
    <s v="PM"/>
    <s v="PM4"/>
    <n v="19233"/>
    <n v="19232"/>
    <x v="0"/>
    <x v="6"/>
    <x v="1"/>
    <n v="192.24"/>
    <n v="7.78"/>
    <n v="67.319999999999993"/>
    <n v="267.33999999999997"/>
    <n v="200.02"/>
    <n v="67.319999999999993"/>
  </r>
  <r>
    <s v="I25_66to56"/>
    <s v="Win"/>
    <s v="TR012"/>
    <x v="1"/>
    <x v="0"/>
    <s v="Fi01"/>
    <x v="0"/>
    <s v="AM1.vld"/>
    <s v="3a"/>
    <n v="25"/>
    <n v="0"/>
    <s v="AM"/>
    <s v="AM1"/>
    <n v="5209"/>
    <n v="19241"/>
    <x v="0"/>
    <x v="0"/>
    <x v="0"/>
    <n v="14.2"/>
    <n v="0.88"/>
    <n v="17.61"/>
    <n v="2225.81"/>
    <n v="15.07"/>
    <n v="17.61"/>
  </r>
  <r>
    <s v="I25_66to56"/>
    <s v="Win"/>
    <s v="TR012"/>
    <x v="1"/>
    <x v="0"/>
    <s v="Fi01"/>
    <x v="0"/>
    <s v="AM1.vld"/>
    <s v="3a"/>
    <n v="25"/>
    <n v="0"/>
    <s v="AM"/>
    <s v="AM1"/>
    <n v="5394"/>
    <n v="15366"/>
    <x v="0"/>
    <x v="1"/>
    <x v="0"/>
    <n v="5.4"/>
    <n v="0.31"/>
    <n v="8.06"/>
    <n v="1715.39"/>
    <n v="5.72"/>
    <n v="8.06"/>
  </r>
  <r>
    <s v="I25_66to56"/>
    <s v="Win"/>
    <s v="TR012"/>
    <x v="1"/>
    <x v="0"/>
    <s v="Fi01"/>
    <x v="0"/>
    <s v="AM1.vld"/>
    <s v="3a"/>
    <n v="25"/>
    <n v="0"/>
    <s v="AM"/>
    <s v="AM1"/>
    <n v="13270"/>
    <n v="11802"/>
    <x v="0"/>
    <x v="2"/>
    <x v="0"/>
    <n v="10.43"/>
    <n v="0.82"/>
    <n v="8.09"/>
    <n v="1743.28"/>
    <n v="11.25"/>
    <n v="8.09"/>
  </r>
  <r>
    <s v="I25_66to56"/>
    <s v="Win"/>
    <s v="TR012"/>
    <x v="1"/>
    <x v="0"/>
    <s v="Fi01"/>
    <x v="0"/>
    <s v="AM1.vld"/>
    <s v="3a"/>
    <n v="25"/>
    <n v="0"/>
    <s v="AM"/>
    <s v="AM1"/>
    <n v="15333"/>
    <n v="18991"/>
    <x v="1"/>
    <x v="3"/>
    <x v="0"/>
    <n v="0"/>
    <n v="0"/>
    <n v="0"/>
    <n v="1082.46"/>
    <n v="0"/>
    <n v="0"/>
  </r>
  <r>
    <s v="I25_66to56"/>
    <s v="Win"/>
    <s v="TR012"/>
    <x v="1"/>
    <x v="0"/>
    <s v="Fi01"/>
    <x v="0"/>
    <s v="AM1.vld"/>
    <s v="3a"/>
    <n v="25"/>
    <n v="0"/>
    <s v="AM"/>
    <s v="AM1"/>
    <n v="15740"/>
    <n v="15741"/>
    <x v="1"/>
    <x v="4"/>
    <x v="0"/>
    <n v="0"/>
    <n v="0"/>
    <n v="0.39"/>
    <n v="993.56"/>
    <n v="0"/>
    <n v="0.39"/>
  </r>
  <r>
    <s v="I25_66to56"/>
    <s v="Win"/>
    <s v="TR012"/>
    <x v="1"/>
    <x v="0"/>
    <s v="Fi01"/>
    <x v="0"/>
    <s v="AM1.vld"/>
    <s v="3a"/>
    <n v="25"/>
    <n v="0"/>
    <s v="AM"/>
    <s v="AM1"/>
    <n v="15742"/>
    <n v="15743"/>
    <x v="0"/>
    <x v="5"/>
    <x v="0"/>
    <n v="0"/>
    <n v="0"/>
    <n v="0.65"/>
    <n v="1283.23"/>
    <n v="0"/>
    <n v="0.65"/>
  </r>
  <r>
    <s v="I25_66to56"/>
    <s v="Win"/>
    <s v="TR012"/>
    <x v="1"/>
    <x v="0"/>
    <s v="Fi01"/>
    <x v="0"/>
    <s v="AM1.vld"/>
    <s v="3a"/>
    <n v="25"/>
    <n v="0"/>
    <s v="AM"/>
    <s v="AM1"/>
    <n v="17350"/>
    <n v="17351"/>
    <x v="0"/>
    <x v="6"/>
    <x v="0"/>
    <n v="0"/>
    <n v="0"/>
    <n v="0"/>
    <n v="785.15"/>
    <n v="0"/>
    <n v="0"/>
  </r>
  <r>
    <s v="I25_66to56"/>
    <s v="Win"/>
    <s v="TR012"/>
    <x v="1"/>
    <x v="0"/>
    <s v="Fi01"/>
    <x v="0"/>
    <s v="AM1.vld"/>
    <s v="3a"/>
    <n v="25"/>
    <n v="0"/>
    <s v="AM"/>
    <s v="AM1"/>
    <n v="17352"/>
    <n v="17353"/>
    <x v="1"/>
    <x v="7"/>
    <x v="0"/>
    <n v="0"/>
    <n v="0"/>
    <n v="0"/>
    <n v="779.99"/>
    <n v="0"/>
    <n v="0"/>
  </r>
  <r>
    <s v="I25_66to56"/>
    <s v="Win"/>
    <s v="TR012"/>
    <x v="1"/>
    <x v="0"/>
    <s v="Fi01"/>
    <x v="0"/>
    <s v="AM1.vld"/>
    <s v="3a"/>
    <n v="25"/>
    <n v="0"/>
    <s v="AM"/>
    <s v="AM1"/>
    <n v="18993"/>
    <n v="15334"/>
    <x v="0"/>
    <x v="8"/>
    <x v="0"/>
    <n v="0"/>
    <n v="0"/>
    <n v="0"/>
    <n v="1944.59"/>
    <n v="0"/>
    <n v="0"/>
  </r>
  <r>
    <s v="I25_66to56"/>
    <s v="Win"/>
    <s v="TR012"/>
    <x v="1"/>
    <x v="0"/>
    <s v="Fi01"/>
    <x v="0"/>
    <s v="AM1.vld"/>
    <s v="3a"/>
    <n v="25"/>
    <n v="0"/>
    <s v="AM"/>
    <s v="AM1"/>
    <n v="18999"/>
    <n v="19000"/>
    <x v="1"/>
    <x v="9"/>
    <x v="0"/>
    <n v="25.33"/>
    <n v="1.91"/>
    <n v="12.46"/>
    <n v="1804.81"/>
    <n v="27.24"/>
    <n v="12.46"/>
  </r>
  <r>
    <s v="I25_66to56"/>
    <s v="Win"/>
    <s v="TR012"/>
    <x v="1"/>
    <x v="0"/>
    <s v="Fi01"/>
    <x v="0"/>
    <s v="AM1.vld"/>
    <s v="3a"/>
    <n v="25"/>
    <n v="0"/>
    <s v="AM"/>
    <s v="AM1"/>
    <n v="19002"/>
    <n v="19001"/>
    <x v="0"/>
    <x v="10"/>
    <x v="0"/>
    <n v="2.9"/>
    <n v="0.17"/>
    <n v="8.01"/>
    <n v="1894.22"/>
    <n v="3.07"/>
    <n v="8.01"/>
  </r>
  <r>
    <s v="I25_66to56"/>
    <s v="Win"/>
    <s v="TR012"/>
    <x v="1"/>
    <x v="0"/>
    <s v="Fi01"/>
    <x v="0"/>
    <s v="AM1.vld"/>
    <s v="3a"/>
    <n v="25"/>
    <n v="0"/>
    <s v="AM"/>
    <s v="AM1"/>
    <n v="19004"/>
    <n v="13271"/>
    <x v="1"/>
    <x v="11"/>
    <x v="0"/>
    <n v="2.8"/>
    <n v="0.21"/>
    <n v="3.38"/>
    <n v="1012.94"/>
    <n v="3.01"/>
    <n v="3.38"/>
  </r>
  <r>
    <s v="I25_66to56"/>
    <s v="Win"/>
    <s v="TR012"/>
    <x v="1"/>
    <x v="0"/>
    <s v="Fi01"/>
    <x v="0"/>
    <s v="AM1.vld"/>
    <s v="3a"/>
    <n v="25"/>
    <n v="0"/>
    <s v="AM"/>
    <s v="AM1"/>
    <n v="19017"/>
    <n v="19018"/>
    <x v="1"/>
    <x v="11"/>
    <x v="1"/>
    <n v="79.540000000000006"/>
    <n v="6.17"/>
    <n v="22.2"/>
    <n v="107.91"/>
    <n v="85.71"/>
    <n v="22.2"/>
  </r>
  <r>
    <s v="I25_66to56"/>
    <s v="Win"/>
    <s v="TR012"/>
    <x v="1"/>
    <x v="0"/>
    <s v="Fi01"/>
    <x v="0"/>
    <s v="AM1.vld"/>
    <s v="3a"/>
    <n v="25"/>
    <n v="0"/>
    <s v="AM"/>
    <s v="AM1"/>
    <n v="19035"/>
    <n v="19036"/>
    <x v="1"/>
    <x v="9"/>
    <x v="1"/>
    <n v="15.12"/>
    <n v="0.89"/>
    <n v="17.16"/>
    <n v="33.18"/>
    <n v="16.010000000000002"/>
    <n v="17.16"/>
  </r>
  <r>
    <s v="I25_66to56"/>
    <s v="Win"/>
    <s v="TR012"/>
    <x v="1"/>
    <x v="0"/>
    <s v="Fi01"/>
    <x v="0"/>
    <s v="AM1.vld"/>
    <s v="3a"/>
    <n v="25"/>
    <n v="0"/>
    <s v="AM"/>
    <s v="AM1"/>
    <n v="19059"/>
    <n v="19060"/>
    <x v="1"/>
    <x v="3"/>
    <x v="1"/>
    <n v="27.75"/>
    <n v="0.36"/>
    <n v="7.66"/>
    <n v="35.770000000000003"/>
    <n v="28.11"/>
    <n v="7.66"/>
  </r>
  <r>
    <s v="I25_66to56"/>
    <s v="Win"/>
    <s v="TR012"/>
    <x v="1"/>
    <x v="0"/>
    <s v="Fi01"/>
    <x v="0"/>
    <s v="AM1.vld"/>
    <s v="3a"/>
    <n v="25"/>
    <n v="0"/>
    <s v="AM"/>
    <s v="AM1"/>
    <n v="19075"/>
    <n v="19076"/>
    <x v="1"/>
    <x v="4"/>
    <x v="1"/>
    <n v="18.600000000000001"/>
    <n v="0.03"/>
    <n v="3.16"/>
    <n v="21.79"/>
    <n v="18.63"/>
    <n v="3.16"/>
  </r>
  <r>
    <s v="I25_66to56"/>
    <s v="Win"/>
    <s v="TR012"/>
    <x v="1"/>
    <x v="0"/>
    <s v="Fi01"/>
    <x v="0"/>
    <s v="AM1.vld"/>
    <s v="3a"/>
    <n v="25"/>
    <n v="0"/>
    <s v="AM"/>
    <s v="AM1"/>
    <n v="19119"/>
    <n v="19120"/>
    <x v="1"/>
    <x v="7"/>
    <x v="1"/>
    <n v="4.7300000000000004"/>
    <n v="0.06"/>
    <n v="14.24"/>
    <n v="19.04"/>
    <n v="4.79"/>
    <n v="14.24"/>
  </r>
  <r>
    <s v="I25_66to56"/>
    <s v="Win"/>
    <s v="TR012"/>
    <x v="1"/>
    <x v="0"/>
    <s v="Fi01"/>
    <x v="0"/>
    <s v="AM1.vld"/>
    <s v="3a"/>
    <n v="25"/>
    <n v="0"/>
    <s v="AM"/>
    <s v="AM1"/>
    <n v="19127"/>
    <n v="19239"/>
    <x v="0"/>
    <x v="0"/>
    <x v="1"/>
    <n v="32.89"/>
    <n v="2.19"/>
    <n v="27.87"/>
    <n v="62.95"/>
    <n v="35.08"/>
    <n v="27.87"/>
  </r>
  <r>
    <s v="I25_66to56"/>
    <s v="Win"/>
    <s v="TR012"/>
    <x v="1"/>
    <x v="0"/>
    <s v="Fi01"/>
    <x v="0"/>
    <s v="AM1.vld"/>
    <s v="3a"/>
    <n v="25"/>
    <n v="0"/>
    <s v="AM"/>
    <s v="AM1"/>
    <n v="19131"/>
    <n v="19130"/>
    <x v="0"/>
    <x v="2"/>
    <x v="1"/>
    <n v="33.81"/>
    <n v="2"/>
    <n v="27.93"/>
    <n v="63.74"/>
    <n v="35.81"/>
    <n v="27.93"/>
  </r>
  <r>
    <s v="I25_66to56"/>
    <s v="Win"/>
    <s v="TR012"/>
    <x v="1"/>
    <x v="0"/>
    <s v="Fi01"/>
    <x v="0"/>
    <s v="AM1.vld"/>
    <s v="3a"/>
    <n v="25"/>
    <n v="0"/>
    <s v="AM"/>
    <s v="AM1"/>
    <n v="19136"/>
    <n v="19135"/>
    <x v="0"/>
    <x v="1"/>
    <x v="1"/>
    <n v="31.5"/>
    <n v="1.91"/>
    <n v="33.57"/>
    <n v="66.989999999999995"/>
    <n v="33.409999999999997"/>
    <n v="33.57"/>
  </r>
  <r>
    <s v="I25_66to56"/>
    <s v="Win"/>
    <s v="TR012"/>
    <x v="1"/>
    <x v="0"/>
    <s v="Fi01"/>
    <x v="0"/>
    <s v="AM1.vld"/>
    <s v="3a"/>
    <n v="25"/>
    <n v="0"/>
    <s v="AM"/>
    <s v="AM1"/>
    <n v="19149"/>
    <n v="19148"/>
    <x v="0"/>
    <x v="10"/>
    <x v="1"/>
    <n v="20.99"/>
    <n v="1"/>
    <n v="20.09"/>
    <n v="42.08"/>
    <n v="21.99"/>
    <n v="20.09"/>
  </r>
  <r>
    <s v="I25_66to56"/>
    <s v="Win"/>
    <s v="TR012"/>
    <x v="1"/>
    <x v="0"/>
    <s v="Fi01"/>
    <x v="0"/>
    <s v="AM1.vld"/>
    <s v="3a"/>
    <n v="25"/>
    <n v="0"/>
    <s v="AM"/>
    <s v="AM1"/>
    <n v="19173"/>
    <n v="19172"/>
    <x v="0"/>
    <x v="8"/>
    <x v="1"/>
    <n v="38.380000000000003"/>
    <n v="0.75"/>
    <n v="18.04"/>
    <n v="57.17"/>
    <n v="39.130000000000003"/>
    <n v="18.04"/>
  </r>
  <r>
    <s v="I25_66to56"/>
    <s v="Win"/>
    <s v="TR012"/>
    <x v="1"/>
    <x v="0"/>
    <s v="Fi01"/>
    <x v="0"/>
    <s v="AM1.vld"/>
    <s v="3a"/>
    <n v="25"/>
    <n v="0"/>
    <s v="AM"/>
    <s v="AM1"/>
    <n v="19189"/>
    <n v="19188"/>
    <x v="0"/>
    <x v="5"/>
    <x v="1"/>
    <n v="24.24"/>
    <n v="0.1"/>
    <n v="6"/>
    <n v="30.33"/>
    <n v="24.34"/>
    <n v="6"/>
  </r>
  <r>
    <s v="I25_66to56"/>
    <s v="Win"/>
    <s v="TR012"/>
    <x v="1"/>
    <x v="0"/>
    <s v="Fi01"/>
    <x v="0"/>
    <s v="AM1.vld"/>
    <s v="3a"/>
    <n v="25"/>
    <n v="0"/>
    <s v="AM"/>
    <s v="AM1"/>
    <n v="19233"/>
    <n v="19232"/>
    <x v="0"/>
    <x v="6"/>
    <x v="1"/>
    <n v="6.34"/>
    <n v="7.0000000000000007E-2"/>
    <n v="15.34"/>
    <n v="21.75"/>
    <n v="6.41"/>
    <n v="15.34"/>
  </r>
  <r>
    <s v="I25_66to56"/>
    <s v="Win"/>
    <s v="TR012"/>
    <x v="1"/>
    <x v="0"/>
    <s v="Fi01"/>
    <x v="1"/>
    <s v="AM2.vld"/>
    <s v="3a"/>
    <n v="25"/>
    <n v="0"/>
    <s v="AM"/>
    <s v="AM2"/>
    <n v="5209"/>
    <n v="19241"/>
    <x v="0"/>
    <x v="0"/>
    <x v="0"/>
    <n v="285.06"/>
    <n v="20.77"/>
    <n v="42.96"/>
    <n v="4027.82"/>
    <n v="305.83"/>
    <n v="42.96"/>
  </r>
  <r>
    <s v="I25_66to56"/>
    <s v="Win"/>
    <s v="TR012"/>
    <x v="1"/>
    <x v="0"/>
    <s v="Fi01"/>
    <x v="1"/>
    <s v="AM2.vld"/>
    <s v="3a"/>
    <n v="25"/>
    <n v="0"/>
    <s v="AM"/>
    <s v="AM2"/>
    <n v="5394"/>
    <n v="15366"/>
    <x v="0"/>
    <x v="1"/>
    <x v="0"/>
    <n v="166.98"/>
    <n v="14.54"/>
    <n v="33.729999999999997"/>
    <n v="3029.12"/>
    <n v="181.51"/>
    <n v="33.729999999999997"/>
  </r>
  <r>
    <s v="I25_66to56"/>
    <s v="Win"/>
    <s v="TR012"/>
    <x v="1"/>
    <x v="0"/>
    <s v="Fi01"/>
    <x v="1"/>
    <s v="AM2.vld"/>
    <s v="3a"/>
    <n v="25"/>
    <n v="0"/>
    <s v="AM"/>
    <s v="AM2"/>
    <n v="13270"/>
    <n v="11802"/>
    <x v="0"/>
    <x v="2"/>
    <x v="0"/>
    <n v="147.57"/>
    <n v="11.79"/>
    <n v="29.29"/>
    <n v="3197.38"/>
    <n v="159.36000000000001"/>
    <n v="29.29"/>
  </r>
  <r>
    <s v="I25_66to56"/>
    <s v="Win"/>
    <s v="TR012"/>
    <x v="1"/>
    <x v="0"/>
    <s v="Fi01"/>
    <x v="1"/>
    <s v="AM2.vld"/>
    <s v="3a"/>
    <n v="25"/>
    <n v="0"/>
    <s v="AM"/>
    <s v="AM2"/>
    <n v="15333"/>
    <n v="18991"/>
    <x v="1"/>
    <x v="3"/>
    <x v="0"/>
    <n v="0"/>
    <n v="0"/>
    <n v="0"/>
    <n v="1675.75"/>
    <n v="0"/>
    <n v="0"/>
  </r>
  <r>
    <s v="I25_66to56"/>
    <s v="Win"/>
    <s v="TR012"/>
    <x v="1"/>
    <x v="0"/>
    <s v="Fi01"/>
    <x v="1"/>
    <s v="AM2.vld"/>
    <s v="3a"/>
    <n v="25"/>
    <n v="0"/>
    <s v="AM"/>
    <s v="AM2"/>
    <n v="15740"/>
    <n v="15741"/>
    <x v="1"/>
    <x v="4"/>
    <x v="0"/>
    <n v="0.04"/>
    <n v="0"/>
    <n v="0.55000000000000004"/>
    <n v="1488.32"/>
    <n v="0.04"/>
    <n v="0.55000000000000004"/>
  </r>
  <r>
    <s v="I25_66to56"/>
    <s v="Win"/>
    <s v="TR012"/>
    <x v="1"/>
    <x v="0"/>
    <s v="Fi01"/>
    <x v="1"/>
    <s v="AM2.vld"/>
    <s v="3a"/>
    <n v="25"/>
    <n v="0"/>
    <s v="AM"/>
    <s v="AM2"/>
    <n v="15742"/>
    <n v="15743"/>
    <x v="0"/>
    <x v="5"/>
    <x v="0"/>
    <n v="0.11"/>
    <n v="0.01"/>
    <n v="1.42"/>
    <n v="1463.14"/>
    <n v="0.12"/>
    <n v="1.42"/>
  </r>
  <r>
    <s v="I25_66to56"/>
    <s v="Win"/>
    <s v="TR012"/>
    <x v="1"/>
    <x v="0"/>
    <s v="Fi01"/>
    <x v="1"/>
    <s v="AM2.vld"/>
    <s v="3a"/>
    <n v="25"/>
    <n v="0"/>
    <s v="AM"/>
    <s v="AM2"/>
    <n v="17350"/>
    <n v="17351"/>
    <x v="0"/>
    <x v="6"/>
    <x v="0"/>
    <n v="0"/>
    <n v="0"/>
    <n v="0"/>
    <n v="1209.67"/>
    <n v="0"/>
    <n v="0"/>
  </r>
  <r>
    <s v="I25_66to56"/>
    <s v="Win"/>
    <s v="TR012"/>
    <x v="1"/>
    <x v="0"/>
    <s v="Fi01"/>
    <x v="1"/>
    <s v="AM2.vld"/>
    <s v="3a"/>
    <n v="25"/>
    <n v="0"/>
    <s v="AM"/>
    <s v="AM2"/>
    <n v="17352"/>
    <n v="17353"/>
    <x v="1"/>
    <x v="7"/>
    <x v="0"/>
    <n v="0"/>
    <n v="0"/>
    <n v="0"/>
    <n v="1248.25"/>
    <n v="0"/>
    <n v="0"/>
  </r>
  <r>
    <s v="I25_66to56"/>
    <s v="Win"/>
    <s v="TR012"/>
    <x v="1"/>
    <x v="0"/>
    <s v="Fi01"/>
    <x v="1"/>
    <s v="AM2.vld"/>
    <s v="3a"/>
    <n v="25"/>
    <n v="0"/>
    <s v="AM"/>
    <s v="AM2"/>
    <n v="18993"/>
    <n v="15334"/>
    <x v="0"/>
    <x v="8"/>
    <x v="0"/>
    <n v="0"/>
    <n v="0"/>
    <n v="0"/>
    <n v="2167.27"/>
    <n v="0"/>
    <n v="0"/>
  </r>
  <r>
    <s v="I25_66to56"/>
    <s v="Win"/>
    <s v="TR012"/>
    <x v="1"/>
    <x v="0"/>
    <s v="Fi01"/>
    <x v="1"/>
    <s v="AM2.vld"/>
    <s v="3a"/>
    <n v="25"/>
    <n v="0"/>
    <s v="AM"/>
    <s v="AM2"/>
    <n v="18999"/>
    <n v="19000"/>
    <x v="1"/>
    <x v="9"/>
    <x v="0"/>
    <n v="30.77"/>
    <n v="2.38"/>
    <n v="23.21"/>
    <n v="2898.25"/>
    <n v="33.15"/>
    <n v="23.21"/>
  </r>
  <r>
    <s v="I25_66to56"/>
    <s v="Win"/>
    <s v="TR012"/>
    <x v="1"/>
    <x v="0"/>
    <s v="Fi01"/>
    <x v="1"/>
    <s v="AM2.vld"/>
    <s v="3a"/>
    <n v="25"/>
    <n v="0"/>
    <s v="AM"/>
    <s v="AM2"/>
    <n v="19002"/>
    <n v="19001"/>
    <x v="0"/>
    <x v="10"/>
    <x v="0"/>
    <n v="150.36000000000001"/>
    <n v="10.34"/>
    <n v="16.63"/>
    <n v="3007.49"/>
    <n v="160.69999999999999"/>
    <n v="16.63"/>
  </r>
  <r>
    <s v="I25_66to56"/>
    <s v="Win"/>
    <s v="TR012"/>
    <x v="1"/>
    <x v="0"/>
    <s v="Fi01"/>
    <x v="1"/>
    <s v="AM2.vld"/>
    <s v="3a"/>
    <n v="25"/>
    <n v="0"/>
    <s v="AM"/>
    <s v="AM2"/>
    <n v="19004"/>
    <n v="13271"/>
    <x v="1"/>
    <x v="11"/>
    <x v="0"/>
    <n v="1.06"/>
    <n v="0.11"/>
    <n v="8.52"/>
    <n v="1997.81"/>
    <n v="1.17"/>
    <n v="8.52"/>
  </r>
  <r>
    <s v="I25_66to56"/>
    <s v="Win"/>
    <s v="TR012"/>
    <x v="1"/>
    <x v="0"/>
    <s v="Fi01"/>
    <x v="1"/>
    <s v="AM2.vld"/>
    <s v="3a"/>
    <n v="25"/>
    <n v="0"/>
    <s v="AM"/>
    <s v="AM2"/>
    <n v="19017"/>
    <n v="19018"/>
    <x v="1"/>
    <x v="11"/>
    <x v="1"/>
    <n v="70.2"/>
    <n v="5.45"/>
    <n v="46.67"/>
    <n v="122.33"/>
    <n v="75.66"/>
    <n v="46.67"/>
  </r>
  <r>
    <s v="I25_66to56"/>
    <s v="Win"/>
    <s v="TR012"/>
    <x v="1"/>
    <x v="0"/>
    <s v="Fi01"/>
    <x v="1"/>
    <s v="AM2.vld"/>
    <s v="3a"/>
    <n v="25"/>
    <n v="0"/>
    <s v="AM"/>
    <s v="AM2"/>
    <n v="19035"/>
    <n v="19036"/>
    <x v="1"/>
    <x v="9"/>
    <x v="1"/>
    <n v="28.15"/>
    <n v="1.41"/>
    <n v="34.549999999999997"/>
    <n v="64.099999999999994"/>
    <n v="29.56"/>
    <n v="34.549999999999997"/>
  </r>
  <r>
    <s v="I25_66to56"/>
    <s v="Win"/>
    <s v="TR012"/>
    <x v="1"/>
    <x v="0"/>
    <s v="Fi01"/>
    <x v="1"/>
    <s v="AM2.vld"/>
    <s v="3a"/>
    <n v="25"/>
    <n v="0"/>
    <s v="AM"/>
    <s v="AM2"/>
    <n v="19059"/>
    <n v="19060"/>
    <x v="1"/>
    <x v="3"/>
    <x v="1"/>
    <n v="137.56"/>
    <n v="2.33"/>
    <n v="14.22"/>
    <n v="154.1"/>
    <n v="139.88"/>
    <n v="14.22"/>
  </r>
  <r>
    <s v="I25_66to56"/>
    <s v="Win"/>
    <s v="TR012"/>
    <x v="1"/>
    <x v="0"/>
    <s v="Fi01"/>
    <x v="1"/>
    <s v="AM2.vld"/>
    <s v="3a"/>
    <n v="25"/>
    <n v="0"/>
    <s v="AM"/>
    <s v="AM2"/>
    <n v="19075"/>
    <n v="19076"/>
    <x v="1"/>
    <x v="4"/>
    <x v="1"/>
    <n v="85.83"/>
    <n v="0.43"/>
    <n v="4.6399999999999997"/>
    <n v="90.9"/>
    <n v="86.26"/>
    <n v="4.6399999999999997"/>
  </r>
  <r>
    <s v="I25_66to56"/>
    <s v="Win"/>
    <s v="TR012"/>
    <x v="1"/>
    <x v="0"/>
    <s v="Fi01"/>
    <x v="1"/>
    <s v="AM2.vld"/>
    <s v="3a"/>
    <n v="25"/>
    <n v="0"/>
    <s v="AM"/>
    <s v="AM2"/>
    <n v="19119"/>
    <n v="19120"/>
    <x v="1"/>
    <x v="7"/>
    <x v="1"/>
    <n v="20.67"/>
    <n v="0.3"/>
    <n v="24.8"/>
    <n v="45.77"/>
    <n v="20.97"/>
    <n v="24.8"/>
  </r>
  <r>
    <s v="I25_66to56"/>
    <s v="Win"/>
    <s v="TR012"/>
    <x v="1"/>
    <x v="0"/>
    <s v="Fi01"/>
    <x v="1"/>
    <s v="AM2.vld"/>
    <s v="3a"/>
    <n v="25"/>
    <n v="0"/>
    <s v="AM"/>
    <s v="AM2"/>
    <n v="19127"/>
    <n v="19239"/>
    <x v="0"/>
    <x v="0"/>
    <x v="1"/>
    <n v="614.94000000000005"/>
    <n v="49.78"/>
    <n v="87.24"/>
    <n v="751.96"/>
    <n v="664.72"/>
    <n v="87.24"/>
  </r>
  <r>
    <s v="I25_66to56"/>
    <s v="Win"/>
    <s v="TR012"/>
    <x v="1"/>
    <x v="0"/>
    <s v="Fi01"/>
    <x v="1"/>
    <s v="AM2.vld"/>
    <s v="3a"/>
    <n v="25"/>
    <n v="0"/>
    <s v="AM"/>
    <s v="AM2"/>
    <n v="19131"/>
    <n v="19130"/>
    <x v="0"/>
    <x v="2"/>
    <x v="1"/>
    <n v="915.69"/>
    <n v="73"/>
    <n v="88.03"/>
    <n v="1076.71"/>
    <n v="988.68"/>
    <n v="88.03"/>
  </r>
  <r>
    <s v="I25_66to56"/>
    <s v="Win"/>
    <s v="TR012"/>
    <x v="1"/>
    <x v="0"/>
    <s v="Fi01"/>
    <x v="1"/>
    <s v="AM2.vld"/>
    <s v="3a"/>
    <n v="25"/>
    <n v="0"/>
    <s v="AM"/>
    <s v="AM2"/>
    <n v="19136"/>
    <n v="19135"/>
    <x v="0"/>
    <x v="1"/>
    <x v="1"/>
    <n v="955.31"/>
    <n v="72.17"/>
    <n v="75.510000000000005"/>
    <n v="1102.99"/>
    <n v="1027.48"/>
    <n v="75.510000000000005"/>
  </r>
  <r>
    <s v="I25_66to56"/>
    <s v="Win"/>
    <s v="TR012"/>
    <x v="1"/>
    <x v="0"/>
    <s v="Fi01"/>
    <x v="1"/>
    <s v="AM2.vld"/>
    <s v="3a"/>
    <n v="25"/>
    <n v="0"/>
    <s v="AM"/>
    <s v="AM2"/>
    <n v="19149"/>
    <n v="19148"/>
    <x v="0"/>
    <x v="10"/>
    <x v="1"/>
    <n v="671.49"/>
    <n v="36.799999999999997"/>
    <n v="56.17"/>
    <n v="764.46"/>
    <n v="708.29"/>
    <n v="56.17"/>
  </r>
  <r>
    <s v="I25_66to56"/>
    <s v="Win"/>
    <s v="TR012"/>
    <x v="1"/>
    <x v="0"/>
    <s v="Fi01"/>
    <x v="1"/>
    <s v="AM2.vld"/>
    <s v="3a"/>
    <n v="25"/>
    <n v="0"/>
    <s v="AM"/>
    <s v="AM2"/>
    <n v="19173"/>
    <n v="19172"/>
    <x v="0"/>
    <x v="8"/>
    <x v="1"/>
    <n v="598.63"/>
    <n v="21.05"/>
    <n v="29.13"/>
    <n v="648.80999999999995"/>
    <n v="619.67999999999995"/>
    <n v="29.13"/>
  </r>
  <r>
    <s v="I25_66to56"/>
    <s v="Win"/>
    <s v="TR012"/>
    <x v="1"/>
    <x v="0"/>
    <s v="Fi01"/>
    <x v="1"/>
    <s v="AM2.vld"/>
    <s v="3a"/>
    <n v="25"/>
    <n v="0"/>
    <s v="AM"/>
    <s v="AM2"/>
    <n v="19189"/>
    <n v="19188"/>
    <x v="0"/>
    <x v="5"/>
    <x v="1"/>
    <n v="211.29"/>
    <n v="0.41"/>
    <n v="6.33"/>
    <n v="218.03"/>
    <n v="211.7"/>
    <n v="6.33"/>
  </r>
  <r>
    <s v="I25_66to56"/>
    <s v="Win"/>
    <s v="TR012"/>
    <x v="1"/>
    <x v="0"/>
    <s v="Fi01"/>
    <x v="1"/>
    <s v="AM2.vld"/>
    <s v="3a"/>
    <n v="25"/>
    <n v="0"/>
    <s v="AM"/>
    <s v="AM2"/>
    <n v="19233"/>
    <n v="19232"/>
    <x v="0"/>
    <x v="6"/>
    <x v="1"/>
    <n v="25.3"/>
    <n v="0.45"/>
    <n v="25.19"/>
    <n v="50.94"/>
    <n v="25.75"/>
    <n v="25.19"/>
  </r>
  <r>
    <s v="I25_66to56"/>
    <s v="Win"/>
    <s v="TR012"/>
    <x v="1"/>
    <x v="0"/>
    <s v="Fi01"/>
    <x v="2"/>
    <s v="AM3.vld"/>
    <s v="3a"/>
    <n v="25"/>
    <n v="0"/>
    <s v="AM"/>
    <s v="AM3"/>
    <n v="5209"/>
    <n v="19241"/>
    <x v="0"/>
    <x v="0"/>
    <x v="0"/>
    <n v="117.66"/>
    <n v="8.25"/>
    <n v="29.07"/>
    <n v="3356.69"/>
    <n v="125.91"/>
    <n v="29.07"/>
  </r>
  <r>
    <s v="I25_66to56"/>
    <s v="Win"/>
    <s v="TR012"/>
    <x v="1"/>
    <x v="0"/>
    <s v="Fi01"/>
    <x v="2"/>
    <s v="AM3.vld"/>
    <s v="3a"/>
    <n v="25"/>
    <n v="0"/>
    <s v="AM"/>
    <s v="AM3"/>
    <n v="5394"/>
    <n v="15366"/>
    <x v="0"/>
    <x v="1"/>
    <x v="0"/>
    <n v="66.17"/>
    <n v="5.42"/>
    <n v="26.67"/>
    <n v="2701.52"/>
    <n v="71.59"/>
    <n v="26.67"/>
  </r>
  <r>
    <s v="I25_66to56"/>
    <s v="Win"/>
    <s v="TR012"/>
    <x v="1"/>
    <x v="0"/>
    <s v="Fi01"/>
    <x v="2"/>
    <s v="AM3.vld"/>
    <s v="3a"/>
    <n v="25"/>
    <n v="0"/>
    <s v="AM"/>
    <s v="AM3"/>
    <n v="13270"/>
    <n v="11802"/>
    <x v="0"/>
    <x v="2"/>
    <x v="0"/>
    <n v="59.01"/>
    <n v="5.55"/>
    <n v="18.77"/>
    <n v="2795.48"/>
    <n v="64.569999999999993"/>
    <n v="18.77"/>
  </r>
  <r>
    <s v="I25_66to56"/>
    <s v="Win"/>
    <s v="TR012"/>
    <x v="1"/>
    <x v="0"/>
    <s v="Fi01"/>
    <x v="2"/>
    <s v="AM3.vld"/>
    <s v="3a"/>
    <n v="25"/>
    <n v="0"/>
    <s v="AM"/>
    <s v="AM3"/>
    <n v="15333"/>
    <n v="18991"/>
    <x v="1"/>
    <x v="3"/>
    <x v="0"/>
    <n v="0"/>
    <n v="0"/>
    <n v="0"/>
    <n v="1294.3"/>
    <n v="0"/>
    <n v="0"/>
  </r>
  <r>
    <s v="I25_66to56"/>
    <s v="Win"/>
    <s v="TR012"/>
    <x v="1"/>
    <x v="0"/>
    <s v="Fi01"/>
    <x v="2"/>
    <s v="AM3.vld"/>
    <s v="3a"/>
    <n v="25"/>
    <n v="0"/>
    <s v="AM"/>
    <s v="AM3"/>
    <n v="15740"/>
    <n v="15741"/>
    <x v="1"/>
    <x v="4"/>
    <x v="0"/>
    <n v="1.1299999999999999"/>
    <n v="0.04"/>
    <n v="0.36"/>
    <n v="1206.17"/>
    <n v="1.17"/>
    <n v="0.36"/>
  </r>
  <r>
    <s v="I25_66to56"/>
    <s v="Win"/>
    <s v="TR012"/>
    <x v="1"/>
    <x v="0"/>
    <s v="Fi01"/>
    <x v="2"/>
    <s v="AM3.vld"/>
    <s v="3a"/>
    <n v="25"/>
    <n v="0"/>
    <s v="AM"/>
    <s v="AM3"/>
    <n v="15742"/>
    <n v="15743"/>
    <x v="0"/>
    <x v="5"/>
    <x v="0"/>
    <n v="0.21"/>
    <n v="0.01"/>
    <n v="0.95"/>
    <n v="997.27"/>
    <n v="0.23"/>
    <n v="0.95"/>
  </r>
  <r>
    <s v="I25_66to56"/>
    <s v="Win"/>
    <s v="TR012"/>
    <x v="1"/>
    <x v="0"/>
    <s v="Fi01"/>
    <x v="2"/>
    <s v="AM3.vld"/>
    <s v="3a"/>
    <n v="25"/>
    <n v="0"/>
    <s v="AM"/>
    <s v="AM3"/>
    <n v="17350"/>
    <n v="17351"/>
    <x v="0"/>
    <x v="6"/>
    <x v="0"/>
    <n v="0"/>
    <n v="0"/>
    <n v="0"/>
    <n v="1046.79"/>
    <n v="0"/>
    <n v="0"/>
  </r>
  <r>
    <s v="I25_66to56"/>
    <s v="Win"/>
    <s v="TR012"/>
    <x v="1"/>
    <x v="0"/>
    <s v="Fi01"/>
    <x v="2"/>
    <s v="AM3.vld"/>
    <s v="3a"/>
    <n v="25"/>
    <n v="0"/>
    <s v="AM"/>
    <s v="AM3"/>
    <n v="17352"/>
    <n v="17353"/>
    <x v="1"/>
    <x v="7"/>
    <x v="0"/>
    <n v="0"/>
    <n v="0"/>
    <n v="0"/>
    <n v="1101.0999999999999"/>
    <n v="0"/>
    <n v="0"/>
  </r>
  <r>
    <s v="I25_66to56"/>
    <s v="Win"/>
    <s v="TR012"/>
    <x v="1"/>
    <x v="0"/>
    <s v="Fi01"/>
    <x v="2"/>
    <s v="AM3.vld"/>
    <s v="3a"/>
    <n v="25"/>
    <n v="0"/>
    <s v="AM"/>
    <s v="AM3"/>
    <n v="18993"/>
    <n v="15334"/>
    <x v="0"/>
    <x v="8"/>
    <x v="0"/>
    <n v="0"/>
    <n v="0"/>
    <n v="0"/>
    <n v="1665.02"/>
    <n v="0"/>
    <n v="0"/>
  </r>
  <r>
    <s v="I25_66to56"/>
    <s v="Win"/>
    <s v="TR012"/>
    <x v="1"/>
    <x v="0"/>
    <s v="Fi01"/>
    <x v="2"/>
    <s v="AM3.vld"/>
    <s v="3a"/>
    <n v="25"/>
    <n v="0"/>
    <s v="AM"/>
    <s v="AM3"/>
    <n v="18999"/>
    <n v="19000"/>
    <x v="1"/>
    <x v="9"/>
    <x v="0"/>
    <n v="61.17"/>
    <n v="4.6900000000000004"/>
    <n v="17.739999999999998"/>
    <n v="2135.08"/>
    <n v="65.86"/>
    <n v="17.739999999999998"/>
  </r>
  <r>
    <s v="I25_66to56"/>
    <s v="Win"/>
    <s v="TR012"/>
    <x v="1"/>
    <x v="0"/>
    <s v="Fi01"/>
    <x v="2"/>
    <s v="AM3.vld"/>
    <s v="3a"/>
    <n v="25"/>
    <n v="0"/>
    <s v="AM"/>
    <s v="AM3"/>
    <n v="19002"/>
    <n v="19001"/>
    <x v="0"/>
    <x v="10"/>
    <x v="0"/>
    <n v="91.64"/>
    <n v="5.77"/>
    <n v="16.77"/>
    <n v="2448.2399999999998"/>
    <n v="97.41"/>
    <n v="16.77"/>
  </r>
  <r>
    <s v="I25_66to56"/>
    <s v="Win"/>
    <s v="TR012"/>
    <x v="1"/>
    <x v="0"/>
    <s v="Fi01"/>
    <x v="2"/>
    <s v="AM3.vld"/>
    <s v="3a"/>
    <n v="25"/>
    <n v="0"/>
    <s v="AM"/>
    <s v="AM3"/>
    <n v="19004"/>
    <n v="13271"/>
    <x v="1"/>
    <x v="11"/>
    <x v="0"/>
    <n v="3.07"/>
    <n v="0.26"/>
    <n v="7.73"/>
    <n v="1783.23"/>
    <n v="3.34"/>
    <n v="7.73"/>
  </r>
  <r>
    <s v="I25_66to56"/>
    <s v="Win"/>
    <s v="TR012"/>
    <x v="1"/>
    <x v="0"/>
    <s v="Fi01"/>
    <x v="2"/>
    <s v="AM3.vld"/>
    <s v="3a"/>
    <n v="25"/>
    <n v="0"/>
    <s v="AM"/>
    <s v="AM3"/>
    <n v="19017"/>
    <n v="19018"/>
    <x v="1"/>
    <x v="11"/>
    <x v="1"/>
    <n v="261.32"/>
    <n v="15.89"/>
    <n v="44.78"/>
    <n v="321.99"/>
    <n v="277.20999999999998"/>
    <n v="44.78"/>
  </r>
  <r>
    <s v="I25_66to56"/>
    <s v="Win"/>
    <s v="TR012"/>
    <x v="1"/>
    <x v="0"/>
    <s v="Fi01"/>
    <x v="2"/>
    <s v="AM3.vld"/>
    <s v="3a"/>
    <n v="25"/>
    <n v="0"/>
    <s v="AM"/>
    <s v="AM3"/>
    <n v="19035"/>
    <n v="19036"/>
    <x v="1"/>
    <x v="9"/>
    <x v="1"/>
    <n v="220.05"/>
    <n v="7.69"/>
    <n v="33.26"/>
    <n v="261"/>
    <n v="227.75"/>
    <n v="33.26"/>
  </r>
  <r>
    <s v="I25_66to56"/>
    <s v="Win"/>
    <s v="TR012"/>
    <x v="1"/>
    <x v="0"/>
    <s v="Fi01"/>
    <x v="2"/>
    <s v="AM3.vld"/>
    <s v="3a"/>
    <n v="25"/>
    <n v="0"/>
    <s v="AM"/>
    <s v="AM3"/>
    <n v="19059"/>
    <n v="19060"/>
    <x v="1"/>
    <x v="3"/>
    <x v="1"/>
    <n v="358.92"/>
    <n v="5.29"/>
    <n v="12.58"/>
    <n v="376.8"/>
    <n v="364.21"/>
    <n v="12.58"/>
  </r>
  <r>
    <s v="I25_66to56"/>
    <s v="Win"/>
    <s v="TR012"/>
    <x v="1"/>
    <x v="0"/>
    <s v="Fi01"/>
    <x v="2"/>
    <s v="AM3.vld"/>
    <s v="3a"/>
    <n v="25"/>
    <n v="0"/>
    <s v="AM"/>
    <s v="AM3"/>
    <n v="19075"/>
    <n v="19076"/>
    <x v="1"/>
    <x v="4"/>
    <x v="1"/>
    <n v="311.26"/>
    <n v="2.62"/>
    <n v="4.3899999999999997"/>
    <n v="318.27"/>
    <n v="313.88"/>
    <n v="4.3899999999999997"/>
  </r>
  <r>
    <s v="I25_66to56"/>
    <s v="Win"/>
    <s v="TR012"/>
    <x v="1"/>
    <x v="0"/>
    <s v="Fi01"/>
    <x v="2"/>
    <s v="AM3.vld"/>
    <s v="3a"/>
    <n v="25"/>
    <n v="0"/>
    <s v="AM"/>
    <s v="AM3"/>
    <n v="19119"/>
    <n v="19120"/>
    <x v="1"/>
    <x v="7"/>
    <x v="1"/>
    <n v="123.57"/>
    <n v="3.83"/>
    <n v="22.52"/>
    <n v="149.91999999999999"/>
    <n v="127.4"/>
    <n v="22.52"/>
  </r>
  <r>
    <s v="I25_66to56"/>
    <s v="Win"/>
    <s v="TR012"/>
    <x v="1"/>
    <x v="0"/>
    <s v="Fi01"/>
    <x v="2"/>
    <s v="AM3.vld"/>
    <s v="3a"/>
    <n v="25"/>
    <n v="0"/>
    <s v="AM"/>
    <s v="AM3"/>
    <n v="19127"/>
    <n v="19239"/>
    <x v="0"/>
    <x v="0"/>
    <x v="1"/>
    <n v="497.86"/>
    <n v="39.21"/>
    <n v="102.15"/>
    <n v="639.21"/>
    <n v="537.05999999999995"/>
    <n v="102.15"/>
  </r>
  <r>
    <s v="I25_66to56"/>
    <s v="Win"/>
    <s v="TR012"/>
    <x v="1"/>
    <x v="0"/>
    <s v="Fi01"/>
    <x v="2"/>
    <s v="AM3.vld"/>
    <s v="3a"/>
    <n v="25"/>
    <n v="0"/>
    <s v="AM"/>
    <s v="AM3"/>
    <n v="19131"/>
    <n v="19130"/>
    <x v="0"/>
    <x v="2"/>
    <x v="1"/>
    <n v="612.57000000000005"/>
    <n v="44.55"/>
    <n v="107.66"/>
    <n v="764.78"/>
    <n v="657.12"/>
    <n v="107.66"/>
  </r>
  <r>
    <s v="I25_66to56"/>
    <s v="Win"/>
    <s v="TR012"/>
    <x v="1"/>
    <x v="0"/>
    <s v="Fi01"/>
    <x v="2"/>
    <s v="AM3.vld"/>
    <s v="3a"/>
    <n v="25"/>
    <n v="0"/>
    <s v="AM"/>
    <s v="AM3"/>
    <n v="19136"/>
    <n v="19135"/>
    <x v="0"/>
    <x v="1"/>
    <x v="1"/>
    <n v="619.63"/>
    <n v="43"/>
    <n v="91.48"/>
    <n v="754.12"/>
    <n v="662.63"/>
    <n v="91.48"/>
  </r>
  <r>
    <s v="I25_66to56"/>
    <s v="Win"/>
    <s v="TR012"/>
    <x v="1"/>
    <x v="0"/>
    <s v="Fi01"/>
    <x v="2"/>
    <s v="AM3.vld"/>
    <s v="3a"/>
    <n v="25"/>
    <n v="0"/>
    <s v="AM"/>
    <s v="AM3"/>
    <n v="19149"/>
    <n v="19148"/>
    <x v="0"/>
    <x v="10"/>
    <x v="1"/>
    <n v="578.09"/>
    <n v="34.54"/>
    <n v="65.739999999999995"/>
    <n v="678.36"/>
    <n v="612.63"/>
    <n v="65.739999999999995"/>
  </r>
  <r>
    <s v="I25_66to56"/>
    <s v="Win"/>
    <s v="TR012"/>
    <x v="1"/>
    <x v="0"/>
    <s v="Fi01"/>
    <x v="2"/>
    <s v="AM3.vld"/>
    <s v="3a"/>
    <n v="25"/>
    <n v="0"/>
    <s v="AM"/>
    <s v="AM3"/>
    <n v="19173"/>
    <n v="19172"/>
    <x v="0"/>
    <x v="8"/>
    <x v="1"/>
    <n v="485.98"/>
    <n v="16.72"/>
    <n v="24.15"/>
    <n v="526.85"/>
    <n v="502.71"/>
    <n v="24.15"/>
  </r>
  <r>
    <s v="I25_66to56"/>
    <s v="Win"/>
    <s v="TR012"/>
    <x v="1"/>
    <x v="0"/>
    <s v="Fi01"/>
    <x v="2"/>
    <s v="AM3.vld"/>
    <s v="3a"/>
    <n v="25"/>
    <n v="0"/>
    <s v="AM"/>
    <s v="AM3"/>
    <n v="19189"/>
    <n v="19188"/>
    <x v="0"/>
    <x v="5"/>
    <x v="1"/>
    <n v="171.33"/>
    <n v="0.42"/>
    <n v="3.93"/>
    <n v="175.68"/>
    <n v="171.75"/>
    <n v="3.93"/>
  </r>
  <r>
    <s v="I25_66to56"/>
    <s v="Win"/>
    <s v="TR012"/>
    <x v="1"/>
    <x v="0"/>
    <s v="Fi01"/>
    <x v="2"/>
    <s v="AM3.vld"/>
    <s v="3a"/>
    <n v="25"/>
    <n v="0"/>
    <s v="AM"/>
    <s v="AM3"/>
    <n v="19233"/>
    <n v="19232"/>
    <x v="0"/>
    <x v="6"/>
    <x v="1"/>
    <n v="36.72"/>
    <n v="0.98"/>
    <n v="23.59"/>
    <n v="61.29"/>
    <n v="37.700000000000003"/>
    <n v="23.59"/>
  </r>
  <r>
    <s v="I25_66to56"/>
    <s v="Win"/>
    <s v="TR012"/>
    <x v="1"/>
    <x v="0"/>
    <s v="Fi01"/>
    <x v="3"/>
    <s v="AM4.vld"/>
    <s v="3a"/>
    <n v="25"/>
    <n v="0"/>
    <s v="AM"/>
    <s v="AM4"/>
    <n v="5209"/>
    <n v="19241"/>
    <x v="0"/>
    <x v="0"/>
    <x v="0"/>
    <n v="176.63"/>
    <n v="15.34"/>
    <n v="62.44"/>
    <n v="7167.28"/>
    <n v="191.96"/>
    <n v="62.44"/>
  </r>
  <r>
    <s v="I25_66to56"/>
    <s v="Win"/>
    <s v="TR012"/>
    <x v="1"/>
    <x v="0"/>
    <s v="Fi01"/>
    <x v="3"/>
    <s v="AM4.vld"/>
    <s v="3a"/>
    <n v="25"/>
    <n v="0"/>
    <s v="AM"/>
    <s v="AM4"/>
    <n v="5394"/>
    <n v="15366"/>
    <x v="0"/>
    <x v="1"/>
    <x v="0"/>
    <n v="158.81"/>
    <n v="13.91"/>
    <n v="59.96"/>
    <n v="6110.9"/>
    <n v="172.72"/>
    <n v="59.96"/>
  </r>
  <r>
    <s v="I25_66to56"/>
    <s v="Win"/>
    <s v="TR012"/>
    <x v="1"/>
    <x v="0"/>
    <s v="Fi01"/>
    <x v="3"/>
    <s v="AM4.vld"/>
    <s v="3a"/>
    <n v="25"/>
    <n v="0"/>
    <s v="AM"/>
    <s v="AM4"/>
    <n v="13270"/>
    <n v="11802"/>
    <x v="0"/>
    <x v="2"/>
    <x v="0"/>
    <n v="184.81"/>
    <n v="17.059999999999999"/>
    <n v="47.17"/>
    <n v="6228.73"/>
    <n v="201.87"/>
    <n v="47.17"/>
  </r>
  <r>
    <s v="I25_66to56"/>
    <s v="Win"/>
    <s v="TR012"/>
    <x v="1"/>
    <x v="0"/>
    <s v="Fi01"/>
    <x v="3"/>
    <s v="AM4.vld"/>
    <s v="3a"/>
    <n v="25"/>
    <n v="0"/>
    <s v="AM"/>
    <s v="AM4"/>
    <n v="15333"/>
    <n v="18991"/>
    <x v="1"/>
    <x v="3"/>
    <x v="0"/>
    <n v="0"/>
    <n v="0"/>
    <n v="0"/>
    <n v="2835.02"/>
    <n v="0"/>
    <n v="0"/>
  </r>
  <r>
    <s v="I25_66to56"/>
    <s v="Win"/>
    <s v="TR012"/>
    <x v="1"/>
    <x v="0"/>
    <s v="Fi01"/>
    <x v="3"/>
    <s v="AM4.vld"/>
    <s v="3a"/>
    <n v="25"/>
    <n v="0"/>
    <s v="AM"/>
    <s v="AM4"/>
    <n v="15740"/>
    <n v="15741"/>
    <x v="1"/>
    <x v="4"/>
    <x v="0"/>
    <n v="8.4700000000000006"/>
    <n v="0.38"/>
    <n v="1.06"/>
    <n v="2578.7800000000002"/>
    <n v="8.85"/>
    <n v="1.06"/>
  </r>
  <r>
    <s v="I25_66to56"/>
    <s v="Win"/>
    <s v="TR012"/>
    <x v="1"/>
    <x v="0"/>
    <s v="Fi01"/>
    <x v="3"/>
    <s v="AM4.vld"/>
    <s v="3a"/>
    <n v="25"/>
    <n v="0"/>
    <s v="AM"/>
    <s v="AM4"/>
    <n v="15742"/>
    <n v="15743"/>
    <x v="0"/>
    <x v="5"/>
    <x v="0"/>
    <n v="1.21"/>
    <n v="7.0000000000000007E-2"/>
    <n v="1.94"/>
    <n v="2441.38"/>
    <n v="1.28"/>
    <n v="1.94"/>
  </r>
  <r>
    <s v="I25_66to56"/>
    <s v="Win"/>
    <s v="TR012"/>
    <x v="1"/>
    <x v="0"/>
    <s v="Fi01"/>
    <x v="3"/>
    <s v="AM4.vld"/>
    <s v="3a"/>
    <n v="25"/>
    <n v="0"/>
    <s v="AM"/>
    <s v="AM4"/>
    <n v="17350"/>
    <n v="17351"/>
    <x v="0"/>
    <x v="6"/>
    <x v="0"/>
    <n v="0"/>
    <n v="0"/>
    <n v="0"/>
    <n v="2614.8200000000002"/>
    <n v="0"/>
    <n v="0"/>
  </r>
  <r>
    <s v="I25_66to56"/>
    <s v="Win"/>
    <s v="TR012"/>
    <x v="1"/>
    <x v="0"/>
    <s v="Fi01"/>
    <x v="3"/>
    <s v="AM4.vld"/>
    <s v="3a"/>
    <n v="25"/>
    <n v="0"/>
    <s v="AM"/>
    <s v="AM4"/>
    <n v="17352"/>
    <n v="17353"/>
    <x v="1"/>
    <x v="7"/>
    <x v="0"/>
    <n v="0"/>
    <n v="0"/>
    <n v="0"/>
    <n v="2414.66"/>
    <n v="0"/>
    <n v="0"/>
  </r>
  <r>
    <s v="I25_66to56"/>
    <s v="Win"/>
    <s v="TR012"/>
    <x v="1"/>
    <x v="0"/>
    <s v="Fi01"/>
    <x v="3"/>
    <s v="AM4.vld"/>
    <s v="3a"/>
    <n v="25"/>
    <n v="0"/>
    <s v="AM"/>
    <s v="AM4"/>
    <n v="18993"/>
    <n v="15334"/>
    <x v="0"/>
    <x v="8"/>
    <x v="0"/>
    <n v="0"/>
    <n v="0"/>
    <n v="0"/>
    <n v="3656.08"/>
    <n v="0"/>
    <n v="0"/>
  </r>
  <r>
    <s v="I25_66to56"/>
    <s v="Win"/>
    <s v="TR012"/>
    <x v="1"/>
    <x v="0"/>
    <s v="Fi01"/>
    <x v="3"/>
    <s v="AM4.vld"/>
    <s v="3a"/>
    <n v="25"/>
    <n v="0"/>
    <s v="AM"/>
    <s v="AM4"/>
    <n v="18999"/>
    <n v="19000"/>
    <x v="1"/>
    <x v="9"/>
    <x v="0"/>
    <n v="207.06"/>
    <n v="17.32"/>
    <n v="36.76"/>
    <n v="4447.01"/>
    <n v="224.38"/>
    <n v="36.76"/>
  </r>
  <r>
    <s v="I25_66to56"/>
    <s v="Win"/>
    <s v="TR012"/>
    <x v="1"/>
    <x v="0"/>
    <s v="Fi01"/>
    <x v="3"/>
    <s v="AM4.vld"/>
    <s v="3a"/>
    <n v="25"/>
    <n v="0"/>
    <s v="AM"/>
    <s v="AM4"/>
    <n v="19002"/>
    <n v="19001"/>
    <x v="0"/>
    <x v="10"/>
    <x v="0"/>
    <n v="146.69999999999999"/>
    <n v="10.84"/>
    <n v="35.86"/>
    <n v="5194.17"/>
    <n v="157.54"/>
    <n v="35.86"/>
  </r>
  <r>
    <s v="I25_66to56"/>
    <s v="Win"/>
    <s v="TR012"/>
    <x v="1"/>
    <x v="0"/>
    <s v="Fi01"/>
    <x v="3"/>
    <s v="AM4.vld"/>
    <s v="3a"/>
    <n v="25"/>
    <n v="0"/>
    <s v="AM"/>
    <s v="AM4"/>
    <n v="19004"/>
    <n v="13271"/>
    <x v="1"/>
    <x v="11"/>
    <x v="0"/>
    <n v="25.75"/>
    <n v="2.64"/>
    <n v="21.48"/>
    <n v="4255.76"/>
    <n v="28.4"/>
    <n v="21.48"/>
  </r>
  <r>
    <s v="I25_66to56"/>
    <s v="Win"/>
    <s v="TR012"/>
    <x v="1"/>
    <x v="0"/>
    <s v="Fi01"/>
    <x v="3"/>
    <s v="AM4.vld"/>
    <s v="3a"/>
    <n v="25"/>
    <n v="0"/>
    <s v="AM"/>
    <s v="AM4"/>
    <n v="19017"/>
    <n v="19018"/>
    <x v="1"/>
    <x v="11"/>
    <x v="1"/>
    <n v="890.42"/>
    <n v="69.66"/>
    <n v="135.76"/>
    <n v="1095.83"/>
    <n v="960.07"/>
    <n v="135.76"/>
  </r>
  <r>
    <s v="I25_66to56"/>
    <s v="Win"/>
    <s v="TR012"/>
    <x v="1"/>
    <x v="0"/>
    <s v="Fi01"/>
    <x v="3"/>
    <s v="AM4.vld"/>
    <s v="3a"/>
    <n v="25"/>
    <n v="0"/>
    <s v="AM"/>
    <s v="AM4"/>
    <n v="19035"/>
    <n v="19036"/>
    <x v="1"/>
    <x v="9"/>
    <x v="1"/>
    <n v="566.63"/>
    <n v="25.12"/>
    <n v="91.07"/>
    <n v="682.82"/>
    <n v="591.75"/>
    <n v="91.07"/>
  </r>
  <r>
    <s v="I25_66to56"/>
    <s v="Win"/>
    <s v="TR012"/>
    <x v="1"/>
    <x v="0"/>
    <s v="Fi01"/>
    <x v="3"/>
    <s v="AM4.vld"/>
    <s v="3a"/>
    <n v="25"/>
    <n v="0"/>
    <s v="AM"/>
    <s v="AM4"/>
    <n v="19059"/>
    <n v="19060"/>
    <x v="1"/>
    <x v="3"/>
    <x v="1"/>
    <n v="777.28"/>
    <n v="11"/>
    <n v="28.85"/>
    <n v="817.12"/>
    <n v="788.27"/>
    <n v="28.85"/>
  </r>
  <r>
    <s v="I25_66to56"/>
    <s v="Win"/>
    <s v="TR012"/>
    <x v="1"/>
    <x v="0"/>
    <s v="Fi01"/>
    <x v="3"/>
    <s v="AM4.vld"/>
    <s v="3a"/>
    <n v="25"/>
    <n v="0"/>
    <s v="AM"/>
    <s v="AM4"/>
    <n v="19075"/>
    <n v="19076"/>
    <x v="1"/>
    <x v="4"/>
    <x v="1"/>
    <n v="749.28"/>
    <n v="7.61"/>
    <n v="8.25"/>
    <n v="765.14"/>
    <n v="756.89"/>
    <n v="8.25"/>
  </r>
  <r>
    <s v="I25_66to56"/>
    <s v="Win"/>
    <s v="TR012"/>
    <x v="1"/>
    <x v="0"/>
    <s v="Fi01"/>
    <x v="3"/>
    <s v="AM4.vld"/>
    <s v="3a"/>
    <n v="25"/>
    <n v="0"/>
    <s v="AM"/>
    <s v="AM4"/>
    <n v="19119"/>
    <n v="19120"/>
    <x v="1"/>
    <x v="7"/>
    <x v="1"/>
    <n v="449.61"/>
    <n v="18.5"/>
    <n v="50.12"/>
    <n v="518.22"/>
    <n v="468.1"/>
    <n v="50.12"/>
  </r>
  <r>
    <s v="I25_66to56"/>
    <s v="Win"/>
    <s v="TR012"/>
    <x v="1"/>
    <x v="0"/>
    <s v="Fi01"/>
    <x v="3"/>
    <s v="AM4.vld"/>
    <s v="3a"/>
    <n v="25"/>
    <n v="0"/>
    <s v="AM"/>
    <s v="AM4"/>
    <n v="19127"/>
    <n v="19239"/>
    <x v="0"/>
    <x v="0"/>
    <x v="1"/>
    <n v="1242.31"/>
    <n v="99.3"/>
    <n v="261.77"/>
    <n v="1603.39"/>
    <n v="1341.62"/>
    <n v="261.77"/>
  </r>
  <r>
    <s v="I25_66to56"/>
    <s v="Win"/>
    <s v="TR012"/>
    <x v="1"/>
    <x v="0"/>
    <s v="Fi01"/>
    <x v="3"/>
    <s v="AM4.vld"/>
    <s v="3a"/>
    <n v="25"/>
    <n v="0"/>
    <s v="AM"/>
    <s v="AM4"/>
    <n v="19131"/>
    <n v="19130"/>
    <x v="0"/>
    <x v="2"/>
    <x v="1"/>
    <n v="1244.93"/>
    <n v="93.36"/>
    <n v="265.10000000000002"/>
    <n v="1603.39"/>
    <n v="1338.29"/>
    <n v="265.10000000000002"/>
  </r>
  <r>
    <s v="I25_66to56"/>
    <s v="Win"/>
    <s v="TR012"/>
    <x v="1"/>
    <x v="0"/>
    <s v="Fi01"/>
    <x v="3"/>
    <s v="AM4.vld"/>
    <s v="3a"/>
    <n v="25"/>
    <n v="0"/>
    <s v="AM"/>
    <s v="AM4"/>
    <n v="19136"/>
    <n v="19135"/>
    <x v="0"/>
    <x v="1"/>
    <x v="1"/>
    <n v="1172.9000000000001"/>
    <n v="84.15"/>
    <n v="228.81"/>
    <n v="1485.85"/>
    <n v="1257.04"/>
    <n v="228.81"/>
  </r>
  <r>
    <s v="I25_66to56"/>
    <s v="Win"/>
    <s v="TR012"/>
    <x v="1"/>
    <x v="0"/>
    <s v="Fi01"/>
    <x v="3"/>
    <s v="AM4.vld"/>
    <s v="3a"/>
    <n v="25"/>
    <n v="0"/>
    <s v="AM"/>
    <s v="AM4"/>
    <n v="19149"/>
    <n v="19148"/>
    <x v="0"/>
    <x v="10"/>
    <x v="1"/>
    <n v="996.72"/>
    <n v="65.150000000000006"/>
    <n v="165.91"/>
    <n v="1227.78"/>
    <n v="1061.8699999999999"/>
    <n v="165.91"/>
  </r>
  <r>
    <s v="I25_66to56"/>
    <s v="Win"/>
    <s v="TR012"/>
    <x v="1"/>
    <x v="0"/>
    <s v="Fi01"/>
    <x v="3"/>
    <s v="AM4.vld"/>
    <s v="3a"/>
    <n v="25"/>
    <n v="0"/>
    <s v="AM"/>
    <s v="AM4"/>
    <n v="19173"/>
    <n v="19172"/>
    <x v="0"/>
    <x v="8"/>
    <x v="1"/>
    <n v="684.28"/>
    <n v="23.29"/>
    <n v="48.28"/>
    <n v="755.85"/>
    <n v="707.57"/>
    <n v="48.28"/>
  </r>
  <r>
    <s v="I25_66to56"/>
    <s v="Win"/>
    <s v="TR012"/>
    <x v="1"/>
    <x v="0"/>
    <s v="Fi01"/>
    <x v="3"/>
    <s v="AM4.vld"/>
    <s v="3a"/>
    <n v="25"/>
    <n v="0"/>
    <s v="AM"/>
    <s v="AM4"/>
    <n v="19189"/>
    <n v="19188"/>
    <x v="0"/>
    <x v="5"/>
    <x v="1"/>
    <n v="277.06"/>
    <n v="1.25"/>
    <n v="9.75"/>
    <n v="288.06"/>
    <n v="278.31"/>
    <n v="9.75"/>
  </r>
  <r>
    <s v="I25_66to56"/>
    <s v="Win"/>
    <s v="TR012"/>
    <x v="1"/>
    <x v="0"/>
    <s v="Fi01"/>
    <x v="3"/>
    <s v="AM4.vld"/>
    <s v="3a"/>
    <n v="25"/>
    <n v="0"/>
    <s v="AM"/>
    <s v="AM4"/>
    <n v="19233"/>
    <n v="19232"/>
    <x v="0"/>
    <x v="6"/>
    <x v="1"/>
    <n v="154.74"/>
    <n v="7.47"/>
    <n v="58.79"/>
    <n v="221"/>
    <n v="162.21"/>
    <n v="58.79"/>
  </r>
  <r>
    <s v="I25_66to56"/>
    <s v="Win"/>
    <s v="TR012"/>
    <x v="1"/>
    <x v="0"/>
    <s v="Fi01"/>
    <x v="4"/>
    <s v="AM5.vld"/>
    <s v="3a"/>
    <n v="25"/>
    <n v="0"/>
    <s v="AM"/>
    <s v="AM5"/>
    <n v="5209"/>
    <n v="19241"/>
    <x v="0"/>
    <x v="0"/>
    <x v="0"/>
    <n v="83.71"/>
    <n v="6.8"/>
    <n v="32.69"/>
    <n v="3408.8"/>
    <n v="90.51"/>
    <n v="32.69"/>
  </r>
  <r>
    <s v="I25_66to56"/>
    <s v="Win"/>
    <s v="TR012"/>
    <x v="1"/>
    <x v="0"/>
    <s v="Fi01"/>
    <x v="4"/>
    <s v="AM5.vld"/>
    <s v="3a"/>
    <n v="25"/>
    <n v="0"/>
    <s v="AM"/>
    <s v="AM5"/>
    <n v="5394"/>
    <n v="15366"/>
    <x v="0"/>
    <x v="1"/>
    <x v="0"/>
    <n v="79.540000000000006"/>
    <n v="6.18"/>
    <n v="27.01"/>
    <n v="2952.69"/>
    <n v="85.73"/>
    <n v="27.01"/>
  </r>
  <r>
    <s v="I25_66to56"/>
    <s v="Win"/>
    <s v="TR012"/>
    <x v="1"/>
    <x v="0"/>
    <s v="Fi01"/>
    <x v="4"/>
    <s v="AM5.vld"/>
    <s v="3a"/>
    <n v="25"/>
    <n v="0"/>
    <s v="AM"/>
    <s v="AM5"/>
    <n v="13270"/>
    <n v="11802"/>
    <x v="0"/>
    <x v="2"/>
    <x v="0"/>
    <n v="77.59"/>
    <n v="7.27"/>
    <n v="18.02"/>
    <n v="3029.19"/>
    <n v="84.86"/>
    <n v="18.02"/>
  </r>
  <r>
    <s v="I25_66to56"/>
    <s v="Win"/>
    <s v="TR012"/>
    <x v="1"/>
    <x v="0"/>
    <s v="Fi01"/>
    <x v="4"/>
    <s v="AM5.vld"/>
    <s v="3a"/>
    <n v="25"/>
    <n v="0"/>
    <s v="AM"/>
    <s v="AM5"/>
    <n v="15333"/>
    <n v="18991"/>
    <x v="1"/>
    <x v="3"/>
    <x v="0"/>
    <n v="0"/>
    <n v="0"/>
    <n v="0"/>
    <n v="1427.64"/>
    <n v="0"/>
    <n v="0"/>
  </r>
  <r>
    <s v="I25_66to56"/>
    <s v="Win"/>
    <s v="TR012"/>
    <x v="1"/>
    <x v="0"/>
    <s v="Fi01"/>
    <x v="4"/>
    <s v="AM5.vld"/>
    <s v="3a"/>
    <n v="25"/>
    <n v="0"/>
    <s v="AM"/>
    <s v="AM5"/>
    <n v="15740"/>
    <n v="15741"/>
    <x v="1"/>
    <x v="4"/>
    <x v="0"/>
    <n v="2.79"/>
    <n v="0.13"/>
    <n v="0.48"/>
    <n v="1287.94"/>
    <n v="2.92"/>
    <n v="0.48"/>
  </r>
  <r>
    <s v="I25_66to56"/>
    <s v="Win"/>
    <s v="TR012"/>
    <x v="1"/>
    <x v="0"/>
    <s v="Fi01"/>
    <x v="4"/>
    <s v="AM5.vld"/>
    <s v="3a"/>
    <n v="25"/>
    <n v="0"/>
    <s v="AM"/>
    <s v="AM5"/>
    <n v="15742"/>
    <n v="15743"/>
    <x v="0"/>
    <x v="5"/>
    <x v="0"/>
    <n v="0.39"/>
    <n v="0.02"/>
    <n v="0.67"/>
    <n v="968.26"/>
    <n v="0.42"/>
    <n v="0.67"/>
  </r>
  <r>
    <s v="I25_66to56"/>
    <s v="Win"/>
    <s v="TR012"/>
    <x v="1"/>
    <x v="0"/>
    <s v="Fi01"/>
    <x v="4"/>
    <s v="AM5.vld"/>
    <s v="3a"/>
    <n v="25"/>
    <n v="0"/>
    <s v="AM"/>
    <s v="AM5"/>
    <n v="17350"/>
    <n v="17351"/>
    <x v="0"/>
    <x v="6"/>
    <x v="0"/>
    <n v="0"/>
    <n v="0"/>
    <n v="0"/>
    <n v="1284.8699999999999"/>
    <n v="0"/>
    <n v="0"/>
  </r>
  <r>
    <s v="I25_66to56"/>
    <s v="Win"/>
    <s v="TR012"/>
    <x v="1"/>
    <x v="0"/>
    <s v="Fi01"/>
    <x v="4"/>
    <s v="AM5.vld"/>
    <s v="3a"/>
    <n v="25"/>
    <n v="0"/>
    <s v="AM"/>
    <s v="AM5"/>
    <n v="17352"/>
    <n v="17353"/>
    <x v="1"/>
    <x v="7"/>
    <x v="0"/>
    <n v="0"/>
    <n v="0"/>
    <n v="0"/>
    <n v="1185.23"/>
    <n v="0"/>
    <n v="0"/>
  </r>
  <r>
    <s v="I25_66to56"/>
    <s v="Win"/>
    <s v="TR012"/>
    <x v="1"/>
    <x v="0"/>
    <s v="Fi01"/>
    <x v="4"/>
    <s v="AM5.vld"/>
    <s v="3a"/>
    <n v="25"/>
    <n v="0"/>
    <s v="AM"/>
    <s v="AM5"/>
    <n v="18993"/>
    <n v="15334"/>
    <x v="0"/>
    <x v="8"/>
    <x v="0"/>
    <n v="0"/>
    <n v="0"/>
    <n v="0"/>
    <n v="1630.82"/>
    <n v="0"/>
    <n v="0"/>
  </r>
  <r>
    <s v="I25_66to56"/>
    <s v="Win"/>
    <s v="TR012"/>
    <x v="1"/>
    <x v="0"/>
    <s v="Fi01"/>
    <x v="4"/>
    <s v="AM5.vld"/>
    <s v="3a"/>
    <n v="25"/>
    <n v="0"/>
    <s v="AM"/>
    <s v="AM5"/>
    <n v="18999"/>
    <n v="19000"/>
    <x v="1"/>
    <x v="9"/>
    <x v="0"/>
    <n v="95.34"/>
    <n v="8.5299999999999994"/>
    <n v="17.45"/>
    <n v="2273.29"/>
    <n v="103.87"/>
    <n v="17.45"/>
  </r>
  <r>
    <s v="I25_66to56"/>
    <s v="Win"/>
    <s v="TR012"/>
    <x v="1"/>
    <x v="0"/>
    <s v="Fi01"/>
    <x v="4"/>
    <s v="AM5.vld"/>
    <s v="3a"/>
    <n v="25"/>
    <n v="0"/>
    <s v="AM"/>
    <s v="AM5"/>
    <n v="19002"/>
    <n v="19001"/>
    <x v="0"/>
    <x v="10"/>
    <x v="0"/>
    <n v="62.88"/>
    <n v="4.2"/>
    <n v="15.56"/>
    <n v="2394.02"/>
    <n v="67.08"/>
    <n v="15.56"/>
  </r>
  <r>
    <s v="I25_66to56"/>
    <s v="Win"/>
    <s v="TR012"/>
    <x v="1"/>
    <x v="0"/>
    <s v="Fi01"/>
    <x v="4"/>
    <s v="AM5.vld"/>
    <s v="3a"/>
    <n v="25"/>
    <n v="0"/>
    <s v="AM"/>
    <s v="AM5"/>
    <n v="19004"/>
    <n v="13271"/>
    <x v="1"/>
    <x v="11"/>
    <x v="0"/>
    <n v="15.96"/>
    <n v="1.54"/>
    <n v="9.2799999999999994"/>
    <n v="2294.31"/>
    <n v="17.5"/>
    <n v="9.2799999999999994"/>
  </r>
  <r>
    <s v="I25_66to56"/>
    <s v="Win"/>
    <s v="TR012"/>
    <x v="1"/>
    <x v="0"/>
    <s v="Fi01"/>
    <x v="4"/>
    <s v="AM5.vld"/>
    <s v="3a"/>
    <n v="25"/>
    <n v="0"/>
    <s v="AM"/>
    <s v="AM5"/>
    <n v="19017"/>
    <n v="19018"/>
    <x v="1"/>
    <x v="11"/>
    <x v="1"/>
    <n v="536.59"/>
    <n v="40.93"/>
    <n v="68.8"/>
    <n v="646.32000000000005"/>
    <n v="577.52"/>
    <n v="68.8"/>
  </r>
  <r>
    <s v="I25_66to56"/>
    <s v="Win"/>
    <s v="TR012"/>
    <x v="1"/>
    <x v="0"/>
    <s v="Fi01"/>
    <x v="4"/>
    <s v="AM5.vld"/>
    <s v="3a"/>
    <n v="25"/>
    <n v="0"/>
    <s v="AM"/>
    <s v="AM5"/>
    <n v="19035"/>
    <n v="19036"/>
    <x v="1"/>
    <x v="9"/>
    <x v="1"/>
    <n v="298.38"/>
    <n v="12.96"/>
    <n v="43.13"/>
    <n v="354.46"/>
    <n v="311.33"/>
    <n v="43.13"/>
  </r>
  <r>
    <s v="I25_66to56"/>
    <s v="Win"/>
    <s v="TR012"/>
    <x v="1"/>
    <x v="0"/>
    <s v="Fi01"/>
    <x v="4"/>
    <s v="AM5.vld"/>
    <s v="3a"/>
    <n v="25"/>
    <n v="0"/>
    <s v="AM"/>
    <s v="AM5"/>
    <n v="19059"/>
    <n v="19060"/>
    <x v="1"/>
    <x v="3"/>
    <x v="1"/>
    <n v="352.37"/>
    <n v="4.8600000000000003"/>
    <n v="14"/>
    <n v="371.23"/>
    <n v="357.23"/>
    <n v="14"/>
  </r>
  <r>
    <s v="I25_66to56"/>
    <s v="Win"/>
    <s v="TR012"/>
    <x v="1"/>
    <x v="0"/>
    <s v="Fi01"/>
    <x v="4"/>
    <s v="AM5.vld"/>
    <s v="3a"/>
    <n v="25"/>
    <n v="0"/>
    <s v="AM"/>
    <s v="AM5"/>
    <n v="19075"/>
    <n v="19076"/>
    <x v="1"/>
    <x v="4"/>
    <x v="1"/>
    <n v="335.78"/>
    <n v="3.36"/>
    <n v="3.88"/>
    <n v="343.01"/>
    <n v="339.13"/>
    <n v="3.88"/>
  </r>
  <r>
    <s v="I25_66to56"/>
    <s v="Win"/>
    <s v="TR012"/>
    <x v="1"/>
    <x v="0"/>
    <s v="Fi01"/>
    <x v="4"/>
    <s v="AM5.vld"/>
    <s v="3a"/>
    <n v="25"/>
    <n v="0"/>
    <s v="AM"/>
    <s v="AM5"/>
    <n v="19119"/>
    <n v="19120"/>
    <x v="1"/>
    <x v="7"/>
    <x v="1"/>
    <n v="195.24"/>
    <n v="7.38"/>
    <n v="22.76"/>
    <n v="225.38"/>
    <n v="202.62"/>
    <n v="22.76"/>
  </r>
  <r>
    <s v="I25_66to56"/>
    <s v="Win"/>
    <s v="TR012"/>
    <x v="1"/>
    <x v="0"/>
    <s v="Fi01"/>
    <x v="4"/>
    <s v="AM5.vld"/>
    <s v="3a"/>
    <n v="25"/>
    <n v="0"/>
    <s v="AM"/>
    <s v="AM5"/>
    <n v="19127"/>
    <n v="19239"/>
    <x v="0"/>
    <x v="0"/>
    <x v="1"/>
    <n v="524.97"/>
    <n v="39.29"/>
    <n v="106.29"/>
    <n v="670.55"/>
    <n v="564.26"/>
    <n v="106.29"/>
  </r>
  <r>
    <s v="I25_66to56"/>
    <s v="Win"/>
    <s v="TR012"/>
    <x v="1"/>
    <x v="0"/>
    <s v="Fi01"/>
    <x v="4"/>
    <s v="AM5.vld"/>
    <s v="3a"/>
    <n v="25"/>
    <n v="0"/>
    <s v="AM"/>
    <s v="AM5"/>
    <n v="19131"/>
    <n v="19130"/>
    <x v="0"/>
    <x v="2"/>
    <x v="1"/>
    <n v="524.66"/>
    <n v="36.340000000000003"/>
    <n v="107.15"/>
    <n v="668.15"/>
    <n v="561"/>
    <n v="107.15"/>
  </r>
  <r>
    <s v="I25_66to56"/>
    <s v="Win"/>
    <s v="TR012"/>
    <x v="1"/>
    <x v="0"/>
    <s v="Fi01"/>
    <x v="4"/>
    <s v="AM5.vld"/>
    <s v="3a"/>
    <n v="25"/>
    <n v="0"/>
    <s v="AM"/>
    <s v="AM5"/>
    <n v="19136"/>
    <n v="19135"/>
    <x v="0"/>
    <x v="1"/>
    <x v="1"/>
    <n v="478.09"/>
    <n v="32.01"/>
    <n v="89.22"/>
    <n v="599.32000000000005"/>
    <n v="510.1"/>
    <n v="89.22"/>
  </r>
  <r>
    <s v="I25_66to56"/>
    <s v="Win"/>
    <s v="TR012"/>
    <x v="1"/>
    <x v="0"/>
    <s v="Fi01"/>
    <x v="4"/>
    <s v="AM5.vld"/>
    <s v="3a"/>
    <n v="25"/>
    <n v="0"/>
    <s v="AM"/>
    <s v="AM5"/>
    <n v="19149"/>
    <n v="19148"/>
    <x v="0"/>
    <x v="10"/>
    <x v="1"/>
    <n v="385.26"/>
    <n v="22.8"/>
    <n v="63.52"/>
    <n v="471.59"/>
    <n v="408.06"/>
    <n v="63.52"/>
  </r>
  <r>
    <s v="I25_66to56"/>
    <s v="Win"/>
    <s v="TR012"/>
    <x v="1"/>
    <x v="0"/>
    <s v="Fi01"/>
    <x v="4"/>
    <s v="AM5.vld"/>
    <s v="3a"/>
    <n v="25"/>
    <n v="0"/>
    <s v="AM"/>
    <s v="AM5"/>
    <n v="19173"/>
    <n v="19172"/>
    <x v="0"/>
    <x v="8"/>
    <x v="1"/>
    <n v="319.67"/>
    <n v="10.69"/>
    <n v="21.07"/>
    <n v="351.43"/>
    <n v="330.35"/>
    <n v="21.07"/>
  </r>
  <r>
    <s v="I25_66to56"/>
    <s v="Win"/>
    <s v="TR012"/>
    <x v="1"/>
    <x v="0"/>
    <s v="Fi01"/>
    <x v="4"/>
    <s v="AM5.vld"/>
    <s v="3a"/>
    <n v="25"/>
    <n v="0"/>
    <s v="AM"/>
    <s v="AM5"/>
    <n v="19189"/>
    <n v="19188"/>
    <x v="0"/>
    <x v="5"/>
    <x v="1"/>
    <n v="127.18"/>
    <n v="0.45"/>
    <n v="3.5"/>
    <n v="131.13"/>
    <n v="127.63"/>
    <n v="3.5"/>
  </r>
  <r>
    <s v="I25_66to56"/>
    <s v="Win"/>
    <s v="TR012"/>
    <x v="1"/>
    <x v="0"/>
    <s v="Fi01"/>
    <x v="4"/>
    <s v="AM5.vld"/>
    <s v="3a"/>
    <n v="25"/>
    <n v="0"/>
    <s v="AM"/>
    <s v="AM5"/>
    <n v="19233"/>
    <n v="19232"/>
    <x v="0"/>
    <x v="6"/>
    <x v="1"/>
    <n v="67.930000000000007"/>
    <n v="2.15"/>
    <n v="26.78"/>
    <n v="96.86"/>
    <n v="70.08"/>
    <n v="26.78"/>
  </r>
  <r>
    <s v="I25_66to56"/>
    <s v="Win"/>
    <s v="TR012"/>
    <x v="1"/>
    <x v="0"/>
    <s v="Fi01"/>
    <x v="5"/>
    <s v="AM6.vld"/>
    <s v="3a"/>
    <n v="25"/>
    <n v="0"/>
    <s v="AM"/>
    <s v="AM6"/>
    <n v="5209"/>
    <n v="19241"/>
    <x v="0"/>
    <x v="0"/>
    <x v="0"/>
    <n v="208.02"/>
    <n v="11.97"/>
    <n v="38.630000000000003"/>
    <n v="7019.77"/>
    <n v="219.99"/>
    <n v="38.630000000000003"/>
  </r>
  <r>
    <s v="I25_66to56"/>
    <s v="Win"/>
    <s v="TR012"/>
    <x v="1"/>
    <x v="0"/>
    <s v="Fi01"/>
    <x v="5"/>
    <s v="AM6.vld"/>
    <s v="3a"/>
    <n v="25"/>
    <n v="0"/>
    <s v="AM"/>
    <s v="AM6"/>
    <n v="5394"/>
    <n v="15366"/>
    <x v="0"/>
    <x v="1"/>
    <x v="0"/>
    <n v="196.2"/>
    <n v="14.54"/>
    <n v="46.89"/>
    <n v="6131.39"/>
    <n v="210.74"/>
    <n v="46.89"/>
  </r>
  <r>
    <s v="I25_66to56"/>
    <s v="Win"/>
    <s v="TR012"/>
    <x v="1"/>
    <x v="0"/>
    <s v="Fi01"/>
    <x v="5"/>
    <s v="AM6.vld"/>
    <s v="3a"/>
    <n v="25"/>
    <n v="0"/>
    <s v="AM"/>
    <s v="AM6"/>
    <n v="13270"/>
    <n v="11802"/>
    <x v="0"/>
    <x v="2"/>
    <x v="0"/>
    <n v="153.6"/>
    <n v="12.32"/>
    <n v="23.6"/>
    <n v="6271.55"/>
    <n v="165.92"/>
    <n v="23.6"/>
  </r>
  <r>
    <s v="I25_66to56"/>
    <s v="Win"/>
    <s v="TR012"/>
    <x v="1"/>
    <x v="0"/>
    <s v="Fi01"/>
    <x v="5"/>
    <s v="AM6.vld"/>
    <s v="3a"/>
    <n v="25"/>
    <n v="0"/>
    <s v="AM"/>
    <s v="AM6"/>
    <n v="15333"/>
    <n v="18991"/>
    <x v="1"/>
    <x v="3"/>
    <x v="0"/>
    <n v="0"/>
    <n v="0"/>
    <n v="0"/>
    <n v="3468.36"/>
    <n v="0"/>
    <n v="0"/>
  </r>
  <r>
    <s v="I25_66to56"/>
    <s v="Win"/>
    <s v="TR012"/>
    <x v="1"/>
    <x v="0"/>
    <s v="Fi01"/>
    <x v="5"/>
    <s v="AM6.vld"/>
    <s v="3a"/>
    <n v="25"/>
    <n v="0"/>
    <s v="AM"/>
    <s v="AM6"/>
    <n v="15740"/>
    <n v="15741"/>
    <x v="1"/>
    <x v="4"/>
    <x v="0"/>
    <n v="0.1"/>
    <n v="0"/>
    <n v="0.71"/>
    <n v="3103.94"/>
    <n v="0.1"/>
    <n v="0.71"/>
  </r>
  <r>
    <s v="I25_66to56"/>
    <s v="Win"/>
    <s v="TR012"/>
    <x v="1"/>
    <x v="0"/>
    <s v="Fi01"/>
    <x v="5"/>
    <s v="AM6.vld"/>
    <s v="3a"/>
    <n v="25"/>
    <n v="0"/>
    <s v="AM"/>
    <s v="AM6"/>
    <n v="15742"/>
    <n v="15743"/>
    <x v="0"/>
    <x v="5"/>
    <x v="0"/>
    <n v="0.01"/>
    <n v="0"/>
    <n v="1.41"/>
    <n v="2422.16"/>
    <n v="0.01"/>
    <n v="1.41"/>
  </r>
  <r>
    <s v="I25_66to56"/>
    <s v="Win"/>
    <s v="TR012"/>
    <x v="1"/>
    <x v="0"/>
    <s v="Fi01"/>
    <x v="5"/>
    <s v="AM6.vld"/>
    <s v="3a"/>
    <n v="25"/>
    <n v="0"/>
    <s v="AM"/>
    <s v="AM6"/>
    <n v="17350"/>
    <n v="17351"/>
    <x v="0"/>
    <x v="6"/>
    <x v="0"/>
    <n v="0"/>
    <n v="0"/>
    <n v="0"/>
    <n v="2521.52"/>
    <n v="0"/>
    <n v="0"/>
  </r>
  <r>
    <s v="I25_66to56"/>
    <s v="Win"/>
    <s v="TR012"/>
    <x v="1"/>
    <x v="0"/>
    <s v="Fi01"/>
    <x v="5"/>
    <s v="AM6.vld"/>
    <s v="3a"/>
    <n v="25"/>
    <n v="0"/>
    <s v="AM"/>
    <s v="AM6"/>
    <n v="17352"/>
    <n v="17353"/>
    <x v="1"/>
    <x v="7"/>
    <x v="0"/>
    <n v="0"/>
    <n v="0"/>
    <n v="0"/>
    <n v="2611.41"/>
    <n v="0"/>
    <n v="0"/>
  </r>
  <r>
    <s v="I25_66to56"/>
    <s v="Win"/>
    <s v="TR012"/>
    <x v="1"/>
    <x v="0"/>
    <s v="Fi01"/>
    <x v="5"/>
    <s v="AM6.vld"/>
    <s v="3a"/>
    <n v="25"/>
    <n v="0"/>
    <s v="AM"/>
    <s v="AM6"/>
    <n v="18993"/>
    <n v="15334"/>
    <x v="0"/>
    <x v="8"/>
    <x v="0"/>
    <n v="0"/>
    <n v="0"/>
    <n v="0"/>
    <n v="3418.02"/>
    <n v="0"/>
    <n v="0"/>
  </r>
  <r>
    <s v="I25_66to56"/>
    <s v="Win"/>
    <s v="TR012"/>
    <x v="1"/>
    <x v="0"/>
    <s v="Fi01"/>
    <x v="5"/>
    <s v="AM6.vld"/>
    <s v="3a"/>
    <n v="25"/>
    <n v="0"/>
    <s v="AM"/>
    <s v="AM6"/>
    <n v="18999"/>
    <n v="19000"/>
    <x v="1"/>
    <x v="9"/>
    <x v="0"/>
    <n v="128.09"/>
    <n v="10.17"/>
    <n v="34.71"/>
    <n v="5247.06"/>
    <n v="138.27000000000001"/>
    <n v="34.71"/>
  </r>
  <r>
    <s v="I25_66to56"/>
    <s v="Win"/>
    <s v="TR012"/>
    <x v="1"/>
    <x v="0"/>
    <s v="Fi01"/>
    <x v="5"/>
    <s v="AM6.vld"/>
    <s v="3a"/>
    <n v="25"/>
    <n v="0"/>
    <s v="AM"/>
    <s v="AM6"/>
    <n v="19002"/>
    <n v="19001"/>
    <x v="0"/>
    <x v="10"/>
    <x v="0"/>
    <n v="98.24"/>
    <n v="5.69"/>
    <n v="28.69"/>
    <n v="5113.34"/>
    <n v="103.93"/>
    <n v="28.69"/>
  </r>
  <r>
    <s v="I25_66to56"/>
    <s v="Win"/>
    <s v="TR012"/>
    <x v="1"/>
    <x v="0"/>
    <s v="Fi01"/>
    <x v="5"/>
    <s v="AM6.vld"/>
    <s v="3a"/>
    <n v="25"/>
    <n v="0"/>
    <s v="AM"/>
    <s v="AM6"/>
    <n v="19004"/>
    <n v="13271"/>
    <x v="1"/>
    <x v="11"/>
    <x v="0"/>
    <n v="11.78"/>
    <n v="0.81"/>
    <n v="17.93"/>
    <n v="5895.07"/>
    <n v="12.59"/>
    <n v="17.93"/>
  </r>
  <r>
    <s v="I25_66to56"/>
    <s v="Win"/>
    <s v="TR012"/>
    <x v="1"/>
    <x v="0"/>
    <s v="Fi01"/>
    <x v="5"/>
    <s v="AM6.vld"/>
    <s v="3a"/>
    <n v="25"/>
    <n v="0"/>
    <s v="AM"/>
    <s v="AM6"/>
    <n v="19017"/>
    <n v="19018"/>
    <x v="1"/>
    <x v="11"/>
    <x v="1"/>
    <n v="765.09"/>
    <n v="51.5"/>
    <n v="143.54"/>
    <n v="960.13"/>
    <n v="816.59"/>
    <n v="143.54"/>
  </r>
  <r>
    <s v="I25_66to56"/>
    <s v="Win"/>
    <s v="TR012"/>
    <x v="1"/>
    <x v="0"/>
    <s v="Fi01"/>
    <x v="5"/>
    <s v="AM6.vld"/>
    <s v="3a"/>
    <n v="25"/>
    <n v="0"/>
    <s v="AM"/>
    <s v="AM6"/>
    <n v="19035"/>
    <n v="19036"/>
    <x v="1"/>
    <x v="9"/>
    <x v="1"/>
    <n v="387.55"/>
    <n v="13.95"/>
    <n v="74.400000000000006"/>
    <n v="475.9"/>
    <n v="401.5"/>
    <n v="74.400000000000006"/>
  </r>
  <r>
    <s v="I25_66to56"/>
    <s v="Win"/>
    <s v="TR012"/>
    <x v="1"/>
    <x v="0"/>
    <s v="Fi01"/>
    <x v="5"/>
    <s v="AM6.vld"/>
    <s v="3a"/>
    <n v="25"/>
    <n v="0"/>
    <s v="AM"/>
    <s v="AM6"/>
    <n v="19059"/>
    <n v="19060"/>
    <x v="1"/>
    <x v="3"/>
    <x v="1"/>
    <n v="514.35"/>
    <n v="10.72"/>
    <n v="33.630000000000003"/>
    <n v="558.69000000000005"/>
    <n v="525.07000000000005"/>
    <n v="33.630000000000003"/>
  </r>
  <r>
    <s v="I25_66to56"/>
    <s v="Win"/>
    <s v="TR012"/>
    <x v="1"/>
    <x v="0"/>
    <s v="Fi01"/>
    <x v="5"/>
    <s v="AM6.vld"/>
    <s v="3a"/>
    <n v="25"/>
    <n v="0"/>
    <s v="AM"/>
    <s v="AM6"/>
    <n v="19075"/>
    <n v="19076"/>
    <x v="1"/>
    <x v="4"/>
    <x v="1"/>
    <n v="328.59"/>
    <n v="0.59"/>
    <n v="4.87"/>
    <n v="334.04"/>
    <n v="329.17"/>
    <n v="4.87"/>
  </r>
  <r>
    <s v="I25_66to56"/>
    <s v="Win"/>
    <s v="TR012"/>
    <x v="1"/>
    <x v="0"/>
    <s v="Fi01"/>
    <x v="5"/>
    <s v="AM6.vld"/>
    <s v="3a"/>
    <n v="25"/>
    <n v="0"/>
    <s v="AM"/>
    <s v="AM6"/>
    <n v="19119"/>
    <n v="19120"/>
    <x v="1"/>
    <x v="7"/>
    <x v="1"/>
    <n v="82.01"/>
    <n v="0.56000000000000005"/>
    <n v="46.04"/>
    <n v="128.61000000000001"/>
    <n v="82.57"/>
    <n v="46.04"/>
  </r>
  <r>
    <s v="I25_66to56"/>
    <s v="Win"/>
    <s v="TR012"/>
    <x v="1"/>
    <x v="0"/>
    <s v="Fi01"/>
    <x v="5"/>
    <s v="AM6.vld"/>
    <s v="3a"/>
    <n v="25"/>
    <n v="0"/>
    <s v="AM"/>
    <s v="AM6"/>
    <n v="19127"/>
    <n v="19239"/>
    <x v="0"/>
    <x v="0"/>
    <x v="1"/>
    <n v="1000.52"/>
    <n v="70.97"/>
    <n v="165.26"/>
    <n v="1236.75"/>
    <n v="1071.49"/>
    <n v="165.26"/>
  </r>
  <r>
    <s v="I25_66to56"/>
    <s v="Win"/>
    <s v="TR012"/>
    <x v="1"/>
    <x v="0"/>
    <s v="Fi01"/>
    <x v="5"/>
    <s v="AM6.vld"/>
    <s v="3a"/>
    <n v="25"/>
    <n v="0"/>
    <s v="AM"/>
    <s v="AM6"/>
    <n v="19131"/>
    <n v="19130"/>
    <x v="0"/>
    <x v="2"/>
    <x v="1"/>
    <n v="1072.4100000000001"/>
    <n v="71.53"/>
    <n v="169.8"/>
    <n v="1313.75"/>
    <n v="1143.94"/>
    <n v="169.8"/>
  </r>
  <r>
    <s v="I25_66to56"/>
    <s v="Win"/>
    <s v="TR012"/>
    <x v="1"/>
    <x v="0"/>
    <s v="Fi01"/>
    <x v="5"/>
    <s v="AM6.vld"/>
    <s v="3a"/>
    <n v="25"/>
    <n v="0"/>
    <s v="AM"/>
    <s v="AM6"/>
    <n v="19136"/>
    <n v="19135"/>
    <x v="0"/>
    <x v="1"/>
    <x v="1"/>
    <n v="924.07"/>
    <n v="59.91"/>
    <n v="134.24"/>
    <n v="1118.21"/>
    <n v="983.98"/>
    <n v="134.24"/>
  </r>
  <r>
    <s v="I25_66to56"/>
    <s v="Win"/>
    <s v="TR012"/>
    <x v="1"/>
    <x v="0"/>
    <s v="Fi01"/>
    <x v="5"/>
    <s v="AM6.vld"/>
    <s v="3a"/>
    <n v="25"/>
    <n v="0"/>
    <s v="AM"/>
    <s v="AM6"/>
    <n v="19149"/>
    <n v="19148"/>
    <x v="0"/>
    <x v="10"/>
    <x v="1"/>
    <n v="640.59"/>
    <n v="35.57"/>
    <n v="88.08"/>
    <n v="764.24"/>
    <n v="676.16"/>
    <n v="88.08"/>
  </r>
  <r>
    <s v="I25_66to56"/>
    <s v="Win"/>
    <s v="TR012"/>
    <x v="1"/>
    <x v="0"/>
    <s v="Fi01"/>
    <x v="5"/>
    <s v="AM6.vld"/>
    <s v="3a"/>
    <n v="25"/>
    <n v="0"/>
    <s v="AM"/>
    <s v="AM6"/>
    <n v="19173"/>
    <n v="19172"/>
    <x v="0"/>
    <x v="8"/>
    <x v="1"/>
    <n v="473.45"/>
    <n v="19.05"/>
    <n v="43.17"/>
    <n v="535.66999999999996"/>
    <n v="492.5"/>
    <n v="43.17"/>
  </r>
  <r>
    <s v="I25_66to56"/>
    <s v="Win"/>
    <s v="TR012"/>
    <x v="1"/>
    <x v="0"/>
    <s v="Fi01"/>
    <x v="5"/>
    <s v="AM6.vld"/>
    <s v="3a"/>
    <n v="25"/>
    <n v="0"/>
    <s v="AM"/>
    <s v="AM6"/>
    <n v="19189"/>
    <n v="19188"/>
    <x v="0"/>
    <x v="5"/>
    <x v="1"/>
    <n v="160.61000000000001"/>
    <n v="0.14000000000000001"/>
    <n v="6.02"/>
    <n v="166.77"/>
    <n v="160.75"/>
    <n v="6.02"/>
  </r>
  <r>
    <s v="I25_66to56"/>
    <s v="Win"/>
    <s v="TR012"/>
    <x v="1"/>
    <x v="0"/>
    <s v="Fi01"/>
    <x v="5"/>
    <s v="AM6.vld"/>
    <s v="3a"/>
    <n v="25"/>
    <n v="0"/>
    <s v="AM"/>
    <s v="AM6"/>
    <n v="19233"/>
    <n v="19232"/>
    <x v="0"/>
    <x v="6"/>
    <x v="1"/>
    <n v="40.85"/>
    <n v="0.37"/>
    <n v="49.78"/>
    <n v="91.01"/>
    <n v="41.23"/>
    <n v="49.78"/>
  </r>
  <r>
    <s v="I25_66to56"/>
    <s v="Win"/>
    <s v="TR012"/>
    <x v="1"/>
    <x v="0"/>
    <s v="Fi01"/>
    <x v="6"/>
    <s v="MD1.vld"/>
    <s v="3a"/>
    <n v="25"/>
    <n v="0"/>
    <s v="MD"/>
    <s v="MD1"/>
    <n v="5209"/>
    <n v="19241"/>
    <x v="0"/>
    <x v="0"/>
    <x v="0"/>
    <n v="97.5"/>
    <n v="6.25"/>
    <n v="52.84"/>
    <n v="10342.200000000001"/>
    <n v="103.75"/>
    <n v="52.84"/>
  </r>
  <r>
    <s v="I25_66to56"/>
    <s v="Win"/>
    <s v="TR012"/>
    <x v="1"/>
    <x v="0"/>
    <s v="Fi01"/>
    <x v="6"/>
    <s v="MD1.vld"/>
    <s v="3a"/>
    <n v="25"/>
    <n v="0"/>
    <s v="MD"/>
    <s v="MD1"/>
    <n v="5394"/>
    <n v="15366"/>
    <x v="0"/>
    <x v="1"/>
    <x v="0"/>
    <n v="132.91999999999999"/>
    <n v="9.36"/>
    <n v="38.56"/>
    <n v="9250.3799999999992"/>
    <n v="142.28"/>
    <n v="38.56"/>
  </r>
  <r>
    <s v="I25_66to56"/>
    <s v="Win"/>
    <s v="TR012"/>
    <x v="1"/>
    <x v="0"/>
    <s v="Fi01"/>
    <x v="6"/>
    <s v="MD1.vld"/>
    <s v="3a"/>
    <n v="25"/>
    <n v="0"/>
    <s v="MD"/>
    <s v="MD1"/>
    <n v="13270"/>
    <n v="11802"/>
    <x v="0"/>
    <x v="2"/>
    <x v="0"/>
    <n v="211.91"/>
    <n v="14.94"/>
    <n v="24.93"/>
    <n v="9564.84"/>
    <n v="226.84"/>
    <n v="24.93"/>
  </r>
  <r>
    <s v="I25_66to56"/>
    <s v="Win"/>
    <s v="TR012"/>
    <x v="1"/>
    <x v="0"/>
    <s v="Fi01"/>
    <x v="6"/>
    <s v="MD1.vld"/>
    <s v="3a"/>
    <n v="25"/>
    <n v="0"/>
    <s v="MD"/>
    <s v="MD1"/>
    <n v="15333"/>
    <n v="18991"/>
    <x v="1"/>
    <x v="3"/>
    <x v="0"/>
    <n v="0"/>
    <n v="0"/>
    <n v="0"/>
    <n v="5780.15"/>
    <n v="0"/>
    <n v="0"/>
  </r>
  <r>
    <s v="I25_66to56"/>
    <s v="Win"/>
    <s v="TR012"/>
    <x v="1"/>
    <x v="0"/>
    <s v="Fi01"/>
    <x v="6"/>
    <s v="MD1.vld"/>
    <s v="3a"/>
    <n v="25"/>
    <n v="0"/>
    <s v="MD"/>
    <s v="MD1"/>
    <n v="15740"/>
    <n v="15741"/>
    <x v="1"/>
    <x v="4"/>
    <x v="0"/>
    <n v="0.04"/>
    <n v="0"/>
    <n v="0.9"/>
    <n v="5004.8500000000004"/>
    <n v="0.04"/>
    <n v="0.9"/>
  </r>
  <r>
    <s v="I25_66to56"/>
    <s v="Win"/>
    <s v="TR012"/>
    <x v="1"/>
    <x v="0"/>
    <s v="Fi01"/>
    <x v="6"/>
    <s v="MD1.vld"/>
    <s v="3a"/>
    <n v="25"/>
    <n v="0"/>
    <s v="MD"/>
    <s v="MD1"/>
    <n v="15742"/>
    <n v="15743"/>
    <x v="0"/>
    <x v="5"/>
    <x v="0"/>
    <n v="0"/>
    <n v="0"/>
    <n v="1.34"/>
    <n v="2984.97"/>
    <n v="0"/>
    <n v="1.34"/>
  </r>
  <r>
    <s v="I25_66to56"/>
    <s v="Win"/>
    <s v="TR012"/>
    <x v="1"/>
    <x v="0"/>
    <s v="Fi01"/>
    <x v="6"/>
    <s v="MD1.vld"/>
    <s v="3a"/>
    <n v="25"/>
    <n v="0"/>
    <s v="MD"/>
    <s v="MD1"/>
    <n v="17350"/>
    <n v="17351"/>
    <x v="0"/>
    <x v="6"/>
    <x v="0"/>
    <n v="0"/>
    <n v="0"/>
    <n v="0"/>
    <n v="3536.4"/>
    <n v="0"/>
    <n v="0"/>
  </r>
  <r>
    <s v="I25_66to56"/>
    <s v="Win"/>
    <s v="TR012"/>
    <x v="1"/>
    <x v="0"/>
    <s v="Fi01"/>
    <x v="6"/>
    <s v="MD1.vld"/>
    <s v="3a"/>
    <n v="25"/>
    <n v="0"/>
    <s v="MD"/>
    <s v="MD1"/>
    <n v="17352"/>
    <n v="17353"/>
    <x v="1"/>
    <x v="7"/>
    <x v="0"/>
    <n v="0"/>
    <n v="0"/>
    <n v="0"/>
    <n v="4111.97"/>
    <n v="0"/>
    <n v="0"/>
  </r>
  <r>
    <s v="I25_66to56"/>
    <s v="Win"/>
    <s v="TR012"/>
    <x v="1"/>
    <x v="0"/>
    <s v="Fi01"/>
    <x v="6"/>
    <s v="MD1.vld"/>
    <s v="3a"/>
    <n v="25"/>
    <n v="0"/>
    <s v="MD"/>
    <s v="MD1"/>
    <n v="18993"/>
    <n v="15334"/>
    <x v="0"/>
    <x v="8"/>
    <x v="0"/>
    <n v="0"/>
    <n v="0"/>
    <n v="0"/>
    <n v="4686.79"/>
    <n v="0"/>
    <n v="0"/>
  </r>
  <r>
    <s v="I25_66to56"/>
    <s v="Win"/>
    <s v="TR012"/>
    <x v="1"/>
    <x v="0"/>
    <s v="Fi01"/>
    <x v="6"/>
    <s v="MD1.vld"/>
    <s v="3a"/>
    <n v="25"/>
    <n v="0"/>
    <s v="MD"/>
    <s v="MD1"/>
    <n v="18999"/>
    <n v="19000"/>
    <x v="1"/>
    <x v="9"/>
    <x v="0"/>
    <n v="142.34"/>
    <n v="9.02"/>
    <n v="50.45"/>
    <n v="8312.69"/>
    <n v="151.35"/>
    <n v="50.45"/>
  </r>
  <r>
    <s v="I25_66to56"/>
    <s v="Win"/>
    <s v="TR012"/>
    <x v="1"/>
    <x v="0"/>
    <s v="Fi01"/>
    <x v="6"/>
    <s v="MD1.vld"/>
    <s v="3a"/>
    <n v="25"/>
    <n v="0"/>
    <s v="MD"/>
    <s v="MD1"/>
    <n v="19002"/>
    <n v="19001"/>
    <x v="0"/>
    <x v="10"/>
    <x v="0"/>
    <n v="38.5"/>
    <n v="1.68"/>
    <n v="43.92"/>
    <n v="7539.62"/>
    <n v="40.19"/>
    <n v="43.92"/>
  </r>
  <r>
    <s v="I25_66to56"/>
    <s v="Win"/>
    <s v="TR012"/>
    <x v="1"/>
    <x v="0"/>
    <s v="Fi01"/>
    <x v="6"/>
    <s v="MD1.vld"/>
    <s v="3a"/>
    <n v="25"/>
    <n v="0"/>
    <s v="MD"/>
    <s v="MD1"/>
    <n v="19004"/>
    <n v="13271"/>
    <x v="1"/>
    <x v="11"/>
    <x v="0"/>
    <n v="20.76"/>
    <n v="1.67"/>
    <n v="30.06"/>
    <n v="9646.41"/>
    <n v="22.43"/>
    <n v="30.06"/>
  </r>
  <r>
    <s v="I25_66to56"/>
    <s v="Win"/>
    <s v="TR012"/>
    <x v="1"/>
    <x v="0"/>
    <s v="Fi01"/>
    <x v="6"/>
    <s v="MD1.vld"/>
    <s v="3a"/>
    <n v="25"/>
    <n v="0"/>
    <s v="MD"/>
    <s v="MD1"/>
    <n v="19017"/>
    <n v="19018"/>
    <x v="1"/>
    <x v="11"/>
    <x v="1"/>
    <n v="1001.63"/>
    <n v="58.3"/>
    <n v="191.64"/>
    <n v="1251.57"/>
    <n v="1059.93"/>
    <n v="191.64"/>
  </r>
  <r>
    <s v="I25_66to56"/>
    <s v="Win"/>
    <s v="TR012"/>
    <x v="1"/>
    <x v="0"/>
    <s v="Fi01"/>
    <x v="6"/>
    <s v="MD1.vld"/>
    <s v="3a"/>
    <n v="25"/>
    <n v="0"/>
    <s v="MD"/>
    <s v="MD1"/>
    <n v="19035"/>
    <n v="19036"/>
    <x v="1"/>
    <x v="9"/>
    <x v="1"/>
    <n v="553.16"/>
    <n v="18"/>
    <n v="97.34"/>
    <n v="668.5"/>
    <n v="571.16"/>
    <n v="97.34"/>
  </r>
  <r>
    <s v="I25_66to56"/>
    <s v="Win"/>
    <s v="TR012"/>
    <x v="1"/>
    <x v="0"/>
    <s v="Fi01"/>
    <x v="6"/>
    <s v="MD1.vld"/>
    <s v="3a"/>
    <n v="25"/>
    <n v="0"/>
    <s v="MD"/>
    <s v="MD1"/>
    <n v="19059"/>
    <n v="19060"/>
    <x v="1"/>
    <x v="3"/>
    <x v="1"/>
    <n v="576.25"/>
    <n v="12.48"/>
    <n v="55.15"/>
    <n v="643.89"/>
    <n v="588.73"/>
    <n v="55.15"/>
  </r>
  <r>
    <s v="I25_66to56"/>
    <s v="Win"/>
    <s v="TR012"/>
    <x v="1"/>
    <x v="0"/>
    <s v="Fi01"/>
    <x v="6"/>
    <s v="MD1.vld"/>
    <s v="3a"/>
    <n v="25"/>
    <n v="0"/>
    <s v="MD"/>
    <s v="MD1"/>
    <n v="19075"/>
    <n v="19076"/>
    <x v="1"/>
    <x v="4"/>
    <x v="1"/>
    <n v="379.72"/>
    <n v="0.36"/>
    <n v="4.79"/>
    <n v="384.88"/>
    <n v="380.09"/>
    <n v="4.79"/>
  </r>
  <r>
    <s v="I25_66to56"/>
    <s v="Win"/>
    <s v="TR012"/>
    <x v="1"/>
    <x v="0"/>
    <s v="Fi01"/>
    <x v="6"/>
    <s v="MD1.vld"/>
    <s v="3a"/>
    <n v="25"/>
    <n v="0"/>
    <s v="MD"/>
    <s v="MD1"/>
    <n v="19119"/>
    <n v="19120"/>
    <x v="1"/>
    <x v="7"/>
    <x v="1"/>
    <n v="125.06"/>
    <n v="0.68"/>
    <n v="66.150000000000006"/>
    <n v="191.88"/>
    <n v="125.74"/>
    <n v="66.150000000000006"/>
  </r>
  <r>
    <s v="I25_66to56"/>
    <s v="Win"/>
    <s v="TR012"/>
    <x v="1"/>
    <x v="0"/>
    <s v="Fi01"/>
    <x v="6"/>
    <s v="MD1.vld"/>
    <s v="3a"/>
    <n v="25"/>
    <n v="0"/>
    <s v="MD"/>
    <s v="MD1"/>
    <n v="19127"/>
    <n v="19239"/>
    <x v="0"/>
    <x v="0"/>
    <x v="1"/>
    <n v="763.07"/>
    <n v="49.27"/>
    <n v="147.52000000000001"/>
    <n v="959.85"/>
    <n v="812.34"/>
    <n v="147.52000000000001"/>
  </r>
  <r>
    <s v="I25_66to56"/>
    <s v="Win"/>
    <s v="TR012"/>
    <x v="1"/>
    <x v="0"/>
    <s v="Fi01"/>
    <x v="6"/>
    <s v="MD1.vld"/>
    <s v="3a"/>
    <n v="25"/>
    <n v="0"/>
    <s v="MD"/>
    <s v="MD1"/>
    <n v="19131"/>
    <n v="19130"/>
    <x v="0"/>
    <x v="2"/>
    <x v="1"/>
    <n v="653.69000000000005"/>
    <n v="41.52"/>
    <n v="168.03"/>
    <n v="863.25"/>
    <n v="695.21"/>
    <n v="168.03"/>
  </r>
  <r>
    <s v="I25_66to56"/>
    <s v="Win"/>
    <s v="TR012"/>
    <x v="1"/>
    <x v="0"/>
    <s v="Fi01"/>
    <x v="6"/>
    <s v="MD1.vld"/>
    <s v="3a"/>
    <n v="25"/>
    <n v="0"/>
    <s v="MD"/>
    <s v="MD1"/>
    <n v="19136"/>
    <n v="19135"/>
    <x v="0"/>
    <x v="1"/>
    <x v="1"/>
    <n v="545.08000000000004"/>
    <n v="34.68"/>
    <n v="159.38999999999999"/>
    <n v="739.15"/>
    <n v="579.76"/>
    <n v="159.38999999999999"/>
  </r>
  <r>
    <s v="I25_66to56"/>
    <s v="Win"/>
    <s v="TR012"/>
    <x v="1"/>
    <x v="0"/>
    <s v="Fi01"/>
    <x v="6"/>
    <s v="MD1.vld"/>
    <s v="3a"/>
    <n v="25"/>
    <n v="0"/>
    <s v="MD"/>
    <s v="MD1"/>
    <n v="19149"/>
    <n v="19148"/>
    <x v="0"/>
    <x v="10"/>
    <x v="1"/>
    <n v="262.12"/>
    <n v="16.22"/>
    <n v="101.51"/>
    <n v="379.85"/>
    <n v="278.33999999999997"/>
    <n v="101.51"/>
  </r>
  <r>
    <s v="I25_66to56"/>
    <s v="Win"/>
    <s v="TR012"/>
    <x v="1"/>
    <x v="0"/>
    <s v="Fi01"/>
    <x v="6"/>
    <s v="MD1.vld"/>
    <s v="3a"/>
    <n v="25"/>
    <n v="0"/>
    <s v="MD"/>
    <s v="MD1"/>
    <n v="19173"/>
    <n v="19172"/>
    <x v="0"/>
    <x v="8"/>
    <x v="1"/>
    <n v="159.21"/>
    <n v="7.72"/>
    <n v="65.98"/>
    <n v="232.91"/>
    <n v="166.93"/>
    <n v="65.98"/>
  </r>
  <r>
    <s v="I25_66to56"/>
    <s v="Win"/>
    <s v="TR012"/>
    <x v="1"/>
    <x v="0"/>
    <s v="Fi01"/>
    <x v="6"/>
    <s v="MD1.vld"/>
    <s v="3a"/>
    <n v="25"/>
    <n v="0"/>
    <s v="MD"/>
    <s v="MD1"/>
    <n v="19189"/>
    <n v="19188"/>
    <x v="0"/>
    <x v="5"/>
    <x v="1"/>
    <n v="66.569999999999993"/>
    <n v="0.08"/>
    <n v="4.88"/>
    <n v="71.53"/>
    <n v="66.650000000000006"/>
    <n v="4.88"/>
  </r>
  <r>
    <s v="I25_66to56"/>
    <s v="Win"/>
    <s v="TR012"/>
    <x v="1"/>
    <x v="0"/>
    <s v="Fi01"/>
    <x v="6"/>
    <s v="MD1.vld"/>
    <s v="3a"/>
    <n v="25"/>
    <n v="0"/>
    <s v="MD"/>
    <s v="MD1"/>
    <n v="19233"/>
    <n v="19232"/>
    <x v="0"/>
    <x v="6"/>
    <x v="1"/>
    <n v="27.75"/>
    <n v="0.1"/>
    <n v="67.47"/>
    <n v="95.32"/>
    <n v="27.85"/>
    <n v="67.47"/>
  </r>
  <r>
    <s v="I25_66to56"/>
    <s v="Win"/>
    <s v="TR012"/>
    <x v="1"/>
    <x v="0"/>
    <s v="Fi01"/>
    <x v="7"/>
    <s v="MD2.vld"/>
    <s v="3a"/>
    <n v="25"/>
    <n v="0"/>
    <s v="MD"/>
    <s v="MD2"/>
    <n v="5209"/>
    <n v="19241"/>
    <x v="0"/>
    <x v="0"/>
    <x v="0"/>
    <n v="341.54"/>
    <n v="19.059999999999999"/>
    <n v="85.77"/>
    <n v="15466.64"/>
    <n v="360.6"/>
    <n v="85.77"/>
  </r>
  <r>
    <s v="I25_66to56"/>
    <s v="Win"/>
    <s v="TR012"/>
    <x v="1"/>
    <x v="0"/>
    <s v="Fi01"/>
    <x v="7"/>
    <s v="MD2.vld"/>
    <s v="3a"/>
    <n v="25"/>
    <n v="0"/>
    <s v="MD"/>
    <s v="MD2"/>
    <n v="5394"/>
    <n v="15366"/>
    <x v="0"/>
    <x v="1"/>
    <x v="0"/>
    <n v="452.55"/>
    <n v="30.64"/>
    <n v="68.73"/>
    <n v="14081.24"/>
    <n v="483.19"/>
    <n v="68.73"/>
  </r>
  <r>
    <s v="I25_66to56"/>
    <s v="Win"/>
    <s v="TR012"/>
    <x v="1"/>
    <x v="0"/>
    <s v="Fi01"/>
    <x v="7"/>
    <s v="MD2.vld"/>
    <s v="3a"/>
    <n v="25"/>
    <n v="0"/>
    <s v="MD"/>
    <s v="MD2"/>
    <n v="13270"/>
    <n v="11802"/>
    <x v="0"/>
    <x v="2"/>
    <x v="0"/>
    <n v="600.33000000000004"/>
    <n v="38.54"/>
    <n v="41.63"/>
    <n v="14357.19"/>
    <n v="638.87"/>
    <n v="41.63"/>
  </r>
  <r>
    <s v="I25_66to56"/>
    <s v="Win"/>
    <s v="TR012"/>
    <x v="1"/>
    <x v="0"/>
    <s v="Fi01"/>
    <x v="7"/>
    <s v="MD2.vld"/>
    <s v="3a"/>
    <n v="25"/>
    <n v="0"/>
    <s v="MD"/>
    <s v="MD2"/>
    <n v="15333"/>
    <n v="18991"/>
    <x v="1"/>
    <x v="3"/>
    <x v="0"/>
    <n v="0"/>
    <n v="0"/>
    <n v="0"/>
    <n v="8545.9"/>
    <n v="0"/>
    <n v="0"/>
  </r>
  <r>
    <s v="I25_66to56"/>
    <s v="Win"/>
    <s v="TR012"/>
    <x v="1"/>
    <x v="0"/>
    <s v="Fi01"/>
    <x v="7"/>
    <s v="MD2.vld"/>
    <s v="3a"/>
    <n v="25"/>
    <n v="0"/>
    <s v="MD"/>
    <s v="MD2"/>
    <n v="15740"/>
    <n v="15741"/>
    <x v="1"/>
    <x v="4"/>
    <x v="0"/>
    <n v="0.42"/>
    <n v="0.01"/>
    <n v="1.32"/>
    <n v="7328.47"/>
    <n v="0.43"/>
    <n v="1.32"/>
  </r>
  <r>
    <s v="I25_66to56"/>
    <s v="Win"/>
    <s v="TR012"/>
    <x v="1"/>
    <x v="0"/>
    <s v="Fi01"/>
    <x v="7"/>
    <s v="MD2.vld"/>
    <s v="3a"/>
    <n v="25"/>
    <n v="0"/>
    <s v="MD"/>
    <s v="MD2"/>
    <n v="15742"/>
    <n v="15743"/>
    <x v="0"/>
    <x v="5"/>
    <x v="0"/>
    <n v="0.86"/>
    <n v="0.04"/>
    <n v="2.63"/>
    <n v="5400.27"/>
    <n v="0.9"/>
    <n v="2.63"/>
  </r>
  <r>
    <s v="I25_66to56"/>
    <s v="Win"/>
    <s v="TR012"/>
    <x v="1"/>
    <x v="0"/>
    <s v="Fi01"/>
    <x v="7"/>
    <s v="MD2.vld"/>
    <s v="3a"/>
    <n v="25"/>
    <n v="0"/>
    <s v="MD"/>
    <s v="MD2"/>
    <n v="17350"/>
    <n v="17351"/>
    <x v="0"/>
    <x v="6"/>
    <x v="0"/>
    <n v="0"/>
    <n v="0"/>
    <n v="0"/>
    <n v="5763.07"/>
    <n v="0"/>
    <n v="0"/>
  </r>
  <r>
    <s v="I25_66to56"/>
    <s v="Win"/>
    <s v="TR012"/>
    <x v="1"/>
    <x v="0"/>
    <s v="Fi01"/>
    <x v="7"/>
    <s v="MD2.vld"/>
    <s v="3a"/>
    <n v="25"/>
    <n v="0"/>
    <s v="MD"/>
    <s v="MD2"/>
    <n v="17352"/>
    <n v="17353"/>
    <x v="1"/>
    <x v="7"/>
    <x v="0"/>
    <n v="0"/>
    <n v="0"/>
    <n v="0"/>
    <n v="6371.78"/>
    <n v="0"/>
    <n v="0"/>
  </r>
  <r>
    <s v="I25_66to56"/>
    <s v="Win"/>
    <s v="TR012"/>
    <x v="1"/>
    <x v="0"/>
    <s v="Fi01"/>
    <x v="7"/>
    <s v="MD2.vld"/>
    <s v="3a"/>
    <n v="25"/>
    <n v="0"/>
    <s v="MD"/>
    <s v="MD2"/>
    <n v="18993"/>
    <n v="15334"/>
    <x v="0"/>
    <x v="8"/>
    <x v="0"/>
    <n v="0"/>
    <n v="0"/>
    <n v="0"/>
    <n v="7711.03"/>
    <n v="0"/>
    <n v="0"/>
  </r>
  <r>
    <s v="I25_66to56"/>
    <s v="Win"/>
    <s v="TR012"/>
    <x v="1"/>
    <x v="0"/>
    <s v="Fi01"/>
    <x v="7"/>
    <s v="MD2.vld"/>
    <s v="3a"/>
    <n v="25"/>
    <n v="0"/>
    <s v="MD"/>
    <s v="MD2"/>
    <n v="18999"/>
    <n v="19000"/>
    <x v="1"/>
    <x v="9"/>
    <x v="0"/>
    <n v="300.58"/>
    <n v="15.72"/>
    <n v="59.99"/>
    <n v="12219.47"/>
    <n v="316.3"/>
    <n v="59.99"/>
  </r>
  <r>
    <s v="I25_66to56"/>
    <s v="Win"/>
    <s v="TR012"/>
    <x v="1"/>
    <x v="0"/>
    <s v="Fi01"/>
    <x v="7"/>
    <s v="MD2.vld"/>
    <s v="3a"/>
    <n v="25"/>
    <n v="0"/>
    <s v="MD"/>
    <s v="MD2"/>
    <n v="19002"/>
    <n v="19001"/>
    <x v="0"/>
    <x v="10"/>
    <x v="0"/>
    <n v="166.8"/>
    <n v="7.86"/>
    <n v="75.98"/>
    <n v="11788.12"/>
    <n v="174.66"/>
    <n v="75.98"/>
  </r>
  <r>
    <s v="I25_66to56"/>
    <s v="Win"/>
    <s v="TR012"/>
    <x v="1"/>
    <x v="0"/>
    <s v="Fi01"/>
    <x v="7"/>
    <s v="MD2.vld"/>
    <s v="3a"/>
    <n v="25"/>
    <n v="0"/>
    <s v="MD"/>
    <s v="MD2"/>
    <n v="19004"/>
    <n v="13271"/>
    <x v="1"/>
    <x v="11"/>
    <x v="0"/>
    <n v="231.24"/>
    <n v="17.39"/>
    <n v="73.239999999999995"/>
    <n v="14477.96"/>
    <n v="248.64"/>
    <n v="73.239999999999995"/>
  </r>
  <r>
    <s v="I25_66to56"/>
    <s v="Win"/>
    <s v="TR012"/>
    <x v="1"/>
    <x v="0"/>
    <s v="Fi01"/>
    <x v="7"/>
    <s v="MD2.vld"/>
    <s v="3a"/>
    <n v="25"/>
    <n v="0"/>
    <s v="MD"/>
    <s v="MD2"/>
    <n v="19017"/>
    <n v="19018"/>
    <x v="1"/>
    <x v="11"/>
    <x v="1"/>
    <n v="2336.1799999999998"/>
    <n v="121.49"/>
    <n v="227.09"/>
    <n v="2684.76"/>
    <n v="2457.67"/>
    <n v="227.09"/>
  </r>
  <r>
    <s v="I25_66to56"/>
    <s v="Win"/>
    <s v="TR012"/>
    <x v="1"/>
    <x v="0"/>
    <s v="Fi01"/>
    <x v="7"/>
    <s v="MD2.vld"/>
    <s v="3a"/>
    <n v="25"/>
    <n v="0"/>
    <s v="MD"/>
    <s v="MD2"/>
    <n v="19035"/>
    <n v="19036"/>
    <x v="1"/>
    <x v="9"/>
    <x v="1"/>
    <n v="1502.47"/>
    <n v="46.77"/>
    <n v="150.38999999999999"/>
    <n v="1699.63"/>
    <n v="1549.24"/>
    <n v="150.38999999999999"/>
  </r>
  <r>
    <s v="I25_66to56"/>
    <s v="Win"/>
    <s v="TR012"/>
    <x v="1"/>
    <x v="0"/>
    <s v="Fi01"/>
    <x v="7"/>
    <s v="MD2.vld"/>
    <s v="3a"/>
    <n v="25"/>
    <n v="0"/>
    <s v="MD"/>
    <s v="MD2"/>
    <n v="19059"/>
    <n v="19060"/>
    <x v="1"/>
    <x v="3"/>
    <x v="1"/>
    <n v="1910.73"/>
    <n v="42.13"/>
    <n v="98.74"/>
    <n v="2051.6"/>
    <n v="1952.86"/>
    <n v="98.74"/>
  </r>
  <r>
    <s v="I25_66to56"/>
    <s v="Win"/>
    <s v="TR012"/>
    <x v="1"/>
    <x v="0"/>
    <s v="Fi01"/>
    <x v="7"/>
    <s v="MD2.vld"/>
    <s v="3a"/>
    <n v="25"/>
    <n v="0"/>
    <s v="MD"/>
    <s v="MD2"/>
    <n v="19075"/>
    <n v="19076"/>
    <x v="1"/>
    <x v="4"/>
    <x v="1"/>
    <n v="1200.71"/>
    <n v="0.86"/>
    <n v="6.89"/>
    <n v="1208.46"/>
    <n v="1201.57"/>
    <n v="6.89"/>
  </r>
  <r>
    <s v="I25_66to56"/>
    <s v="Win"/>
    <s v="TR012"/>
    <x v="1"/>
    <x v="0"/>
    <s v="Fi01"/>
    <x v="7"/>
    <s v="MD2.vld"/>
    <s v="3a"/>
    <n v="25"/>
    <n v="0"/>
    <s v="MD"/>
    <s v="MD2"/>
    <n v="19119"/>
    <n v="19120"/>
    <x v="1"/>
    <x v="7"/>
    <x v="1"/>
    <n v="372.24"/>
    <n v="2.11"/>
    <n v="110.21"/>
    <n v="484.55"/>
    <n v="374.34"/>
    <n v="110.21"/>
  </r>
  <r>
    <s v="I25_66to56"/>
    <s v="Win"/>
    <s v="TR012"/>
    <x v="1"/>
    <x v="0"/>
    <s v="Fi01"/>
    <x v="7"/>
    <s v="MD2.vld"/>
    <s v="3a"/>
    <n v="25"/>
    <n v="0"/>
    <s v="MD"/>
    <s v="MD2"/>
    <n v="19127"/>
    <n v="19239"/>
    <x v="0"/>
    <x v="0"/>
    <x v="1"/>
    <n v="2156.34"/>
    <n v="127.13"/>
    <n v="212.38"/>
    <n v="2495.84"/>
    <n v="2283.46"/>
    <n v="212.38"/>
  </r>
  <r>
    <s v="I25_66to56"/>
    <s v="Win"/>
    <s v="TR012"/>
    <x v="1"/>
    <x v="0"/>
    <s v="Fi01"/>
    <x v="7"/>
    <s v="MD2.vld"/>
    <s v="3a"/>
    <n v="25"/>
    <n v="0"/>
    <s v="MD"/>
    <s v="MD2"/>
    <n v="19131"/>
    <n v="19130"/>
    <x v="0"/>
    <x v="2"/>
    <x v="1"/>
    <n v="1943.08"/>
    <n v="112.04"/>
    <n v="251.19"/>
    <n v="2306.31"/>
    <n v="2055.12"/>
    <n v="251.19"/>
  </r>
  <r>
    <s v="I25_66to56"/>
    <s v="Win"/>
    <s v="TR012"/>
    <x v="1"/>
    <x v="0"/>
    <s v="Fi01"/>
    <x v="7"/>
    <s v="MD2.vld"/>
    <s v="3a"/>
    <n v="25"/>
    <n v="0"/>
    <s v="MD"/>
    <s v="MD2"/>
    <n v="19136"/>
    <n v="19135"/>
    <x v="0"/>
    <x v="1"/>
    <x v="1"/>
    <n v="1584.47"/>
    <n v="89.01"/>
    <n v="231.94"/>
    <n v="1905.42"/>
    <n v="1673.48"/>
    <n v="231.94"/>
  </r>
  <r>
    <s v="I25_66to56"/>
    <s v="Win"/>
    <s v="TR012"/>
    <x v="1"/>
    <x v="0"/>
    <s v="Fi01"/>
    <x v="7"/>
    <s v="MD2.vld"/>
    <s v="3a"/>
    <n v="25"/>
    <n v="0"/>
    <s v="MD"/>
    <s v="MD2"/>
    <n v="19149"/>
    <n v="19148"/>
    <x v="0"/>
    <x v="10"/>
    <x v="1"/>
    <n v="848.57"/>
    <n v="43.96"/>
    <n v="146.79"/>
    <n v="1039.33"/>
    <n v="892.54"/>
    <n v="146.79"/>
  </r>
  <r>
    <s v="I25_66to56"/>
    <s v="Win"/>
    <s v="TR012"/>
    <x v="1"/>
    <x v="0"/>
    <s v="Fi01"/>
    <x v="7"/>
    <s v="MD2.vld"/>
    <s v="3a"/>
    <n v="25"/>
    <n v="0"/>
    <s v="MD"/>
    <s v="MD2"/>
    <n v="19173"/>
    <n v="19172"/>
    <x v="0"/>
    <x v="8"/>
    <x v="1"/>
    <n v="717.91"/>
    <n v="30.72"/>
    <n v="109.59"/>
    <n v="858.22"/>
    <n v="748.63"/>
    <n v="109.59"/>
  </r>
  <r>
    <s v="I25_66to56"/>
    <s v="Win"/>
    <s v="TR012"/>
    <x v="1"/>
    <x v="0"/>
    <s v="Fi01"/>
    <x v="7"/>
    <s v="MD2.vld"/>
    <s v="3a"/>
    <n v="25"/>
    <n v="0"/>
    <s v="MD"/>
    <s v="MD2"/>
    <n v="19189"/>
    <n v="19188"/>
    <x v="0"/>
    <x v="5"/>
    <x v="1"/>
    <n v="346.79"/>
    <n v="0.68"/>
    <n v="10.46"/>
    <n v="357.93"/>
    <n v="347.47"/>
    <n v="10.46"/>
  </r>
  <r>
    <s v="I25_66to56"/>
    <s v="Win"/>
    <s v="TR012"/>
    <x v="1"/>
    <x v="0"/>
    <s v="Fi01"/>
    <x v="7"/>
    <s v="MD2.vld"/>
    <s v="3a"/>
    <n v="25"/>
    <n v="0"/>
    <s v="MD"/>
    <s v="MD2"/>
    <n v="19233"/>
    <n v="19232"/>
    <x v="0"/>
    <x v="6"/>
    <x v="1"/>
    <n v="152.47"/>
    <n v="2.04"/>
    <n v="106.24"/>
    <n v="260.75"/>
    <n v="154.51"/>
    <n v="106.24"/>
  </r>
  <r>
    <s v="I25_66to56"/>
    <s v="Win"/>
    <s v="TR012"/>
    <x v="1"/>
    <x v="0"/>
    <s v="Fi01"/>
    <x v="8"/>
    <s v="PM1.vld"/>
    <s v="3a"/>
    <n v="25"/>
    <n v="0"/>
    <s v="PM"/>
    <s v="PM1"/>
    <n v="5209"/>
    <n v="19241"/>
    <x v="0"/>
    <x v="0"/>
    <x v="0"/>
    <n v="102.75"/>
    <n v="9.19"/>
    <n v="35.299999999999997"/>
    <n v="2567.4699999999998"/>
    <n v="111.94"/>
    <n v="35.299999999999997"/>
  </r>
  <r>
    <s v="I25_66to56"/>
    <s v="Win"/>
    <s v="TR012"/>
    <x v="1"/>
    <x v="0"/>
    <s v="Fi01"/>
    <x v="8"/>
    <s v="PM1.vld"/>
    <s v="3a"/>
    <n v="25"/>
    <n v="0"/>
    <s v="PM"/>
    <s v="PM1"/>
    <n v="5394"/>
    <n v="15366"/>
    <x v="0"/>
    <x v="1"/>
    <x v="0"/>
    <n v="80.62"/>
    <n v="12.26"/>
    <n v="28.59"/>
    <n v="2413.5100000000002"/>
    <n v="92.88"/>
    <n v="28.59"/>
  </r>
  <r>
    <s v="I25_66to56"/>
    <s v="Win"/>
    <s v="TR012"/>
    <x v="1"/>
    <x v="0"/>
    <s v="Fi01"/>
    <x v="8"/>
    <s v="PM1.vld"/>
    <s v="3a"/>
    <n v="25"/>
    <n v="0"/>
    <s v="PM"/>
    <s v="PM1"/>
    <n v="13270"/>
    <n v="11802"/>
    <x v="0"/>
    <x v="2"/>
    <x v="0"/>
    <n v="138.02000000000001"/>
    <n v="21.54"/>
    <n v="20"/>
    <n v="2402.87"/>
    <n v="159.56"/>
    <n v="20"/>
  </r>
  <r>
    <s v="I25_66to56"/>
    <s v="Win"/>
    <s v="TR012"/>
    <x v="1"/>
    <x v="0"/>
    <s v="Fi01"/>
    <x v="8"/>
    <s v="PM1.vld"/>
    <s v="3a"/>
    <n v="25"/>
    <n v="0"/>
    <s v="PM"/>
    <s v="PM1"/>
    <n v="15333"/>
    <n v="18991"/>
    <x v="1"/>
    <x v="3"/>
    <x v="0"/>
    <n v="5"/>
    <n v="0.13"/>
    <n v="0.69"/>
    <n v="1629.02"/>
    <n v="5.12"/>
    <n v="0.69"/>
  </r>
  <r>
    <s v="I25_66to56"/>
    <s v="Win"/>
    <s v="TR012"/>
    <x v="1"/>
    <x v="0"/>
    <s v="Fi01"/>
    <x v="8"/>
    <s v="PM1.vld"/>
    <s v="3a"/>
    <n v="25"/>
    <n v="0"/>
    <s v="PM"/>
    <s v="PM1"/>
    <n v="15740"/>
    <n v="15741"/>
    <x v="1"/>
    <x v="4"/>
    <x v="0"/>
    <n v="1.67"/>
    <n v="7.0000000000000007E-2"/>
    <n v="0.77"/>
    <n v="1269.98"/>
    <n v="1.74"/>
    <n v="0.77"/>
  </r>
  <r>
    <s v="I25_66to56"/>
    <s v="Win"/>
    <s v="TR012"/>
    <x v="1"/>
    <x v="0"/>
    <s v="Fi01"/>
    <x v="8"/>
    <s v="PM1.vld"/>
    <s v="3a"/>
    <n v="25"/>
    <n v="0"/>
    <s v="PM"/>
    <s v="PM1"/>
    <n v="15742"/>
    <n v="15743"/>
    <x v="0"/>
    <x v="5"/>
    <x v="0"/>
    <n v="4.62"/>
    <n v="0.24"/>
    <n v="0.63"/>
    <n v="1084.55"/>
    <n v="4.8499999999999996"/>
    <n v="0.63"/>
  </r>
  <r>
    <s v="I25_66to56"/>
    <s v="Win"/>
    <s v="TR012"/>
    <x v="1"/>
    <x v="0"/>
    <s v="Fi01"/>
    <x v="8"/>
    <s v="PM1.vld"/>
    <s v="3a"/>
    <n v="25"/>
    <n v="0"/>
    <s v="PM"/>
    <s v="PM1"/>
    <n v="17350"/>
    <n v="17351"/>
    <x v="0"/>
    <x v="6"/>
    <x v="0"/>
    <n v="0"/>
    <n v="0"/>
    <n v="0"/>
    <n v="1390.16"/>
    <n v="0"/>
    <n v="0"/>
  </r>
  <r>
    <s v="I25_66to56"/>
    <s v="Win"/>
    <s v="TR012"/>
    <x v="1"/>
    <x v="0"/>
    <s v="Fi01"/>
    <x v="8"/>
    <s v="PM1.vld"/>
    <s v="3a"/>
    <n v="25"/>
    <n v="0"/>
    <s v="PM"/>
    <s v="PM1"/>
    <n v="17352"/>
    <n v="17353"/>
    <x v="1"/>
    <x v="7"/>
    <x v="0"/>
    <n v="0"/>
    <n v="0"/>
    <n v="0"/>
    <n v="1565.3"/>
    <n v="0"/>
    <n v="0"/>
  </r>
  <r>
    <s v="I25_66to56"/>
    <s v="Win"/>
    <s v="TR012"/>
    <x v="1"/>
    <x v="0"/>
    <s v="Fi01"/>
    <x v="8"/>
    <s v="PM1.vld"/>
    <s v="3a"/>
    <n v="25"/>
    <n v="0"/>
    <s v="PM"/>
    <s v="PM1"/>
    <n v="18993"/>
    <n v="15334"/>
    <x v="0"/>
    <x v="8"/>
    <x v="0"/>
    <n v="2.46"/>
    <n v="0.24"/>
    <n v="0.26"/>
    <n v="1351.85"/>
    <n v="2.69"/>
    <n v="0.26"/>
  </r>
  <r>
    <s v="I25_66to56"/>
    <s v="Win"/>
    <s v="TR012"/>
    <x v="1"/>
    <x v="0"/>
    <s v="Fi01"/>
    <x v="8"/>
    <s v="PM1.vld"/>
    <s v="3a"/>
    <n v="25"/>
    <n v="0"/>
    <s v="PM"/>
    <s v="PM1"/>
    <n v="18999"/>
    <n v="19000"/>
    <x v="1"/>
    <x v="9"/>
    <x v="0"/>
    <n v="84.71"/>
    <n v="7.49"/>
    <n v="22.17"/>
    <n v="2355.94"/>
    <n v="92.19"/>
    <n v="22.17"/>
  </r>
  <r>
    <s v="I25_66to56"/>
    <s v="Win"/>
    <s v="TR012"/>
    <x v="1"/>
    <x v="0"/>
    <s v="Fi01"/>
    <x v="8"/>
    <s v="PM1.vld"/>
    <s v="3a"/>
    <n v="25"/>
    <n v="0"/>
    <s v="PM"/>
    <s v="PM1"/>
    <n v="19002"/>
    <n v="19001"/>
    <x v="0"/>
    <x v="10"/>
    <x v="0"/>
    <n v="61.68"/>
    <n v="5.08"/>
    <n v="20.28"/>
    <n v="2080.71"/>
    <n v="66.760000000000005"/>
    <n v="20.28"/>
  </r>
  <r>
    <s v="I25_66to56"/>
    <s v="Win"/>
    <s v="TR012"/>
    <x v="1"/>
    <x v="0"/>
    <s v="Fi01"/>
    <x v="8"/>
    <s v="PM1.vld"/>
    <s v="3a"/>
    <n v="25"/>
    <n v="0"/>
    <s v="PM"/>
    <s v="PM1"/>
    <n v="19004"/>
    <n v="13271"/>
    <x v="1"/>
    <x v="11"/>
    <x v="0"/>
    <n v="51.8"/>
    <n v="6.71"/>
    <n v="26.21"/>
    <n v="2657.35"/>
    <n v="58.51"/>
    <n v="26.21"/>
  </r>
  <r>
    <s v="I25_66to56"/>
    <s v="Win"/>
    <s v="TR012"/>
    <x v="1"/>
    <x v="0"/>
    <s v="Fi01"/>
    <x v="8"/>
    <s v="PM1.vld"/>
    <s v="3a"/>
    <n v="25"/>
    <n v="0"/>
    <s v="PM"/>
    <s v="PM1"/>
    <n v="19017"/>
    <n v="19018"/>
    <x v="1"/>
    <x v="11"/>
    <x v="1"/>
    <n v="589.58000000000004"/>
    <n v="43.44"/>
    <n v="90.78"/>
    <n v="723.8"/>
    <n v="633.02"/>
    <n v="90.78"/>
  </r>
  <r>
    <s v="I25_66to56"/>
    <s v="Win"/>
    <s v="TR012"/>
    <x v="1"/>
    <x v="0"/>
    <s v="Fi01"/>
    <x v="8"/>
    <s v="PM1.vld"/>
    <s v="3a"/>
    <n v="25"/>
    <n v="0"/>
    <s v="PM"/>
    <s v="PM1"/>
    <n v="19035"/>
    <n v="19036"/>
    <x v="1"/>
    <x v="9"/>
    <x v="1"/>
    <n v="402.57"/>
    <n v="18.12"/>
    <n v="51.43"/>
    <n v="472.13"/>
    <n v="420.69"/>
    <n v="51.43"/>
  </r>
  <r>
    <s v="I25_66to56"/>
    <s v="Win"/>
    <s v="TR012"/>
    <x v="1"/>
    <x v="0"/>
    <s v="Fi01"/>
    <x v="8"/>
    <s v="PM1.vld"/>
    <s v="3a"/>
    <n v="25"/>
    <n v="0"/>
    <s v="PM"/>
    <s v="PM1"/>
    <n v="19059"/>
    <n v="19060"/>
    <x v="1"/>
    <x v="3"/>
    <x v="1"/>
    <n v="513.62"/>
    <n v="12.13"/>
    <n v="22.03"/>
    <n v="547.79"/>
    <n v="525.76"/>
    <n v="22.03"/>
  </r>
  <r>
    <s v="I25_66to56"/>
    <s v="Win"/>
    <s v="TR012"/>
    <x v="1"/>
    <x v="0"/>
    <s v="Fi01"/>
    <x v="8"/>
    <s v="PM1.vld"/>
    <s v="3a"/>
    <n v="25"/>
    <n v="0"/>
    <s v="PM"/>
    <s v="PM1"/>
    <n v="19075"/>
    <n v="19076"/>
    <x v="1"/>
    <x v="4"/>
    <x v="1"/>
    <n v="340.04"/>
    <n v="1.1399999999999999"/>
    <n v="3.83"/>
    <n v="345.01"/>
    <n v="341.18"/>
    <n v="3.83"/>
  </r>
  <r>
    <s v="I25_66to56"/>
    <s v="Win"/>
    <s v="TR012"/>
    <x v="1"/>
    <x v="0"/>
    <s v="Fi01"/>
    <x v="8"/>
    <s v="PM1.vld"/>
    <s v="3a"/>
    <n v="25"/>
    <n v="0"/>
    <s v="PM"/>
    <s v="PM1"/>
    <n v="19119"/>
    <n v="19120"/>
    <x v="1"/>
    <x v="7"/>
    <x v="1"/>
    <n v="215.08"/>
    <n v="6.42"/>
    <n v="41.41"/>
    <n v="262.92"/>
    <n v="221.5"/>
    <n v="41.41"/>
  </r>
  <r>
    <s v="I25_66to56"/>
    <s v="Win"/>
    <s v="TR012"/>
    <x v="1"/>
    <x v="0"/>
    <s v="Fi01"/>
    <x v="8"/>
    <s v="PM1.vld"/>
    <s v="3a"/>
    <n v="25"/>
    <n v="0"/>
    <s v="PM"/>
    <s v="PM1"/>
    <n v="19127"/>
    <n v="19239"/>
    <x v="0"/>
    <x v="0"/>
    <x v="1"/>
    <n v="546.47"/>
    <n v="69.94"/>
    <n v="90.38"/>
    <n v="706.8"/>
    <n v="616.41"/>
    <n v="90.38"/>
  </r>
  <r>
    <s v="I25_66to56"/>
    <s v="Win"/>
    <s v="TR012"/>
    <x v="1"/>
    <x v="0"/>
    <s v="Fi01"/>
    <x v="8"/>
    <s v="PM1.vld"/>
    <s v="3a"/>
    <n v="25"/>
    <n v="0"/>
    <s v="PM"/>
    <s v="PM1"/>
    <n v="19131"/>
    <n v="19130"/>
    <x v="0"/>
    <x v="2"/>
    <x v="1"/>
    <n v="566.21"/>
    <n v="63.32"/>
    <n v="103.62"/>
    <n v="733.15"/>
    <n v="629.52"/>
    <n v="103.62"/>
  </r>
  <r>
    <s v="I25_66to56"/>
    <s v="Win"/>
    <s v="TR012"/>
    <x v="1"/>
    <x v="0"/>
    <s v="Fi01"/>
    <x v="8"/>
    <s v="PM1.vld"/>
    <s v="3a"/>
    <n v="25"/>
    <n v="0"/>
    <s v="PM"/>
    <s v="PM1"/>
    <n v="19136"/>
    <n v="19135"/>
    <x v="0"/>
    <x v="1"/>
    <x v="1"/>
    <n v="537.59"/>
    <n v="55.56"/>
    <n v="90.32"/>
    <n v="683.46"/>
    <n v="593.14"/>
    <n v="90.32"/>
  </r>
  <r>
    <s v="I25_66to56"/>
    <s v="Win"/>
    <s v="TR012"/>
    <x v="1"/>
    <x v="0"/>
    <s v="Fi01"/>
    <x v="8"/>
    <s v="PM1.vld"/>
    <s v="3a"/>
    <n v="25"/>
    <n v="0"/>
    <s v="PM"/>
    <s v="PM1"/>
    <n v="19149"/>
    <n v="19148"/>
    <x v="0"/>
    <x v="10"/>
    <x v="1"/>
    <n v="382.71"/>
    <n v="25.59"/>
    <n v="56.5"/>
    <n v="464.8"/>
    <n v="408.3"/>
    <n v="56.5"/>
  </r>
  <r>
    <s v="I25_66to56"/>
    <s v="Win"/>
    <s v="TR012"/>
    <x v="1"/>
    <x v="0"/>
    <s v="Fi01"/>
    <x v="8"/>
    <s v="PM1.vld"/>
    <s v="3a"/>
    <n v="25"/>
    <n v="0"/>
    <s v="PM"/>
    <s v="PM1"/>
    <n v="19173"/>
    <n v="19172"/>
    <x v="0"/>
    <x v="8"/>
    <x v="1"/>
    <n v="387.63"/>
    <n v="9.1"/>
    <n v="22.81"/>
    <n v="419.53"/>
    <n v="396.72"/>
    <n v="22.81"/>
  </r>
  <r>
    <s v="I25_66to56"/>
    <s v="Win"/>
    <s v="TR012"/>
    <x v="1"/>
    <x v="0"/>
    <s v="Fi01"/>
    <x v="8"/>
    <s v="PM1.vld"/>
    <s v="3a"/>
    <n v="25"/>
    <n v="0"/>
    <s v="PM"/>
    <s v="PM1"/>
    <n v="19189"/>
    <n v="19188"/>
    <x v="0"/>
    <x v="5"/>
    <x v="1"/>
    <n v="367.01"/>
    <n v="2.99"/>
    <n v="28.1"/>
    <n v="398.1"/>
    <n v="370"/>
    <n v="28.1"/>
  </r>
  <r>
    <s v="I25_66to56"/>
    <s v="Win"/>
    <s v="TR012"/>
    <x v="1"/>
    <x v="0"/>
    <s v="Fi01"/>
    <x v="8"/>
    <s v="PM1.vld"/>
    <s v="3a"/>
    <n v="25"/>
    <n v="0"/>
    <s v="PM"/>
    <s v="PM1"/>
    <n v="19233"/>
    <n v="19232"/>
    <x v="0"/>
    <x v="6"/>
    <x v="1"/>
    <n v="336.42"/>
    <n v="14.16"/>
    <n v="45.56"/>
    <n v="396.14"/>
    <n v="350.58"/>
    <n v="45.56"/>
  </r>
  <r>
    <s v="I25_66to56"/>
    <s v="Win"/>
    <s v="TR012"/>
    <x v="1"/>
    <x v="0"/>
    <s v="Fi01"/>
    <x v="9"/>
    <s v="PM2.vld"/>
    <s v="3a"/>
    <n v="25"/>
    <n v="0"/>
    <s v="PM"/>
    <s v="PM2"/>
    <n v="5209"/>
    <n v="19241"/>
    <x v="0"/>
    <x v="0"/>
    <x v="0"/>
    <n v="174.13"/>
    <n v="16.11"/>
    <n v="74.94"/>
    <n v="5276.41"/>
    <n v="190.24"/>
    <n v="74.94"/>
  </r>
  <r>
    <s v="I25_66to56"/>
    <s v="Win"/>
    <s v="TR012"/>
    <x v="1"/>
    <x v="0"/>
    <s v="Fi01"/>
    <x v="9"/>
    <s v="PM2.vld"/>
    <s v="3a"/>
    <n v="25"/>
    <n v="0"/>
    <s v="PM"/>
    <s v="PM2"/>
    <n v="5394"/>
    <n v="15366"/>
    <x v="0"/>
    <x v="1"/>
    <x v="0"/>
    <n v="169.88"/>
    <n v="24.98"/>
    <n v="64.2"/>
    <n v="4924.5600000000004"/>
    <n v="194.86"/>
    <n v="64.2"/>
  </r>
  <r>
    <s v="I25_66to56"/>
    <s v="Win"/>
    <s v="TR012"/>
    <x v="1"/>
    <x v="0"/>
    <s v="Fi01"/>
    <x v="9"/>
    <s v="PM2.vld"/>
    <s v="3a"/>
    <n v="25"/>
    <n v="0"/>
    <s v="PM"/>
    <s v="PM2"/>
    <n v="13270"/>
    <n v="11802"/>
    <x v="0"/>
    <x v="2"/>
    <x v="0"/>
    <n v="281.45"/>
    <n v="43.44"/>
    <n v="50.35"/>
    <n v="4896.78"/>
    <n v="324.89"/>
    <n v="50.35"/>
  </r>
  <r>
    <s v="I25_66to56"/>
    <s v="Win"/>
    <s v="TR012"/>
    <x v="1"/>
    <x v="0"/>
    <s v="Fi01"/>
    <x v="9"/>
    <s v="PM2.vld"/>
    <s v="3a"/>
    <n v="25"/>
    <n v="0"/>
    <s v="PM"/>
    <s v="PM2"/>
    <n v="15333"/>
    <n v="18991"/>
    <x v="1"/>
    <x v="3"/>
    <x v="0"/>
    <n v="0"/>
    <n v="0"/>
    <n v="0"/>
    <n v="3560.24"/>
    <n v="0"/>
    <n v="0"/>
  </r>
  <r>
    <s v="I25_66to56"/>
    <s v="Win"/>
    <s v="TR012"/>
    <x v="1"/>
    <x v="0"/>
    <s v="Fi01"/>
    <x v="9"/>
    <s v="PM2.vld"/>
    <s v="3a"/>
    <n v="25"/>
    <n v="0"/>
    <s v="PM"/>
    <s v="PM2"/>
    <n v="15740"/>
    <n v="15741"/>
    <x v="1"/>
    <x v="4"/>
    <x v="0"/>
    <n v="1.22"/>
    <n v="0.05"/>
    <n v="1.74"/>
    <n v="2998.33"/>
    <n v="1.27"/>
    <n v="1.74"/>
  </r>
  <r>
    <s v="I25_66to56"/>
    <s v="Win"/>
    <s v="TR012"/>
    <x v="1"/>
    <x v="0"/>
    <s v="Fi01"/>
    <x v="9"/>
    <s v="PM2.vld"/>
    <s v="3a"/>
    <n v="25"/>
    <n v="0"/>
    <s v="PM"/>
    <s v="PM2"/>
    <n v="15742"/>
    <n v="15743"/>
    <x v="0"/>
    <x v="5"/>
    <x v="0"/>
    <n v="12.33"/>
    <n v="0.64"/>
    <n v="1.59"/>
    <n v="2196.39"/>
    <n v="12.97"/>
    <n v="1.59"/>
  </r>
  <r>
    <s v="I25_66to56"/>
    <s v="Win"/>
    <s v="TR012"/>
    <x v="1"/>
    <x v="0"/>
    <s v="Fi01"/>
    <x v="9"/>
    <s v="PM2.vld"/>
    <s v="3a"/>
    <n v="25"/>
    <n v="0"/>
    <s v="PM"/>
    <s v="PM2"/>
    <n v="17350"/>
    <n v="17351"/>
    <x v="0"/>
    <x v="6"/>
    <x v="0"/>
    <n v="0"/>
    <n v="0"/>
    <n v="0"/>
    <n v="2924.22"/>
    <n v="0"/>
    <n v="0"/>
  </r>
  <r>
    <s v="I25_66to56"/>
    <s v="Win"/>
    <s v="TR012"/>
    <x v="1"/>
    <x v="0"/>
    <s v="Fi01"/>
    <x v="9"/>
    <s v="PM2.vld"/>
    <s v="3a"/>
    <n v="25"/>
    <n v="0"/>
    <s v="PM"/>
    <s v="PM2"/>
    <n v="17352"/>
    <n v="17353"/>
    <x v="1"/>
    <x v="7"/>
    <x v="0"/>
    <n v="0"/>
    <n v="0"/>
    <n v="0"/>
    <n v="3202.18"/>
    <n v="0"/>
    <n v="0"/>
  </r>
  <r>
    <s v="I25_66to56"/>
    <s v="Win"/>
    <s v="TR012"/>
    <x v="1"/>
    <x v="0"/>
    <s v="Fi01"/>
    <x v="9"/>
    <s v="PM2.vld"/>
    <s v="3a"/>
    <n v="25"/>
    <n v="0"/>
    <s v="PM"/>
    <s v="PM2"/>
    <n v="18993"/>
    <n v="15334"/>
    <x v="0"/>
    <x v="8"/>
    <x v="0"/>
    <n v="0"/>
    <n v="0"/>
    <n v="0"/>
    <n v="2648.89"/>
    <n v="0"/>
    <n v="0"/>
  </r>
  <r>
    <s v="I25_66to56"/>
    <s v="Win"/>
    <s v="TR012"/>
    <x v="1"/>
    <x v="0"/>
    <s v="Fi01"/>
    <x v="9"/>
    <s v="PM2.vld"/>
    <s v="3a"/>
    <n v="25"/>
    <n v="0"/>
    <s v="PM"/>
    <s v="PM2"/>
    <n v="18999"/>
    <n v="19000"/>
    <x v="1"/>
    <x v="9"/>
    <x v="0"/>
    <n v="175.86"/>
    <n v="16.559999999999999"/>
    <n v="47.94"/>
    <n v="4961.83"/>
    <n v="192.42"/>
    <n v="47.94"/>
  </r>
  <r>
    <s v="I25_66to56"/>
    <s v="Win"/>
    <s v="TR012"/>
    <x v="1"/>
    <x v="0"/>
    <s v="Fi01"/>
    <x v="9"/>
    <s v="PM2.vld"/>
    <s v="3a"/>
    <n v="25"/>
    <n v="0"/>
    <s v="PM"/>
    <s v="PM2"/>
    <n v="19002"/>
    <n v="19001"/>
    <x v="0"/>
    <x v="10"/>
    <x v="0"/>
    <n v="146.96"/>
    <n v="13.11"/>
    <n v="48.38"/>
    <n v="4307.29"/>
    <n v="160.07"/>
    <n v="48.38"/>
  </r>
  <r>
    <s v="I25_66to56"/>
    <s v="Win"/>
    <s v="TR012"/>
    <x v="1"/>
    <x v="0"/>
    <s v="Fi01"/>
    <x v="9"/>
    <s v="PM2.vld"/>
    <s v="3a"/>
    <n v="25"/>
    <n v="0"/>
    <s v="PM"/>
    <s v="PM2"/>
    <n v="19004"/>
    <n v="13271"/>
    <x v="1"/>
    <x v="11"/>
    <x v="0"/>
    <n v="131.57"/>
    <n v="16.350000000000001"/>
    <n v="56.99"/>
    <n v="5566.51"/>
    <n v="147.91999999999999"/>
    <n v="56.99"/>
  </r>
  <r>
    <s v="I25_66to56"/>
    <s v="Win"/>
    <s v="TR012"/>
    <x v="1"/>
    <x v="0"/>
    <s v="Fi01"/>
    <x v="9"/>
    <s v="PM2.vld"/>
    <s v="3a"/>
    <n v="25"/>
    <n v="0"/>
    <s v="PM"/>
    <s v="PM2"/>
    <n v="19017"/>
    <n v="19018"/>
    <x v="1"/>
    <x v="11"/>
    <x v="1"/>
    <n v="1245.25"/>
    <n v="105.52"/>
    <n v="245.33"/>
    <n v="1596.1"/>
    <n v="1350.77"/>
    <n v="245.33"/>
  </r>
  <r>
    <s v="I25_66to56"/>
    <s v="Win"/>
    <s v="TR012"/>
    <x v="1"/>
    <x v="0"/>
    <s v="Fi01"/>
    <x v="9"/>
    <s v="PM2.vld"/>
    <s v="3a"/>
    <n v="25"/>
    <n v="0"/>
    <s v="PM"/>
    <s v="PM2"/>
    <n v="19035"/>
    <n v="19036"/>
    <x v="1"/>
    <x v="9"/>
    <x v="1"/>
    <n v="833.71"/>
    <n v="49.6"/>
    <n v="141.66999999999999"/>
    <n v="1024.98"/>
    <n v="883.31"/>
    <n v="141.66999999999999"/>
  </r>
  <r>
    <s v="I25_66to56"/>
    <s v="Win"/>
    <s v="TR012"/>
    <x v="1"/>
    <x v="0"/>
    <s v="Fi01"/>
    <x v="9"/>
    <s v="PM2.vld"/>
    <s v="3a"/>
    <n v="25"/>
    <n v="0"/>
    <s v="PM"/>
    <s v="PM2"/>
    <n v="19059"/>
    <n v="19060"/>
    <x v="1"/>
    <x v="3"/>
    <x v="1"/>
    <n v="1051.57"/>
    <n v="28.1"/>
    <n v="51.36"/>
    <n v="1131.03"/>
    <n v="1079.67"/>
    <n v="51.36"/>
  </r>
  <r>
    <s v="I25_66to56"/>
    <s v="Win"/>
    <s v="TR012"/>
    <x v="1"/>
    <x v="0"/>
    <s v="Fi01"/>
    <x v="9"/>
    <s v="PM2.vld"/>
    <s v="3a"/>
    <n v="25"/>
    <n v="0"/>
    <s v="PM"/>
    <s v="PM2"/>
    <n v="19075"/>
    <n v="19076"/>
    <x v="1"/>
    <x v="4"/>
    <x v="1"/>
    <n v="581.95000000000005"/>
    <n v="1.62"/>
    <n v="10.48"/>
    <n v="594.04999999999995"/>
    <n v="583.57000000000005"/>
    <n v="10.48"/>
  </r>
  <r>
    <s v="I25_66to56"/>
    <s v="Win"/>
    <s v="TR012"/>
    <x v="1"/>
    <x v="0"/>
    <s v="Fi01"/>
    <x v="9"/>
    <s v="PM2.vld"/>
    <s v="3a"/>
    <n v="25"/>
    <n v="0"/>
    <s v="PM"/>
    <s v="PM2"/>
    <n v="19119"/>
    <n v="19120"/>
    <x v="1"/>
    <x v="7"/>
    <x v="1"/>
    <n v="474.68"/>
    <n v="17.59"/>
    <n v="85.06"/>
    <n v="577.33000000000004"/>
    <n v="492.27"/>
    <n v="85.06"/>
  </r>
  <r>
    <s v="I25_66to56"/>
    <s v="Win"/>
    <s v="TR012"/>
    <x v="1"/>
    <x v="0"/>
    <s v="Fi01"/>
    <x v="9"/>
    <s v="PM2.vld"/>
    <s v="3a"/>
    <n v="25"/>
    <n v="0"/>
    <s v="PM"/>
    <s v="PM2"/>
    <n v="19127"/>
    <n v="19239"/>
    <x v="0"/>
    <x v="0"/>
    <x v="1"/>
    <n v="1167.92"/>
    <n v="150.94999999999999"/>
    <n v="209.06"/>
    <n v="1527.92"/>
    <n v="1318.87"/>
    <n v="209.06"/>
  </r>
  <r>
    <s v="I25_66to56"/>
    <s v="Win"/>
    <s v="TR012"/>
    <x v="1"/>
    <x v="0"/>
    <s v="Fi01"/>
    <x v="9"/>
    <s v="PM2.vld"/>
    <s v="3a"/>
    <n v="25"/>
    <n v="0"/>
    <s v="PM"/>
    <s v="PM2"/>
    <n v="19131"/>
    <n v="19130"/>
    <x v="0"/>
    <x v="2"/>
    <x v="1"/>
    <n v="1174.48"/>
    <n v="134.44999999999999"/>
    <n v="221.43"/>
    <n v="1530.36"/>
    <n v="1308.93"/>
    <n v="221.43"/>
  </r>
  <r>
    <s v="I25_66to56"/>
    <s v="Win"/>
    <s v="TR012"/>
    <x v="1"/>
    <x v="0"/>
    <s v="Fi01"/>
    <x v="9"/>
    <s v="PM2.vld"/>
    <s v="3a"/>
    <n v="25"/>
    <n v="0"/>
    <s v="PM"/>
    <s v="PM2"/>
    <n v="19136"/>
    <n v="19135"/>
    <x v="0"/>
    <x v="1"/>
    <x v="1"/>
    <n v="1140.1300000000001"/>
    <n v="120.4"/>
    <n v="199.7"/>
    <n v="1460.23"/>
    <n v="1260.53"/>
    <n v="199.7"/>
  </r>
  <r>
    <s v="I25_66to56"/>
    <s v="Win"/>
    <s v="TR012"/>
    <x v="1"/>
    <x v="0"/>
    <s v="Fi01"/>
    <x v="9"/>
    <s v="PM2.vld"/>
    <s v="3a"/>
    <n v="25"/>
    <n v="0"/>
    <s v="PM"/>
    <s v="PM2"/>
    <n v="19149"/>
    <n v="19148"/>
    <x v="0"/>
    <x v="10"/>
    <x v="1"/>
    <n v="883.98"/>
    <n v="62.26"/>
    <n v="136.97999999999999"/>
    <n v="1083.21"/>
    <n v="946.23"/>
    <n v="136.97999999999999"/>
  </r>
  <r>
    <s v="I25_66to56"/>
    <s v="Win"/>
    <s v="TR012"/>
    <x v="1"/>
    <x v="0"/>
    <s v="Fi01"/>
    <x v="9"/>
    <s v="PM2.vld"/>
    <s v="3a"/>
    <n v="25"/>
    <n v="0"/>
    <s v="PM"/>
    <s v="PM2"/>
    <n v="19173"/>
    <n v="19172"/>
    <x v="0"/>
    <x v="8"/>
    <x v="1"/>
    <n v="936.66"/>
    <n v="25.43"/>
    <n v="50.61"/>
    <n v="1012.71"/>
    <n v="962.1"/>
    <n v="50.61"/>
  </r>
  <r>
    <s v="I25_66to56"/>
    <s v="Win"/>
    <s v="TR012"/>
    <x v="1"/>
    <x v="0"/>
    <s v="Fi01"/>
    <x v="9"/>
    <s v="PM2.vld"/>
    <s v="3a"/>
    <n v="25"/>
    <n v="0"/>
    <s v="PM"/>
    <s v="PM2"/>
    <n v="19189"/>
    <n v="19188"/>
    <x v="0"/>
    <x v="5"/>
    <x v="1"/>
    <n v="837.77"/>
    <n v="7.23"/>
    <n v="63.68"/>
    <n v="908.68"/>
    <n v="845"/>
    <n v="63.68"/>
  </r>
  <r>
    <s v="I25_66to56"/>
    <s v="Win"/>
    <s v="TR012"/>
    <x v="1"/>
    <x v="0"/>
    <s v="Fi01"/>
    <x v="9"/>
    <s v="PM2.vld"/>
    <s v="3a"/>
    <n v="25"/>
    <n v="0"/>
    <s v="PM"/>
    <s v="PM2"/>
    <n v="19233"/>
    <n v="19232"/>
    <x v="0"/>
    <x v="6"/>
    <x v="1"/>
    <n v="797.66"/>
    <n v="33.44"/>
    <n v="95.13"/>
    <n v="926.23"/>
    <n v="831.1"/>
    <n v="95.13"/>
  </r>
  <r>
    <s v="I25_66to56"/>
    <s v="Win"/>
    <s v="TR012"/>
    <x v="1"/>
    <x v="0"/>
    <s v="Fi01"/>
    <x v="10"/>
    <s v="PM3.vld"/>
    <s v="3a"/>
    <n v="25"/>
    <n v="0"/>
    <s v="PM"/>
    <s v="PM3"/>
    <n v="5209"/>
    <n v="19241"/>
    <x v="0"/>
    <x v="0"/>
    <x v="0"/>
    <n v="168.21"/>
    <n v="19.46"/>
    <n v="145.38999999999999"/>
    <n v="8717.7800000000007"/>
    <n v="187.67"/>
    <n v="145.38999999999999"/>
  </r>
  <r>
    <s v="I25_66to56"/>
    <s v="Win"/>
    <s v="TR012"/>
    <x v="1"/>
    <x v="0"/>
    <s v="Fi01"/>
    <x v="10"/>
    <s v="PM3.vld"/>
    <s v="3a"/>
    <n v="25"/>
    <n v="0"/>
    <s v="PM"/>
    <s v="PM3"/>
    <n v="5394"/>
    <n v="15366"/>
    <x v="0"/>
    <x v="1"/>
    <x v="0"/>
    <n v="229.71"/>
    <n v="35.65"/>
    <n v="97.74"/>
    <n v="7882.31"/>
    <n v="265.36"/>
    <n v="97.74"/>
  </r>
  <r>
    <s v="I25_66to56"/>
    <s v="Win"/>
    <s v="TR012"/>
    <x v="1"/>
    <x v="0"/>
    <s v="Fi01"/>
    <x v="10"/>
    <s v="PM3.vld"/>
    <s v="3a"/>
    <n v="25"/>
    <n v="0"/>
    <s v="PM"/>
    <s v="PM3"/>
    <n v="13270"/>
    <n v="11802"/>
    <x v="0"/>
    <x v="2"/>
    <x v="0"/>
    <n v="385.04"/>
    <n v="59.25"/>
    <n v="78.2"/>
    <n v="7974.37"/>
    <n v="444.28"/>
    <n v="78.2"/>
  </r>
  <r>
    <s v="I25_66to56"/>
    <s v="Win"/>
    <s v="TR012"/>
    <x v="1"/>
    <x v="0"/>
    <s v="Fi01"/>
    <x v="10"/>
    <s v="PM3.vld"/>
    <s v="3a"/>
    <n v="25"/>
    <n v="0"/>
    <s v="PM"/>
    <s v="PM3"/>
    <n v="15333"/>
    <n v="18991"/>
    <x v="1"/>
    <x v="3"/>
    <x v="0"/>
    <n v="0"/>
    <n v="0"/>
    <n v="0"/>
    <n v="5797.06"/>
    <n v="0"/>
    <n v="0"/>
  </r>
  <r>
    <s v="I25_66to56"/>
    <s v="Win"/>
    <s v="TR012"/>
    <x v="1"/>
    <x v="0"/>
    <s v="Fi01"/>
    <x v="10"/>
    <s v="PM3.vld"/>
    <s v="3a"/>
    <n v="25"/>
    <n v="0"/>
    <s v="PM"/>
    <s v="PM3"/>
    <n v="15740"/>
    <n v="15741"/>
    <x v="1"/>
    <x v="4"/>
    <x v="0"/>
    <n v="3.67"/>
    <n v="0.15"/>
    <n v="2.85"/>
    <n v="4675.08"/>
    <n v="3.82"/>
    <n v="2.85"/>
  </r>
  <r>
    <s v="I25_66to56"/>
    <s v="Win"/>
    <s v="TR012"/>
    <x v="1"/>
    <x v="0"/>
    <s v="Fi01"/>
    <x v="10"/>
    <s v="PM3.vld"/>
    <s v="3a"/>
    <n v="25"/>
    <n v="0"/>
    <s v="PM"/>
    <s v="PM3"/>
    <n v="15742"/>
    <n v="15743"/>
    <x v="0"/>
    <x v="5"/>
    <x v="0"/>
    <n v="14.11"/>
    <n v="0.74"/>
    <n v="2.4500000000000002"/>
    <n v="3517.05"/>
    <n v="14.85"/>
    <n v="2.4500000000000002"/>
  </r>
  <r>
    <s v="I25_66to56"/>
    <s v="Win"/>
    <s v="TR012"/>
    <x v="1"/>
    <x v="0"/>
    <s v="Fi01"/>
    <x v="10"/>
    <s v="PM3.vld"/>
    <s v="3a"/>
    <n v="25"/>
    <n v="0"/>
    <s v="PM"/>
    <s v="PM3"/>
    <n v="17350"/>
    <n v="17351"/>
    <x v="0"/>
    <x v="6"/>
    <x v="0"/>
    <n v="0"/>
    <n v="0"/>
    <n v="0"/>
    <n v="5133.5600000000004"/>
    <n v="0"/>
    <n v="0"/>
  </r>
  <r>
    <s v="I25_66to56"/>
    <s v="Win"/>
    <s v="TR012"/>
    <x v="1"/>
    <x v="0"/>
    <s v="Fi01"/>
    <x v="10"/>
    <s v="PM3.vld"/>
    <s v="3a"/>
    <n v="25"/>
    <n v="0"/>
    <s v="PM"/>
    <s v="PM3"/>
    <n v="17352"/>
    <n v="17353"/>
    <x v="1"/>
    <x v="7"/>
    <x v="0"/>
    <n v="0"/>
    <n v="0"/>
    <n v="0"/>
    <n v="4963.68"/>
    <n v="0"/>
    <n v="0"/>
  </r>
  <r>
    <s v="I25_66to56"/>
    <s v="Win"/>
    <s v="TR012"/>
    <x v="1"/>
    <x v="0"/>
    <s v="Fi01"/>
    <x v="10"/>
    <s v="PM3.vld"/>
    <s v="3a"/>
    <n v="25"/>
    <n v="0"/>
    <s v="PM"/>
    <s v="PM3"/>
    <n v="18993"/>
    <n v="15334"/>
    <x v="0"/>
    <x v="8"/>
    <x v="0"/>
    <n v="0"/>
    <n v="0"/>
    <n v="0"/>
    <n v="4414.6499999999996"/>
    <n v="0"/>
    <n v="0"/>
  </r>
  <r>
    <s v="I25_66to56"/>
    <s v="Win"/>
    <s v="TR012"/>
    <x v="1"/>
    <x v="0"/>
    <s v="Fi01"/>
    <x v="10"/>
    <s v="PM3.vld"/>
    <s v="3a"/>
    <n v="25"/>
    <n v="0"/>
    <s v="PM"/>
    <s v="PM3"/>
    <n v="18999"/>
    <n v="19000"/>
    <x v="1"/>
    <x v="9"/>
    <x v="0"/>
    <n v="205.43"/>
    <n v="17.73"/>
    <n v="80.13"/>
    <n v="7885.96"/>
    <n v="223.16"/>
    <n v="80.13"/>
  </r>
  <r>
    <s v="I25_66to56"/>
    <s v="Win"/>
    <s v="TR012"/>
    <x v="1"/>
    <x v="0"/>
    <s v="Fi01"/>
    <x v="10"/>
    <s v="PM3.vld"/>
    <s v="3a"/>
    <n v="25"/>
    <n v="0"/>
    <s v="PM"/>
    <s v="PM3"/>
    <n v="19002"/>
    <n v="19001"/>
    <x v="0"/>
    <x v="10"/>
    <x v="0"/>
    <n v="201.23"/>
    <n v="21.65"/>
    <n v="87.1"/>
    <n v="6964.82"/>
    <n v="222.88"/>
    <n v="87.1"/>
  </r>
  <r>
    <s v="I25_66to56"/>
    <s v="Win"/>
    <s v="TR012"/>
    <x v="1"/>
    <x v="0"/>
    <s v="Fi01"/>
    <x v="10"/>
    <s v="PM3.vld"/>
    <s v="3a"/>
    <n v="25"/>
    <n v="0"/>
    <s v="PM"/>
    <s v="PM3"/>
    <n v="19004"/>
    <n v="13271"/>
    <x v="1"/>
    <x v="11"/>
    <x v="0"/>
    <n v="231.9"/>
    <n v="29.18"/>
    <n v="147.66"/>
    <n v="8966.5400000000009"/>
    <n v="261.08"/>
    <n v="147.66"/>
  </r>
  <r>
    <s v="I25_66to56"/>
    <s v="Win"/>
    <s v="TR012"/>
    <x v="1"/>
    <x v="0"/>
    <s v="Fi01"/>
    <x v="10"/>
    <s v="PM3.vld"/>
    <s v="3a"/>
    <n v="25"/>
    <n v="0"/>
    <s v="PM"/>
    <s v="PM3"/>
    <n v="19017"/>
    <n v="19018"/>
    <x v="1"/>
    <x v="11"/>
    <x v="1"/>
    <n v="1577.92"/>
    <n v="143.91999999999999"/>
    <n v="547.99"/>
    <n v="2269.83"/>
    <n v="1721.84"/>
    <n v="547.99"/>
  </r>
  <r>
    <s v="I25_66to56"/>
    <s v="Win"/>
    <s v="TR012"/>
    <x v="1"/>
    <x v="0"/>
    <s v="Fi01"/>
    <x v="10"/>
    <s v="PM3.vld"/>
    <s v="3a"/>
    <n v="25"/>
    <n v="0"/>
    <s v="PM"/>
    <s v="PM3"/>
    <n v="19035"/>
    <n v="19036"/>
    <x v="1"/>
    <x v="9"/>
    <x v="1"/>
    <n v="1097.98"/>
    <n v="71.69"/>
    <n v="317.17"/>
    <n v="1486.84"/>
    <n v="1169.67"/>
    <n v="317.17"/>
  </r>
  <r>
    <s v="I25_66to56"/>
    <s v="Win"/>
    <s v="TR012"/>
    <x v="1"/>
    <x v="0"/>
    <s v="Fi01"/>
    <x v="10"/>
    <s v="PM3.vld"/>
    <s v="3a"/>
    <n v="25"/>
    <n v="0"/>
    <s v="PM"/>
    <s v="PM3"/>
    <n v="19059"/>
    <n v="19060"/>
    <x v="1"/>
    <x v="3"/>
    <x v="1"/>
    <n v="1697.58"/>
    <n v="42.03"/>
    <n v="85.29"/>
    <n v="1824.9"/>
    <n v="1739.61"/>
    <n v="85.29"/>
  </r>
  <r>
    <s v="I25_66to56"/>
    <s v="Win"/>
    <s v="TR012"/>
    <x v="1"/>
    <x v="0"/>
    <s v="Fi01"/>
    <x v="10"/>
    <s v="PM3.vld"/>
    <s v="3a"/>
    <n v="25"/>
    <n v="0"/>
    <s v="PM"/>
    <s v="PM3"/>
    <n v="19075"/>
    <n v="19076"/>
    <x v="1"/>
    <x v="4"/>
    <x v="1"/>
    <n v="972.29"/>
    <n v="3.58"/>
    <n v="16.86"/>
    <n v="992.73"/>
    <n v="975.87"/>
    <n v="16.86"/>
  </r>
  <r>
    <s v="I25_66to56"/>
    <s v="Win"/>
    <s v="TR012"/>
    <x v="1"/>
    <x v="0"/>
    <s v="Fi01"/>
    <x v="10"/>
    <s v="PM3.vld"/>
    <s v="3a"/>
    <n v="25"/>
    <n v="0"/>
    <s v="PM"/>
    <s v="PM3"/>
    <n v="19119"/>
    <n v="19120"/>
    <x v="1"/>
    <x v="7"/>
    <x v="1"/>
    <n v="881.34"/>
    <n v="37.57"/>
    <n v="136.53"/>
    <n v="1055.44"/>
    <n v="918.9"/>
    <n v="136.53"/>
  </r>
  <r>
    <s v="I25_66to56"/>
    <s v="Win"/>
    <s v="TR012"/>
    <x v="1"/>
    <x v="0"/>
    <s v="Fi01"/>
    <x v="10"/>
    <s v="PM3.vld"/>
    <s v="3a"/>
    <n v="25"/>
    <n v="0"/>
    <s v="PM"/>
    <s v="PM3"/>
    <n v="19127"/>
    <n v="19239"/>
    <x v="0"/>
    <x v="0"/>
    <x v="1"/>
    <n v="1572.3"/>
    <n v="207.13"/>
    <n v="390.4"/>
    <n v="2169.84"/>
    <n v="1779.43"/>
    <n v="390.4"/>
  </r>
  <r>
    <s v="I25_66to56"/>
    <s v="Win"/>
    <s v="TR012"/>
    <x v="1"/>
    <x v="0"/>
    <s v="Fi01"/>
    <x v="10"/>
    <s v="PM3.vld"/>
    <s v="3a"/>
    <n v="25"/>
    <n v="0"/>
    <s v="PM"/>
    <s v="PM3"/>
    <n v="19131"/>
    <n v="19130"/>
    <x v="0"/>
    <x v="2"/>
    <x v="1"/>
    <n v="1496.01"/>
    <n v="176.23"/>
    <n v="419.05"/>
    <n v="2091.29"/>
    <n v="1672.24"/>
    <n v="419.05"/>
  </r>
  <r>
    <s v="I25_66to56"/>
    <s v="Win"/>
    <s v="TR012"/>
    <x v="1"/>
    <x v="0"/>
    <s v="Fi01"/>
    <x v="10"/>
    <s v="PM3.vld"/>
    <s v="3a"/>
    <n v="25"/>
    <n v="0"/>
    <s v="PM"/>
    <s v="PM3"/>
    <n v="19136"/>
    <n v="19135"/>
    <x v="0"/>
    <x v="1"/>
    <x v="1"/>
    <n v="1395.92"/>
    <n v="151.85"/>
    <n v="373.12"/>
    <n v="1920.89"/>
    <n v="1547.77"/>
    <n v="373.12"/>
  </r>
  <r>
    <s v="I25_66to56"/>
    <s v="Win"/>
    <s v="TR012"/>
    <x v="1"/>
    <x v="0"/>
    <s v="Fi01"/>
    <x v="10"/>
    <s v="PM3.vld"/>
    <s v="3a"/>
    <n v="25"/>
    <n v="0"/>
    <s v="PM"/>
    <s v="PM3"/>
    <n v="19149"/>
    <n v="19148"/>
    <x v="0"/>
    <x v="10"/>
    <x v="1"/>
    <n v="1068.46"/>
    <n v="79.69"/>
    <n v="260.76"/>
    <n v="1408.91"/>
    <n v="1148.1500000000001"/>
    <n v="260.76"/>
  </r>
  <r>
    <s v="I25_66to56"/>
    <s v="Win"/>
    <s v="TR012"/>
    <x v="1"/>
    <x v="0"/>
    <s v="Fi01"/>
    <x v="10"/>
    <s v="PM3.vld"/>
    <s v="3a"/>
    <n v="25"/>
    <n v="0"/>
    <s v="PM"/>
    <s v="PM3"/>
    <n v="19173"/>
    <n v="19172"/>
    <x v="0"/>
    <x v="8"/>
    <x v="1"/>
    <n v="1111.57"/>
    <n v="33.29"/>
    <n v="82.88"/>
    <n v="1227.74"/>
    <n v="1144.8699999999999"/>
    <n v="82.88"/>
  </r>
  <r>
    <s v="I25_66to56"/>
    <s v="Win"/>
    <s v="TR012"/>
    <x v="1"/>
    <x v="0"/>
    <s v="Fi01"/>
    <x v="10"/>
    <s v="PM3.vld"/>
    <s v="3a"/>
    <n v="25"/>
    <n v="0"/>
    <s v="PM"/>
    <s v="PM3"/>
    <n v="19189"/>
    <n v="19188"/>
    <x v="0"/>
    <x v="5"/>
    <x v="1"/>
    <n v="848.16"/>
    <n v="7.17"/>
    <n v="105.28"/>
    <n v="960.61"/>
    <n v="855.32"/>
    <n v="105.28"/>
  </r>
  <r>
    <s v="I25_66to56"/>
    <s v="Win"/>
    <s v="TR012"/>
    <x v="1"/>
    <x v="0"/>
    <s v="Fi01"/>
    <x v="10"/>
    <s v="PM3.vld"/>
    <s v="3a"/>
    <n v="25"/>
    <n v="0"/>
    <s v="PM"/>
    <s v="PM3"/>
    <n v="19233"/>
    <n v="19232"/>
    <x v="0"/>
    <x v="6"/>
    <x v="1"/>
    <n v="1029.57"/>
    <n v="45.2"/>
    <n v="164.74"/>
    <n v="1239.51"/>
    <n v="1074.77"/>
    <n v="164.74"/>
  </r>
  <r>
    <s v="I25_66to56"/>
    <s v="Win"/>
    <s v="TR012"/>
    <x v="1"/>
    <x v="0"/>
    <s v="Fi01"/>
    <x v="11"/>
    <s v="PM4.vld"/>
    <s v="3a"/>
    <n v="25"/>
    <n v="0"/>
    <s v="PM"/>
    <s v="PM4"/>
    <n v="5209"/>
    <n v="19241"/>
    <x v="0"/>
    <x v="0"/>
    <x v="0"/>
    <n v="149.62"/>
    <n v="16.34"/>
    <n v="95.77"/>
    <n v="5384.05"/>
    <n v="165.96"/>
    <n v="95.77"/>
  </r>
  <r>
    <s v="I25_66to56"/>
    <s v="Win"/>
    <s v="TR012"/>
    <x v="1"/>
    <x v="0"/>
    <s v="Fi01"/>
    <x v="11"/>
    <s v="PM4.vld"/>
    <s v="3a"/>
    <n v="25"/>
    <n v="0"/>
    <s v="PM"/>
    <s v="PM4"/>
    <n v="5394"/>
    <n v="15366"/>
    <x v="0"/>
    <x v="1"/>
    <x v="0"/>
    <n v="175.89"/>
    <n v="24.43"/>
    <n v="54.48"/>
    <n v="4835.55"/>
    <n v="200.33"/>
    <n v="54.48"/>
  </r>
  <r>
    <s v="I25_66to56"/>
    <s v="Win"/>
    <s v="TR012"/>
    <x v="1"/>
    <x v="0"/>
    <s v="Fi01"/>
    <x v="11"/>
    <s v="PM4.vld"/>
    <s v="3a"/>
    <n v="25"/>
    <n v="0"/>
    <s v="PM"/>
    <s v="PM4"/>
    <n v="13270"/>
    <n v="11802"/>
    <x v="0"/>
    <x v="2"/>
    <x v="0"/>
    <n v="295.57"/>
    <n v="45.23"/>
    <n v="50.39"/>
    <n v="4866.5"/>
    <n v="340.8"/>
    <n v="50.39"/>
  </r>
  <r>
    <s v="I25_66to56"/>
    <s v="Win"/>
    <s v="TR012"/>
    <x v="1"/>
    <x v="0"/>
    <s v="Fi01"/>
    <x v="11"/>
    <s v="PM4.vld"/>
    <s v="3a"/>
    <n v="25"/>
    <n v="0"/>
    <s v="PM"/>
    <s v="PM4"/>
    <n v="15333"/>
    <n v="18991"/>
    <x v="1"/>
    <x v="3"/>
    <x v="0"/>
    <n v="12"/>
    <n v="0.33"/>
    <n v="2.14"/>
    <n v="3244.74"/>
    <n v="12.33"/>
    <n v="2.14"/>
  </r>
  <r>
    <s v="I25_66to56"/>
    <s v="Win"/>
    <s v="TR012"/>
    <x v="1"/>
    <x v="0"/>
    <s v="Fi01"/>
    <x v="11"/>
    <s v="PM4.vld"/>
    <s v="3a"/>
    <n v="25"/>
    <n v="0"/>
    <s v="PM"/>
    <s v="PM4"/>
    <n v="15740"/>
    <n v="15741"/>
    <x v="1"/>
    <x v="4"/>
    <x v="0"/>
    <n v="1.25"/>
    <n v="0.04"/>
    <n v="1.41"/>
    <n v="2594.0300000000002"/>
    <n v="1.29"/>
    <n v="1.41"/>
  </r>
  <r>
    <s v="I25_66to56"/>
    <s v="Win"/>
    <s v="TR012"/>
    <x v="1"/>
    <x v="0"/>
    <s v="Fi01"/>
    <x v="11"/>
    <s v="PM4.vld"/>
    <s v="3a"/>
    <n v="25"/>
    <n v="0"/>
    <s v="PM"/>
    <s v="PM4"/>
    <n v="15742"/>
    <n v="15743"/>
    <x v="0"/>
    <x v="5"/>
    <x v="0"/>
    <n v="5.64"/>
    <n v="0.28000000000000003"/>
    <n v="1.08"/>
    <n v="1779.5"/>
    <n v="5.92"/>
    <n v="1.08"/>
  </r>
  <r>
    <s v="I25_66to56"/>
    <s v="Win"/>
    <s v="TR012"/>
    <x v="1"/>
    <x v="0"/>
    <s v="Fi01"/>
    <x v="11"/>
    <s v="PM4.vld"/>
    <s v="3a"/>
    <n v="25"/>
    <n v="0"/>
    <s v="PM"/>
    <s v="PM4"/>
    <n v="17350"/>
    <n v="17351"/>
    <x v="0"/>
    <x v="6"/>
    <x v="0"/>
    <n v="0"/>
    <n v="0"/>
    <n v="0"/>
    <n v="2700.76"/>
    <n v="0"/>
    <n v="0"/>
  </r>
  <r>
    <s v="I25_66to56"/>
    <s v="Win"/>
    <s v="TR012"/>
    <x v="1"/>
    <x v="0"/>
    <s v="Fi01"/>
    <x v="11"/>
    <s v="PM4.vld"/>
    <s v="3a"/>
    <n v="25"/>
    <n v="0"/>
    <s v="PM"/>
    <s v="PM4"/>
    <n v="17352"/>
    <n v="17353"/>
    <x v="1"/>
    <x v="7"/>
    <x v="0"/>
    <n v="0"/>
    <n v="0"/>
    <n v="0"/>
    <n v="2992.55"/>
    <n v="0"/>
    <n v="0"/>
  </r>
  <r>
    <s v="I25_66to56"/>
    <s v="Win"/>
    <s v="TR012"/>
    <x v="1"/>
    <x v="0"/>
    <s v="Fi01"/>
    <x v="11"/>
    <s v="PM4.vld"/>
    <s v="3a"/>
    <n v="25"/>
    <n v="0"/>
    <s v="PM"/>
    <s v="PM4"/>
    <n v="18993"/>
    <n v="15334"/>
    <x v="0"/>
    <x v="8"/>
    <x v="0"/>
    <n v="0"/>
    <n v="0"/>
    <n v="0"/>
    <n v="2353.81"/>
    <n v="0"/>
    <n v="0"/>
  </r>
  <r>
    <s v="I25_66to56"/>
    <s v="Win"/>
    <s v="TR012"/>
    <x v="1"/>
    <x v="0"/>
    <s v="Fi01"/>
    <x v="11"/>
    <s v="PM4.vld"/>
    <s v="3a"/>
    <n v="25"/>
    <n v="0"/>
    <s v="PM"/>
    <s v="PM4"/>
    <n v="18999"/>
    <n v="19000"/>
    <x v="1"/>
    <x v="9"/>
    <x v="0"/>
    <n v="179.19"/>
    <n v="16.13"/>
    <n v="46.67"/>
    <n v="4646.68"/>
    <n v="195.32"/>
    <n v="46.67"/>
  </r>
  <r>
    <s v="I25_66to56"/>
    <s v="Win"/>
    <s v="TR012"/>
    <x v="1"/>
    <x v="0"/>
    <s v="Fi01"/>
    <x v="11"/>
    <s v="PM4.vld"/>
    <s v="3a"/>
    <n v="25"/>
    <n v="0"/>
    <s v="PM"/>
    <s v="PM4"/>
    <n v="19002"/>
    <n v="19001"/>
    <x v="0"/>
    <x v="10"/>
    <x v="0"/>
    <n v="108.78"/>
    <n v="12.01"/>
    <n v="49.27"/>
    <n v="4058.08"/>
    <n v="120.79"/>
    <n v="49.27"/>
  </r>
  <r>
    <s v="I25_66to56"/>
    <s v="Win"/>
    <s v="TR012"/>
    <x v="1"/>
    <x v="0"/>
    <s v="Fi01"/>
    <x v="11"/>
    <s v="PM4.vld"/>
    <s v="3a"/>
    <n v="25"/>
    <n v="0"/>
    <s v="PM"/>
    <s v="PM4"/>
    <n v="19004"/>
    <n v="13271"/>
    <x v="1"/>
    <x v="11"/>
    <x v="0"/>
    <n v="127.92"/>
    <n v="16.23"/>
    <n v="73.59"/>
    <n v="5298.15"/>
    <n v="144.15"/>
    <n v="73.59"/>
  </r>
  <r>
    <s v="I25_66to56"/>
    <s v="Win"/>
    <s v="TR012"/>
    <x v="1"/>
    <x v="0"/>
    <s v="Fi01"/>
    <x v="11"/>
    <s v="PM4.vld"/>
    <s v="3a"/>
    <n v="25"/>
    <n v="0"/>
    <s v="PM"/>
    <s v="PM4"/>
    <n v="19017"/>
    <n v="19018"/>
    <x v="1"/>
    <x v="11"/>
    <x v="1"/>
    <n v="1188"/>
    <n v="98.08"/>
    <n v="193.07"/>
    <n v="1479.15"/>
    <n v="1286.0899999999999"/>
    <n v="193.07"/>
  </r>
  <r>
    <s v="I25_66to56"/>
    <s v="Win"/>
    <s v="TR012"/>
    <x v="1"/>
    <x v="0"/>
    <s v="Fi01"/>
    <x v="11"/>
    <s v="PM4.vld"/>
    <s v="3a"/>
    <n v="25"/>
    <n v="0"/>
    <s v="PM"/>
    <s v="PM4"/>
    <n v="19035"/>
    <n v="19036"/>
    <x v="1"/>
    <x v="9"/>
    <x v="1"/>
    <n v="698.82"/>
    <n v="36.08"/>
    <n v="103.67"/>
    <n v="838.57"/>
    <n v="734.9"/>
    <n v="103.67"/>
  </r>
  <r>
    <s v="I25_66to56"/>
    <s v="Win"/>
    <s v="TR012"/>
    <x v="1"/>
    <x v="0"/>
    <s v="Fi01"/>
    <x v="11"/>
    <s v="PM4.vld"/>
    <s v="3a"/>
    <n v="25"/>
    <n v="0"/>
    <s v="PM"/>
    <s v="PM4"/>
    <n v="19059"/>
    <n v="19060"/>
    <x v="1"/>
    <x v="3"/>
    <x v="1"/>
    <n v="879.82"/>
    <n v="25.16"/>
    <n v="44.54"/>
    <n v="949.53"/>
    <n v="904.99"/>
    <n v="44.54"/>
  </r>
  <r>
    <s v="I25_66to56"/>
    <s v="Win"/>
    <s v="TR012"/>
    <x v="1"/>
    <x v="0"/>
    <s v="Fi01"/>
    <x v="11"/>
    <s v="PM4.vld"/>
    <s v="3a"/>
    <n v="25"/>
    <n v="0"/>
    <s v="PM"/>
    <s v="PM4"/>
    <n v="19075"/>
    <n v="19076"/>
    <x v="1"/>
    <x v="4"/>
    <x v="1"/>
    <n v="479.17"/>
    <n v="1.08"/>
    <n v="7.46"/>
    <n v="487.71"/>
    <n v="480.25"/>
    <n v="7.46"/>
  </r>
  <r>
    <s v="I25_66to56"/>
    <s v="Win"/>
    <s v="TR012"/>
    <x v="1"/>
    <x v="0"/>
    <s v="Fi01"/>
    <x v="11"/>
    <s v="PM4.vld"/>
    <s v="3a"/>
    <n v="25"/>
    <n v="0"/>
    <s v="PM"/>
    <s v="PM4"/>
    <n v="19119"/>
    <n v="19120"/>
    <x v="1"/>
    <x v="7"/>
    <x v="1"/>
    <n v="392.47"/>
    <n v="13.04"/>
    <n v="74.3"/>
    <n v="479.8"/>
    <n v="405.5"/>
    <n v="74.3"/>
  </r>
  <r>
    <s v="I25_66to56"/>
    <s v="Win"/>
    <s v="TR012"/>
    <x v="1"/>
    <x v="0"/>
    <s v="Fi01"/>
    <x v="11"/>
    <s v="PM4.vld"/>
    <s v="3a"/>
    <n v="25"/>
    <n v="0"/>
    <s v="PM"/>
    <s v="PM4"/>
    <n v="19127"/>
    <n v="19239"/>
    <x v="0"/>
    <x v="0"/>
    <x v="1"/>
    <n v="1118.57"/>
    <n v="144.87"/>
    <n v="182.67"/>
    <n v="1446.11"/>
    <n v="1263.43"/>
    <n v="182.67"/>
  </r>
  <r>
    <s v="I25_66to56"/>
    <s v="Win"/>
    <s v="TR012"/>
    <x v="1"/>
    <x v="0"/>
    <s v="Fi01"/>
    <x v="11"/>
    <s v="PM4.vld"/>
    <s v="3a"/>
    <n v="25"/>
    <n v="0"/>
    <s v="PM"/>
    <s v="PM4"/>
    <n v="19131"/>
    <n v="19130"/>
    <x v="0"/>
    <x v="2"/>
    <x v="1"/>
    <n v="1069.28"/>
    <n v="125.33"/>
    <n v="212.73"/>
    <n v="1407.33"/>
    <n v="1194.5999999999999"/>
    <n v="212.73"/>
  </r>
  <r>
    <s v="I25_66to56"/>
    <s v="Win"/>
    <s v="TR012"/>
    <x v="1"/>
    <x v="0"/>
    <s v="Fi01"/>
    <x v="11"/>
    <s v="PM4.vld"/>
    <s v="3a"/>
    <n v="25"/>
    <n v="0"/>
    <s v="PM"/>
    <s v="PM4"/>
    <n v="19136"/>
    <n v="19135"/>
    <x v="0"/>
    <x v="1"/>
    <x v="1"/>
    <n v="985.5"/>
    <n v="109.17"/>
    <n v="198.24"/>
    <n v="1292.9100000000001"/>
    <n v="1094.67"/>
    <n v="198.24"/>
  </r>
  <r>
    <s v="I25_66to56"/>
    <s v="Win"/>
    <s v="TR012"/>
    <x v="1"/>
    <x v="0"/>
    <s v="Fi01"/>
    <x v="11"/>
    <s v="PM4.vld"/>
    <s v="3a"/>
    <n v="25"/>
    <n v="0"/>
    <s v="PM"/>
    <s v="PM4"/>
    <n v="19149"/>
    <n v="19148"/>
    <x v="0"/>
    <x v="10"/>
    <x v="1"/>
    <n v="583.79"/>
    <n v="45.13"/>
    <n v="127.02"/>
    <n v="755.95"/>
    <n v="628.91999999999996"/>
    <n v="127.02"/>
  </r>
  <r>
    <s v="I25_66to56"/>
    <s v="Win"/>
    <s v="TR012"/>
    <x v="1"/>
    <x v="0"/>
    <s v="Fi01"/>
    <x v="11"/>
    <s v="PM4.vld"/>
    <s v="3a"/>
    <n v="25"/>
    <n v="0"/>
    <s v="PM"/>
    <s v="PM4"/>
    <n v="19173"/>
    <n v="19172"/>
    <x v="0"/>
    <x v="8"/>
    <x v="1"/>
    <n v="529.87"/>
    <n v="15.31"/>
    <n v="43.99"/>
    <n v="589.16999999999996"/>
    <n v="545.17999999999995"/>
    <n v="43.99"/>
  </r>
  <r>
    <s v="I25_66to56"/>
    <s v="Win"/>
    <s v="TR012"/>
    <x v="1"/>
    <x v="0"/>
    <s v="Fi01"/>
    <x v="11"/>
    <s v="PM4.vld"/>
    <s v="3a"/>
    <n v="25"/>
    <n v="0"/>
    <s v="PM"/>
    <s v="PM4"/>
    <n v="19189"/>
    <n v="19188"/>
    <x v="0"/>
    <x v="5"/>
    <x v="1"/>
    <n v="409.16"/>
    <n v="2.42"/>
    <n v="50.99"/>
    <n v="462.57"/>
    <n v="411.59"/>
    <n v="50.99"/>
  </r>
  <r>
    <s v="I25_66to56"/>
    <s v="Win"/>
    <s v="TR012"/>
    <x v="1"/>
    <x v="0"/>
    <s v="Fi01"/>
    <x v="11"/>
    <s v="PM4.vld"/>
    <s v="3a"/>
    <n v="25"/>
    <n v="0"/>
    <s v="PM"/>
    <s v="PM4"/>
    <n v="19233"/>
    <n v="19232"/>
    <x v="0"/>
    <x v="6"/>
    <x v="1"/>
    <n v="474.42"/>
    <n v="19.350000000000001"/>
    <n v="78.319999999999993"/>
    <n v="572.09"/>
    <n v="493.77"/>
    <n v="78.319999999999993"/>
  </r>
  <r>
    <s v="I25_66to56"/>
    <s v="Win"/>
    <s v="TR012"/>
    <x v="2"/>
    <x v="0"/>
    <s v="Fi01"/>
    <x v="0"/>
    <s v="AM1.vld"/>
    <s v="3a"/>
    <n v="35"/>
    <n v="0"/>
    <s v="AM"/>
    <s v="AM1"/>
    <n v="5209"/>
    <n v="19241"/>
    <x v="0"/>
    <x v="0"/>
    <x v="0"/>
    <n v="33.75"/>
    <n v="2.0099999999999998"/>
    <n v="19.23"/>
    <n v="2384.0700000000002"/>
    <n v="35.76"/>
    <n v="19.23"/>
  </r>
  <r>
    <s v="I25_66to56"/>
    <s v="Win"/>
    <s v="TR012"/>
    <x v="2"/>
    <x v="0"/>
    <s v="Fi01"/>
    <x v="0"/>
    <s v="AM1.vld"/>
    <s v="3a"/>
    <n v="35"/>
    <n v="0"/>
    <s v="AM"/>
    <s v="AM1"/>
    <n v="5394"/>
    <n v="15366"/>
    <x v="0"/>
    <x v="1"/>
    <x v="0"/>
    <n v="11.46"/>
    <n v="0.71"/>
    <n v="8.25"/>
    <n v="1922.23"/>
    <n v="12.16"/>
    <n v="8.25"/>
  </r>
  <r>
    <s v="I25_66to56"/>
    <s v="Win"/>
    <s v="TR012"/>
    <x v="2"/>
    <x v="0"/>
    <s v="Fi01"/>
    <x v="0"/>
    <s v="AM1.vld"/>
    <s v="3a"/>
    <n v="35"/>
    <n v="0"/>
    <s v="AM"/>
    <s v="AM1"/>
    <n v="13270"/>
    <n v="11802"/>
    <x v="0"/>
    <x v="2"/>
    <x v="0"/>
    <n v="17.41"/>
    <n v="1.49"/>
    <n v="8.0399999999999991"/>
    <n v="1914.88"/>
    <n v="18.899999999999999"/>
    <n v="8.0399999999999991"/>
  </r>
  <r>
    <s v="I25_66to56"/>
    <s v="Win"/>
    <s v="TR012"/>
    <x v="2"/>
    <x v="0"/>
    <s v="Fi01"/>
    <x v="0"/>
    <s v="AM1.vld"/>
    <s v="3a"/>
    <n v="35"/>
    <n v="0"/>
    <s v="AM"/>
    <s v="AM1"/>
    <n v="15333"/>
    <n v="18991"/>
    <x v="1"/>
    <x v="3"/>
    <x v="0"/>
    <n v="0"/>
    <n v="0"/>
    <n v="0"/>
    <n v="1272.5999999999999"/>
    <n v="0"/>
    <n v="0"/>
  </r>
  <r>
    <s v="I25_66to56"/>
    <s v="Win"/>
    <s v="TR012"/>
    <x v="2"/>
    <x v="0"/>
    <s v="Fi01"/>
    <x v="0"/>
    <s v="AM1.vld"/>
    <s v="3a"/>
    <n v="35"/>
    <n v="0"/>
    <s v="AM"/>
    <s v="AM1"/>
    <n v="15740"/>
    <n v="15741"/>
    <x v="1"/>
    <x v="4"/>
    <x v="0"/>
    <n v="0.01"/>
    <n v="0"/>
    <n v="0.72"/>
    <n v="1259.83"/>
    <n v="0.01"/>
    <n v="0.72"/>
  </r>
  <r>
    <s v="I25_66to56"/>
    <s v="Win"/>
    <s v="TR012"/>
    <x v="2"/>
    <x v="0"/>
    <s v="Fi01"/>
    <x v="0"/>
    <s v="AM1.vld"/>
    <s v="3a"/>
    <n v="35"/>
    <n v="0"/>
    <s v="AM"/>
    <s v="AM1"/>
    <n v="15742"/>
    <n v="15743"/>
    <x v="0"/>
    <x v="5"/>
    <x v="0"/>
    <n v="0.01"/>
    <n v="0"/>
    <n v="0.77"/>
    <n v="1374.03"/>
    <n v="0.01"/>
    <n v="0.77"/>
  </r>
  <r>
    <s v="I25_66to56"/>
    <s v="Win"/>
    <s v="TR012"/>
    <x v="2"/>
    <x v="0"/>
    <s v="Fi01"/>
    <x v="0"/>
    <s v="AM1.vld"/>
    <s v="3a"/>
    <n v="35"/>
    <n v="0"/>
    <s v="AM"/>
    <s v="AM1"/>
    <n v="17350"/>
    <n v="17351"/>
    <x v="0"/>
    <x v="6"/>
    <x v="0"/>
    <n v="0"/>
    <n v="0"/>
    <n v="0"/>
    <n v="927.65"/>
    <n v="0"/>
    <n v="0"/>
  </r>
  <r>
    <s v="I25_66to56"/>
    <s v="Win"/>
    <s v="TR012"/>
    <x v="2"/>
    <x v="0"/>
    <s v="Fi01"/>
    <x v="0"/>
    <s v="AM1.vld"/>
    <s v="3a"/>
    <n v="35"/>
    <n v="0"/>
    <s v="AM"/>
    <s v="AM1"/>
    <n v="17352"/>
    <n v="17353"/>
    <x v="1"/>
    <x v="7"/>
    <x v="0"/>
    <n v="0"/>
    <n v="0"/>
    <n v="0"/>
    <n v="924.88"/>
    <n v="0"/>
    <n v="0"/>
  </r>
  <r>
    <s v="I25_66to56"/>
    <s v="Win"/>
    <s v="TR012"/>
    <x v="2"/>
    <x v="0"/>
    <s v="Fi01"/>
    <x v="0"/>
    <s v="AM1.vld"/>
    <s v="3a"/>
    <n v="35"/>
    <n v="0"/>
    <s v="AM"/>
    <s v="AM1"/>
    <n v="18993"/>
    <n v="15334"/>
    <x v="0"/>
    <x v="8"/>
    <x v="0"/>
    <n v="0"/>
    <n v="0"/>
    <n v="0"/>
    <n v="2112.7399999999998"/>
    <n v="0"/>
    <n v="0"/>
  </r>
  <r>
    <s v="I25_66to56"/>
    <s v="Win"/>
    <s v="TR012"/>
    <x v="2"/>
    <x v="0"/>
    <s v="Fi01"/>
    <x v="0"/>
    <s v="AM1.vld"/>
    <s v="3a"/>
    <n v="35"/>
    <n v="0"/>
    <s v="AM"/>
    <s v="AM1"/>
    <n v="18999"/>
    <n v="19000"/>
    <x v="1"/>
    <x v="9"/>
    <x v="0"/>
    <n v="50.92"/>
    <n v="4.03"/>
    <n v="13.53"/>
    <n v="2111.08"/>
    <n v="54.96"/>
    <n v="13.53"/>
  </r>
  <r>
    <s v="I25_66to56"/>
    <s v="Win"/>
    <s v="TR012"/>
    <x v="2"/>
    <x v="0"/>
    <s v="Fi01"/>
    <x v="0"/>
    <s v="AM1.vld"/>
    <s v="3a"/>
    <n v="35"/>
    <n v="0"/>
    <s v="AM"/>
    <s v="AM1"/>
    <n v="19002"/>
    <n v="19001"/>
    <x v="0"/>
    <x v="10"/>
    <x v="0"/>
    <n v="9.19"/>
    <n v="0.52"/>
    <n v="10.36"/>
    <n v="2240.36"/>
    <n v="9.7100000000000009"/>
    <n v="10.36"/>
  </r>
  <r>
    <s v="I25_66to56"/>
    <s v="Win"/>
    <s v="TR012"/>
    <x v="2"/>
    <x v="0"/>
    <s v="Fi01"/>
    <x v="0"/>
    <s v="AM1.vld"/>
    <s v="3a"/>
    <n v="35"/>
    <n v="0"/>
    <s v="AM"/>
    <s v="AM1"/>
    <n v="19004"/>
    <n v="13271"/>
    <x v="1"/>
    <x v="11"/>
    <x v="0"/>
    <n v="7.64"/>
    <n v="0.65"/>
    <n v="3.82"/>
    <n v="1105.9000000000001"/>
    <n v="8.2899999999999991"/>
    <n v="3.82"/>
  </r>
  <r>
    <s v="I25_66to56"/>
    <s v="Win"/>
    <s v="TR012"/>
    <x v="2"/>
    <x v="0"/>
    <s v="Fi01"/>
    <x v="0"/>
    <s v="AM1.vld"/>
    <s v="3a"/>
    <n v="35"/>
    <n v="0"/>
    <s v="AM"/>
    <s v="AM1"/>
    <n v="19017"/>
    <n v="19018"/>
    <x v="1"/>
    <x v="11"/>
    <x v="1"/>
    <n v="149.11000000000001"/>
    <n v="12.46"/>
    <n v="24.55"/>
    <n v="186.12"/>
    <n v="161.58000000000001"/>
    <n v="24.55"/>
  </r>
  <r>
    <s v="I25_66to56"/>
    <s v="Win"/>
    <s v="TR012"/>
    <x v="2"/>
    <x v="0"/>
    <s v="Fi01"/>
    <x v="0"/>
    <s v="AM1.vld"/>
    <s v="3a"/>
    <n v="35"/>
    <n v="0"/>
    <s v="AM"/>
    <s v="AM1"/>
    <n v="19035"/>
    <n v="19036"/>
    <x v="1"/>
    <x v="9"/>
    <x v="1"/>
    <n v="35.96"/>
    <n v="2.4500000000000002"/>
    <n v="19.79"/>
    <n v="58.2"/>
    <n v="38.409999999999997"/>
    <n v="19.79"/>
  </r>
  <r>
    <s v="I25_66to56"/>
    <s v="Win"/>
    <s v="TR012"/>
    <x v="2"/>
    <x v="0"/>
    <s v="Fi01"/>
    <x v="0"/>
    <s v="AM1.vld"/>
    <s v="3a"/>
    <n v="35"/>
    <n v="0"/>
    <s v="AM"/>
    <s v="AM1"/>
    <n v="19059"/>
    <n v="19060"/>
    <x v="1"/>
    <x v="3"/>
    <x v="1"/>
    <n v="37.57"/>
    <n v="0.36"/>
    <n v="8.49"/>
    <n v="46.42"/>
    <n v="37.93"/>
    <n v="8.49"/>
  </r>
  <r>
    <s v="I25_66to56"/>
    <s v="Win"/>
    <s v="TR012"/>
    <x v="2"/>
    <x v="0"/>
    <s v="Fi01"/>
    <x v="0"/>
    <s v="AM1.vld"/>
    <s v="3a"/>
    <n v="35"/>
    <n v="0"/>
    <s v="AM"/>
    <s v="AM1"/>
    <n v="19075"/>
    <n v="19076"/>
    <x v="1"/>
    <x v="4"/>
    <x v="1"/>
    <n v="28.75"/>
    <n v="0.13"/>
    <n v="4"/>
    <n v="32.869999999999997"/>
    <n v="28.87"/>
    <n v="4"/>
  </r>
  <r>
    <s v="I25_66to56"/>
    <s v="Win"/>
    <s v="TR012"/>
    <x v="2"/>
    <x v="0"/>
    <s v="Fi01"/>
    <x v="0"/>
    <s v="AM1.vld"/>
    <s v="3a"/>
    <n v="35"/>
    <n v="0"/>
    <s v="AM"/>
    <s v="AM1"/>
    <n v="19119"/>
    <n v="19120"/>
    <x v="1"/>
    <x v="7"/>
    <x v="1"/>
    <n v="10.19"/>
    <n v="0.28000000000000003"/>
    <n v="17"/>
    <n v="27.47"/>
    <n v="10.47"/>
    <n v="17"/>
  </r>
  <r>
    <s v="I25_66to56"/>
    <s v="Win"/>
    <s v="TR012"/>
    <x v="2"/>
    <x v="0"/>
    <s v="Fi01"/>
    <x v="0"/>
    <s v="AM1.vld"/>
    <s v="3a"/>
    <n v="35"/>
    <n v="0"/>
    <s v="AM"/>
    <s v="AM1"/>
    <n v="19127"/>
    <n v="19239"/>
    <x v="0"/>
    <x v="0"/>
    <x v="1"/>
    <n v="64.260000000000005"/>
    <n v="5.22"/>
    <n v="32.479999999999997"/>
    <n v="101.96"/>
    <n v="69.48"/>
    <n v="32.479999999999997"/>
  </r>
  <r>
    <s v="I25_66to56"/>
    <s v="Win"/>
    <s v="TR012"/>
    <x v="2"/>
    <x v="0"/>
    <s v="Fi01"/>
    <x v="0"/>
    <s v="AM1.vld"/>
    <s v="3a"/>
    <n v="35"/>
    <n v="0"/>
    <s v="AM"/>
    <s v="AM1"/>
    <n v="19131"/>
    <n v="19130"/>
    <x v="0"/>
    <x v="2"/>
    <x v="1"/>
    <n v="79.819999999999993"/>
    <n v="5.72"/>
    <n v="35.840000000000003"/>
    <n v="121.38"/>
    <n v="85.55"/>
    <n v="35.840000000000003"/>
  </r>
  <r>
    <s v="I25_66to56"/>
    <s v="Win"/>
    <s v="TR012"/>
    <x v="2"/>
    <x v="0"/>
    <s v="Fi01"/>
    <x v="0"/>
    <s v="AM1.vld"/>
    <s v="3a"/>
    <n v="35"/>
    <n v="0"/>
    <s v="AM"/>
    <s v="AM1"/>
    <n v="19136"/>
    <n v="19135"/>
    <x v="0"/>
    <x v="1"/>
    <x v="1"/>
    <n v="78.23"/>
    <n v="5.81"/>
    <n v="42.29"/>
    <n v="126.34"/>
    <n v="84.04"/>
    <n v="42.29"/>
  </r>
  <r>
    <s v="I25_66to56"/>
    <s v="Win"/>
    <s v="TR012"/>
    <x v="2"/>
    <x v="0"/>
    <s v="Fi01"/>
    <x v="0"/>
    <s v="AM1.vld"/>
    <s v="3a"/>
    <n v="35"/>
    <n v="0"/>
    <s v="AM"/>
    <s v="AM1"/>
    <n v="19149"/>
    <n v="19148"/>
    <x v="0"/>
    <x v="10"/>
    <x v="1"/>
    <n v="64.97"/>
    <n v="3.57"/>
    <n v="27.11"/>
    <n v="95.65"/>
    <n v="68.540000000000006"/>
    <n v="27.11"/>
  </r>
  <r>
    <s v="I25_66to56"/>
    <s v="Win"/>
    <s v="TR012"/>
    <x v="2"/>
    <x v="0"/>
    <s v="Fi01"/>
    <x v="0"/>
    <s v="AM1.vld"/>
    <s v="3a"/>
    <n v="35"/>
    <n v="0"/>
    <s v="AM"/>
    <s v="AM1"/>
    <n v="19173"/>
    <n v="19172"/>
    <x v="0"/>
    <x v="8"/>
    <x v="1"/>
    <n v="84.27"/>
    <n v="2.1"/>
    <n v="20.97"/>
    <n v="107.35"/>
    <n v="86.38"/>
    <n v="20.97"/>
  </r>
  <r>
    <s v="I25_66to56"/>
    <s v="Win"/>
    <s v="TR012"/>
    <x v="2"/>
    <x v="0"/>
    <s v="Fi01"/>
    <x v="0"/>
    <s v="AM1.vld"/>
    <s v="3a"/>
    <n v="35"/>
    <n v="0"/>
    <s v="AM"/>
    <s v="AM1"/>
    <n v="19189"/>
    <n v="19188"/>
    <x v="0"/>
    <x v="5"/>
    <x v="1"/>
    <n v="49.22"/>
    <n v="0.35"/>
    <n v="6.76"/>
    <n v="56.32"/>
    <n v="49.56"/>
    <n v="6.76"/>
  </r>
  <r>
    <s v="I25_66to56"/>
    <s v="Win"/>
    <s v="TR012"/>
    <x v="2"/>
    <x v="0"/>
    <s v="Fi01"/>
    <x v="0"/>
    <s v="AM1.vld"/>
    <s v="3a"/>
    <n v="35"/>
    <n v="0"/>
    <s v="AM"/>
    <s v="AM1"/>
    <n v="19233"/>
    <n v="19232"/>
    <x v="0"/>
    <x v="6"/>
    <x v="1"/>
    <n v="14.83"/>
    <n v="0.33"/>
    <n v="18.59"/>
    <n v="33.75"/>
    <n v="15.16"/>
    <n v="18.59"/>
  </r>
  <r>
    <s v="I25_66to56"/>
    <s v="Win"/>
    <s v="TR012"/>
    <x v="2"/>
    <x v="0"/>
    <s v="Fi01"/>
    <x v="1"/>
    <s v="AM2.vld"/>
    <s v="3a"/>
    <n v="35"/>
    <n v="0"/>
    <s v="AM"/>
    <s v="AM2"/>
    <n v="5209"/>
    <n v="19241"/>
    <x v="0"/>
    <x v="0"/>
    <x v="0"/>
    <n v="234.35"/>
    <n v="16.57"/>
    <n v="41.34"/>
    <n v="4194.0600000000004"/>
    <n v="250.92"/>
    <n v="41.34"/>
  </r>
  <r>
    <s v="I25_66to56"/>
    <s v="Win"/>
    <s v="TR012"/>
    <x v="2"/>
    <x v="0"/>
    <s v="Fi01"/>
    <x v="1"/>
    <s v="AM2.vld"/>
    <s v="3a"/>
    <n v="35"/>
    <n v="0"/>
    <s v="AM"/>
    <s v="AM2"/>
    <n v="5394"/>
    <n v="15366"/>
    <x v="0"/>
    <x v="1"/>
    <x v="0"/>
    <n v="117.48"/>
    <n v="13.91"/>
    <n v="31.66"/>
    <n v="3338.92"/>
    <n v="131.38999999999999"/>
    <n v="31.66"/>
  </r>
  <r>
    <s v="I25_66to56"/>
    <s v="Win"/>
    <s v="TR012"/>
    <x v="2"/>
    <x v="0"/>
    <s v="Fi01"/>
    <x v="1"/>
    <s v="AM2.vld"/>
    <s v="3a"/>
    <n v="35"/>
    <n v="0"/>
    <s v="AM"/>
    <s v="AM2"/>
    <n v="13270"/>
    <n v="11802"/>
    <x v="0"/>
    <x v="2"/>
    <x v="0"/>
    <n v="93.9"/>
    <n v="8.15"/>
    <n v="18.239999999999998"/>
    <n v="3420.54"/>
    <n v="102.05"/>
    <n v="18.239999999999998"/>
  </r>
  <r>
    <s v="I25_66to56"/>
    <s v="Win"/>
    <s v="TR012"/>
    <x v="2"/>
    <x v="0"/>
    <s v="Fi01"/>
    <x v="1"/>
    <s v="AM2.vld"/>
    <s v="3a"/>
    <n v="35"/>
    <n v="0"/>
    <s v="AM"/>
    <s v="AM2"/>
    <n v="15333"/>
    <n v="18991"/>
    <x v="1"/>
    <x v="3"/>
    <x v="0"/>
    <n v="0"/>
    <n v="0"/>
    <n v="0"/>
    <n v="1899.07"/>
    <n v="0"/>
    <n v="0"/>
  </r>
  <r>
    <s v="I25_66to56"/>
    <s v="Win"/>
    <s v="TR012"/>
    <x v="2"/>
    <x v="0"/>
    <s v="Fi01"/>
    <x v="1"/>
    <s v="AM2.vld"/>
    <s v="3a"/>
    <n v="35"/>
    <n v="0"/>
    <s v="AM"/>
    <s v="AM2"/>
    <n v="15740"/>
    <n v="15741"/>
    <x v="1"/>
    <x v="4"/>
    <x v="0"/>
    <n v="1.79"/>
    <n v="0.08"/>
    <n v="0.81"/>
    <n v="1743.81"/>
    <n v="1.87"/>
    <n v="0.81"/>
  </r>
  <r>
    <s v="I25_66to56"/>
    <s v="Win"/>
    <s v="TR012"/>
    <x v="2"/>
    <x v="0"/>
    <s v="Fi01"/>
    <x v="1"/>
    <s v="AM2.vld"/>
    <s v="3a"/>
    <n v="35"/>
    <n v="0"/>
    <s v="AM"/>
    <s v="AM2"/>
    <n v="15742"/>
    <n v="15743"/>
    <x v="0"/>
    <x v="5"/>
    <x v="0"/>
    <n v="3.05"/>
    <n v="0.19"/>
    <n v="1.85"/>
    <n v="1547.65"/>
    <n v="3.23"/>
    <n v="1.85"/>
  </r>
  <r>
    <s v="I25_66to56"/>
    <s v="Win"/>
    <s v="TR012"/>
    <x v="2"/>
    <x v="0"/>
    <s v="Fi01"/>
    <x v="1"/>
    <s v="AM2.vld"/>
    <s v="3a"/>
    <n v="35"/>
    <n v="0"/>
    <s v="AM"/>
    <s v="AM2"/>
    <n v="17350"/>
    <n v="17351"/>
    <x v="0"/>
    <x v="6"/>
    <x v="0"/>
    <n v="0"/>
    <n v="0"/>
    <n v="0"/>
    <n v="1388.77"/>
    <n v="0"/>
    <n v="0"/>
  </r>
  <r>
    <s v="I25_66to56"/>
    <s v="Win"/>
    <s v="TR012"/>
    <x v="2"/>
    <x v="0"/>
    <s v="Fi01"/>
    <x v="1"/>
    <s v="AM2.vld"/>
    <s v="3a"/>
    <n v="35"/>
    <n v="0"/>
    <s v="AM"/>
    <s v="AM2"/>
    <n v="17352"/>
    <n v="17353"/>
    <x v="1"/>
    <x v="7"/>
    <x v="0"/>
    <n v="0"/>
    <n v="0"/>
    <n v="0"/>
    <n v="1380.98"/>
    <n v="0"/>
    <n v="0"/>
  </r>
  <r>
    <s v="I25_66to56"/>
    <s v="Win"/>
    <s v="TR012"/>
    <x v="2"/>
    <x v="0"/>
    <s v="Fi01"/>
    <x v="1"/>
    <s v="AM2.vld"/>
    <s v="3a"/>
    <n v="35"/>
    <n v="0"/>
    <s v="AM"/>
    <s v="AM2"/>
    <n v="18993"/>
    <n v="15334"/>
    <x v="0"/>
    <x v="8"/>
    <x v="0"/>
    <n v="0"/>
    <n v="0"/>
    <n v="0"/>
    <n v="2366.67"/>
    <n v="0"/>
    <n v="0"/>
  </r>
  <r>
    <s v="I25_66to56"/>
    <s v="Win"/>
    <s v="TR012"/>
    <x v="2"/>
    <x v="0"/>
    <s v="Fi01"/>
    <x v="1"/>
    <s v="AM2.vld"/>
    <s v="3a"/>
    <n v="35"/>
    <n v="0"/>
    <s v="AM"/>
    <s v="AM2"/>
    <n v="18999"/>
    <n v="19000"/>
    <x v="1"/>
    <x v="9"/>
    <x v="0"/>
    <n v="67.33"/>
    <n v="5.28"/>
    <n v="21.94"/>
    <n v="3074.8"/>
    <n v="72.61"/>
    <n v="21.94"/>
  </r>
  <r>
    <s v="I25_66to56"/>
    <s v="Win"/>
    <s v="TR012"/>
    <x v="2"/>
    <x v="0"/>
    <s v="Fi01"/>
    <x v="1"/>
    <s v="AM2.vld"/>
    <s v="3a"/>
    <n v="35"/>
    <n v="0"/>
    <s v="AM"/>
    <s v="AM2"/>
    <n v="19002"/>
    <n v="19001"/>
    <x v="0"/>
    <x v="10"/>
    <x v="0"/>
    <n v="162.58000000000001"/>
    <n v="10.59"/>
    <n v="22.02"/>
    <n v="3330.38"/>
    <n v="173.17"/>
    <n v="22.02"/>
  </r>
  <r>
    <s v="I25_66to56"/>
    <s v="Win"/>
    <s v="TR012"/>
    <x v="2"/>
    <x v="0"/>
    <s v="Fi01"/>
    <x v="1"/>
    <s v="AM2.vld"/>
    <s v="3a"/>
    <n v="35"/>
    <n v="0"/>
    <s v="AM"/>
    <s v="AM2"/>
    <n v="19004"/>
    <n v="13271"/>
    <x v="1"/>
    <x v="11"/>
    <x v="0"/>
    <n v="3.72"/>
    <n v="0.32"/>
    <n v="8.34"/>
    <n v="2121.0100000000002"/>
    <n v="4.04"/>
    <n v="8.34"/>
  </r>
  <r>
    <s v="I25_66to56"/>
    <s v="Win"/>
    <s v="TR012"/>
    <x v="2"/>
    <x v="0"/>
    <s v="Fi01"/>
    <x v="1"/>
    <s v="AM2.vld"/>
    <s v="3a"/>
    <n v="35"/>
    <n v="0"/>
    <s v="AM"/>
    <s v="AM2"/>
    <n v="19017"/>
    <n v="19018"/>
    <x v="1"/>
    <x v="11"/>
    <x v="1"/>
    <n v="202.63"/>
    <n v="15.07"/>
    <n v="50.4"/>
    <n v="268.11"/>
    <n v="217.71"/>
    <n v="50.4"/>
  </r>
  <r>
    <s v="I25_66to56"/>
    <s v="Win"/>
    <s v="TR012"/>
    <x v="2"/>
    <x v="0"/>
    <s v="Fi01"/>
    <x v="1"/>
    <s v="AM2.vld"/>
    <s v="3a"/>
    <n v="35"/>
    <n v="0"/>
    <s v="AM"/>
    <s v="AM2"/>
    <n v="19035"/>
    <n v="19036"/>
    <x v="1"/>
    <x v="9"/>
    <x v="1"/>
    <n v="128.12"/>
    <n v="5.23"/>
    <n v="39.380000000000003"/>
    <n v="172.73"/>
    <n v="133.35"/>
    <n v="39.380000000000003"/>
  </r>
  <r>
    <s v="I25_66to56"/>
    <s v="Win"/>
    <s v="TR012"/>
    <x v="2"/>
    <x v="0"/>
    <s v="Fi01"/>
    <x v="1"/>
    <s v="AM2.vld"/>
    <s v="3a"/>
    <n v="35"/>
    <n v="0"/>
    <s v="AM"/>
    <s v="AM2"/>
    <n v="19059"/>
    <n v="19060"/>
    <x v="1"/>
    <x v="3"/>
    <x v="1"/>
    <n v="281.75"/>
    <n v="2.9"/>
    <n v="15.38"/>
    <n v="300.02999999999997"/>
    <n v="284.64999999999998"/>
    <n v="15.38"/>
  </r>
  <r>
    <s v="I25_66to56"/>
    <s v="Win"/>
    <s v="TR012"/>
    <x v="2"/>
    <x v="0"/>
    <s v="Fi01"/>
    <x v="1"/>
    <s v="AM2.vld"/>
    <s v="3a"/>
    <n v="35"/>
    <n v="0"/>
    <s v="AM"/>
    <s v="AM2"/>
    <n v="19075"/>
    <n v="19076"/>
    <x v="1"/>
    <x v="4"/>
    <x v="1"/>
    <n v="283.23"/>
    <n v="4.08"/>
    <n v="5.99"/>
    <n v="293.29000000000002"/>
    <n v="287.3"/>
    <n v="5.99"/>
  </r>
  <r>
    <s v="I25_66to56"/>
    <s v="Win"/>
    <s v="TR012"/>
    <x v="2"/>
    <x v="0"/>
    <s v="Fi01"/>
    <x v="1"/>
    <s v="AM2.vld"/>
    <s v="3a"/>
    <n v="35"/>
    <n v="0"/>
    <s v="AM"/>
    <s v="AM2"/>
    <n v="19119"/>
    <n v="19120"/>
    <x v="1"/>
    <x v="7"/>
    <x v="1"/>
    <n v="123.54"/>
    <n v="5.46"/>
    <n v="29.3"/>
    <n v="158.30000000000001"/>
    <n v="129"/>
    <n v="29.3"/>
  </r>
  <r>
    <s v="I25_66to56"/>
    <s v="Win"/>
    <s v="TR012"/>
    <x v="2"/>
    <x v="0"/>
    <s v="Fi01"/>
    <x v="1"/>
    <s v="AM2.vld"/>
    <s v="3a"/>
    <n v="35"/>
    <n v="0"/>
    <s v="AM"/>
    <s v="AM2"/>
    <n v="19127"/>
    <n v="19239"/>
    <x v="0"/>
    <x v="0"/>
    <x v="1"/>
    <n v="652.02"/>
    <n v="60.79"/>
    <n v="105.51"/>
    <n v="818.32"/>
    <n v="712.81"/>
    <n v="105.51"/>
  </r>
  <r>
    <s v="I25_66to56"/>
    <s v="Win"/>
    <s v="TR012"/>
    <x v="2"/>
    <x v="0"/>
    <s v="Fi01"/>
    <x v="1"/>
    <s v="AM2.vld"/>
    <s v="3a"/>
    <n v="35"/>
    <n v="0"/>
    <s v="AM"/>
    <s v="AM2"/>
    <n v="19131"/>
    <n v="19130"/>
    <x v="0"/>
    <x v="2"/>
    <x v="1"/>
    <n v="955.03"/>
    <n v="82.55"/>
    <n v="120.81"/>
    <n v="1158.3800000000001"/>
    <n v="1037.57"/>
    <n v="120.81"/>
  </r>
  <r>
    <s v="I25_66to56"/>
    <s v="Win"/>
    <s v="TR012"/>
    <x v="2"/>
    <x v="0"/>
    <s v="Fi01"/>
    <x v="1"/>
    <s v="AM2.vld"/>
    <s v="3a"/>
    <n v="35"/>
    <n v="0"/>
    <s v="AM"/>
    <s v="AM2"/>
    <n v="19136"/>
    <n v="19135"/>
    <x v="0"/>
    <x v="1"/>
    <x v="1"/>
    <n v="982"/>
    <n v="76.63"/>
    <n v="101.37"/>
    <n v="1160.01"/>
    <n v="1058.6400000000001"/>
    <n v="101.37"/>
  </r>
  <r>
    <s v="I25_66to56"/>
    <s v="Win"/>
    <s v="TR012"/>
    <x v="2"/>
    <x v="0"/>
    <s v="Fi01"/>
    <x v="1"/>
    <s v="AM2.vld"/>
    <s v="3a"/>
    <n v="35"/>
    <n v="0"/>
    <s v="AM"/>
    <s v="AM2"/>
    <n v="19149"/>
    <n v="19148"/>
    <x v="0"/>
    <x v="10"/>
    <x v="1"/>
    <n v="758.71"/>
    <n v="44.7"/>
    <n v="64.47"/>
    <n v="867.88"/>
    <n v="803.41"/>
    <n v="64.47"/>
  </r>
  <r>
    <s v="I25_66to56"/>
    <s v="Win"/>
    <s v="TR012"/>
    <x v="2"/>
    <x v="0"/>
    <s v="Fi01"/>
    <x v="1"/>
    <s v="AM2.vld"/>
    <s v="3a"/>
    <n v="35"/>
    <n v="0"/>
    <s v="AM"/>
    <s v="AM2"/>
    <n v="19173"/>
    <n v="19172"/>
    <x v="0"/>
    <x v="8"/>
    <x v="1"/>
    <n v="727.22"/>
    <n v="24.67"/>
    <n v="34.07"/>
    <n v="785.96"/>
    <n v="751.89"/>
    <n v="34.07"/>
  </r>
  <r>
    <s v="I25_66to56"/>
    <s v="Win"/>
    <s v="TR012"/>
    <x v="2"/>
    <x v="0"/>
    <s v="Fi01"/>
    <x v="1"/>
    <s v="AM2.vld"/>
    <s v="3a"/>
    <n v="35"/>
    <n v="0"/>
    <s v="AM"/>
    <s v="AM2"/>
    <n v="19189"/>
    <n v="19188"/>
    <x v="0"/>
    <x v="5"/>
    <x v="1"/>
    <n v="365.73"/>
    <n v="3.34"/>
    <n v="7.77"/>
    <n v="376.84"/>
    <n v="369.07"/>
    <n v="7.77"/>
  </r>
  <r>
    <s v="I25_66to56"/>
    <s v="Win"/>
    <s v="TR012"/>
    <x v="2"/>
    <x v="0"/>
    <s v="Fi01"/>
    <x v="1"/>
    <s v="AM2.vld"/>
    <s v="3a"/>
    <n v="35"/>
    <n v="0"/>
    <s v="AM"/>
    <s v="AM2"/>
    <n v="19233"/>
    <n v="19232"/>
    <x v="0"/>
    <x v="6"/>
    <x v="1"/>
    <n v="110.57"/>
    <n v="5.12"/>
    <n v="31.39"/>
    <n v="147.07"/>
    <n v="115.68"/>
    <n v="31.39"/>
  </r>
  <r>
    <s v="I25_66to56"/>
    <s v="Win"/>
    <s v="TR012"/>
    <x v="2"/>
    <x v="0"/>
    <s v="Fi01"/>
    <x v="2"/>
    <s v="AM3.vld"/>
    <s v="3a"/>
    <n v="35"/>
    <n v="0"/>
    <s v="AM"/>
    <s v="AM3"/>
    <n v="5209"/>
    <n v="19241"/>
    <x v="0"/>
    <x v="0"/>
    <x v="0"/>
    <n v="102.05"/>
    <n v="8.09"/>
    <n v="28.35"/>
    <n v="3514.83"/>
    <n v="110.15"/>
    <n v="28.35"/>
  </r>
  <r>
    <s v="I25_66to56"/>
    <s v="Win"/>
    <s v="TR012"/>
    <x v="2"/>
    <x v="0"/>
    <s v="Fi01"/>
    <x v="2"/>
    <s v="AM3.vld"/>
    <s v="3a"/>
    <n v="35"/>
    <n v="0"/>
    <s v="AM"/>
    <s v="AM3"/>
    <n v="5394"/>
    <n v="15366"/>
    <x v="0"/>
    <x v="1"/>
    <x v="0"/>
    <n v="65.430000000000007"/>
    <n v="6.53"/>
    <n v="33.020000000000003"/>
    <n v="2946.08"/>
    <n v="71.959999999999994"/>
    <n v="33.020000000000003"/>
  </r>
  <r>
    <s v="I25_66to56"/>
    <s v="Win"/>
    <s v="TR012"/>
    <x v="2"/>
    <x v="0"/>
    <s v="Fi01"/>
    <x v="2"/>
    <s v="AM3.vld"/>
    <s v="3a"/>
    <n v="35"/>
    <n v="0"/>
    <s v="AM"/>
    <s v="AM3"/>
    <n v="13270"/>
    <n v="11802"/>
    <x v="0"/>
    <x v="2"/>
    <x v="0"/>
    <n v="94.84"/>
    <n v="9.48"/>
    <n v="26.09"/>
    <n v="3022.65"/>
    <n v="104.32"/>
    <n v="26.09"/>
  </r>
  <r>
    <s v="I25_66to56"/>
    <s v="Win"/>
    <s v="TR012"/>
    <x v="2"/>
    <x v="0"/>
    <s v="Fi01"/>
    <x v="2"/>
    <s v="AM3.vld"/>
    <s v="3a"/>
    <n v="35"/>
    <n v="0"/>
    <s v="AM"/>
    <s v="AM3"/>
    <n v="15333"/>
    <n v="18991"/>
    <x v="1"/>
    <x v="3"/>
    <x v="0"/>
    <n v="0"/>
    <n v="0"/>
    <n v="0"/>
    <n v="1544.23"/>
    <n v="0"/>
    <n v="0"/>
  </r>
  <r>
    <s v="I25_66to56"/>
    <s v="Win"/>
    <s v="TR012"/>
    <x v="2"/>
    <x v="0"/>
    <s v="Fi01"/>
    <x v="2"/>
    <s v="AM3.vld"/>
    <s v="3a"/>
    <n v="35"/>
    <n v="0"/>
    <s v="AM"/>
    <s v="AM3"/>
    <n v="15740"/>
    <n v="15741"/>
    <x v="1"/>
    <x v="4"/>
    <x v="0"/>
    <n v="1.8"/>
    <n v="0.09"/>
    <n v="0.59"/>
    <n v="1511.17"/>
    <n v="1.88"/>
    <n v="0.59"/>
  </r>
  <r>
    <s v="I25_66to56"/>
    <s v="Win"/>
    <s v="TR012"/>
    <x v="2"/>
    <x v="0"/>
    <s v="Fi01"/>
    <x v="2"/>
    <s v="AM3.vld"/>
    <s v="3a"/>
    <n v="35"/>
    <n v="0"/>
    <s v="AM"/>
    <s v="AM3"/>
    <n v="15742"/>
    <n v="15743"/>
    <x v="0"/>
    <x v="5"/>
    <x v="0"/>
    <n v="1.05"/>
    <n v="0.06"/>
    <n v="1.1000000000000001"/>
    <n v="1195.5899999999999"/>
    <n v="1.1100000000000001"/>
    <n v="1.1000000000000001"/>
  </r>
  <r>
    <s v="I25_66to56"/>
    <s v="Win"/>
    <s v="TR012"/>
    <x v="2"/>
    <x v="0"/>
    <s v="Fi01"/>
    <x v="2"/>
    <s v="AM3.vld"/>
    <s v="3a"/>
    <n v="35"/>
    <n v="0"/>
    <s v="AM"/>
    <s v="AM3"/>
    <n v="17350"/>
    <n v="17351"/>
    <x v="0"/>
    <x v="6"/>
    <x v="0"/>
    <n v="0"/>
    <n v="0"/>
    <n v="0"/>
    <n v="1202.6400000000001"/>
    <n v="0"/>
    <n v="0"/>
  </r>
  <r>
    <s v="I25_66to56"/>
    <s v="Win"/>
    <s v="TR012"/>
    <x v="2"/>
    <x v="0"/>
    <s v="Fi01"/>
    <x v="2"/>
    <s v="AM3.vld"/>
    <s v="3a"/>
    <n v="35"/>
    <n v="0"/>
    <s v="AM"/>
    <s v="AM3"/>
    <n v="17352"/>
    <n v="17353"/>
    <x v="1"/>
    <x v="7"/>
    <x v="0"/>
    <n v="0"/>
    <n v="0"/>
    <n v="0"/>
    <n v="1258.53"/>
    <n v="0"/>
    <n v="0"/>
  </r>
  <r>
    <s v="I25_66to56"/>
    <s v="Win"/>
    <s v="TR012"/>
    <x v="2"/>
    <x v="0"/>
    <s v="Fi01"/>
    <x v="2"/>
    <s v="AM3.vld"/>
    <s v="3a"/>
    <n v="35"/>
    <n v="0"/>
    <s v="AM"/>
    <s v="AM3"/>
    <n v="18993"/>
    <n v="15334"/>
    <x v="0"/>
    <x v="8"/>
    <x v="0"/>
    <n v="0"/>
    <n v="0"/>
    <n v="0"/>
    <n v="1881.31"/>
    <n v="0"/>
    <n v="0"/>
  </r>
  <r>
    <s v="I25_66to56"/>
    <s v="Win"/>
    <s v="TR012"/>
    <x v="2"/>
    <x v="0"/>
    <s v="Fi01"/>
    <x v="2"/>
    <s v="AM3.vld"/>
    <s v="3a"/>
    <n v="35"/>
    <n v="0"/>
    <s v="AM"/>
    <s v="AM3"/>
    <n v="18999"/>
    <n v="19000"/>
    <x v="1"/>
    <x v="9"/>
    <x v="0"/>
    <n v="107.55"/>
    <n v="9.01"/>
    <n v="16.649999999999999"/>
    <n v="2318.1"/>
    <n v="116.56"/>
    <n v="16.649999999999999"/>
  </r>
  <r>
    <s v="I25_66to56"/>
    <s v="Win"/>
    <s v="TR012"/>
    <x v="2"/>
    <x v="0"/>
    <s v="Fi01"/>
    <x v="2"/>
    <s v="AM3.vld"/>
    <s v="3a"/>
    <n v="35"/>
    <n v="0"/>
    <s v="AM"/>
    <s v="AM3"/>
    <n v="19002"/>
    <n v="19001"/>
    <x v="0"/>
    <x v="10"/>
    <x v="0"/>
    <n v="94.5"/>
    <n v="6.59"/>
    <n v="19.059999999999999"/>
    <n v="2697.51"/>
    <n v="101.09"/>
    <n v="19.059999999999999"/>
  </r>
  <r>
    <s v="I25_66to56"/>
    <s v="Win"/>
    <s v="TR012"/>
    <x v="2"/>
    <x v="0"/>
    <s v="Fi01"/>
    <x v="2"/>
    <s v="AM3.vld"/>
    <s v="3a"/>
    <n v="35"/>
    <n v="0"/>
    <s v="AM"/>
    <s v="AM3"/>
    <n v="19004"/>
    <n v="13271"/>
    <x v="1"/>
    <x v="11"/>
    <x v="0"/>
    <n v="10.44"/>
    <n v="1.01"/>
    <n v="8.2899999999999991"/>
    <n v="1873.77"/>
    <n v="11.46"/>
    <n v="8.2899999999999991"/>
  </r>
  <r>
    <s v="I25_66to56"/>
    <s v="Win"/>
    <s v="TR012"/>
    <x v="2"/>
    <x v="0"/>
    <s v="Fi01"/>
    <x v="2"/>
    <s v="AM3.vld"/>
    <s v="3a"/>
    <n v="35"/>
    <n v="0"/>
    <s v="AM"/>
    <s v="AM3"/>
    <n v="19017"/>
    <n v="19018"/>
    <x v="1"/>
    <x v="11"/>
    <x v="1"/>
    <n v="385.31"/>
    <n v="27.93"/>
    <n v="50.51"/>
    <n v="463.75"/>
    <n v="413.25"/>
    <n v="50.51"/>
  </r>
  <r>
    <s v="I25_66to56"/>
    <s v="Win"/>
    <s v="TR012"/>
    <x v="2"/>
    <x v="0"/>
    <s v="Fi01"/>
    <x v="2"/>
    <s v="AM3.vld"/>
    <s v="3a"/>
    <n v="35"/>
    <n v="0"/>
    <s v="AM"/>
    <s v="AM3"/>
    <n v="19035"/>
    <n v="19036"/>
    <x v="1"/>
    <x v="9"/>
    <x v="1"/>
    <n v="251.69"/>
    <n v="8.94"/>
    <n v="39.33"/>
    <n v="299.95"/>
    <n v="260.63"/>
    <n v="39.33"/>
  </r>
  <r>
    <s v="I25_66to56"/>
    <s v="Win"/>
    <s v="TR012"/>
    <x v="2"/>
    <x v="0"/>
    <s v="Fi01"/>
    <x v="2"/>
    <s v="AM3.vld"/>
    <s v="3a"/>
    <n v="35"/>
    <n v="0"/>
    <s v="AM"/>
    <s v="AM3"/>
    <n v="19059"/>
    <n v="19060"/>
    <x v="1"/>
    <x v="3"/>
    <x v="1"/>
    <n v="437.03"/>
    <n v="4.62"/>
    <n v="13.73"/>
    <n v="455.39"/>
    <n v="441.65"/>
    <n v="13.73"/>
  </r>
  <r>
    <s v="I25_66to56"/>
    <s v="Win"/>
    <s v="TR012"/>
    <x v="2"/>
    <x v="0"/>
    <s v="Fi01"/>
    <x v="2"/>
    <s v="AM3.vld"/>
    <s v="3a"/>
    <n v="35"/>
    <n v="0"/>
    <s v="AM"/>
    <s v="AM3"/>
    <n v="19075"/>
    <n v="19076"/>
    <x v="1"/>
    <x v="4"/>
    <x v="1"/>
    <n v="415.51"/>
    <n v="4.03"/>
    <n v="5.97"/>
    <n v="425.51"/>
    <n v="419.54"/>
    <n v="5.97"/>
  </r>
  <r>
    <s v="I25_66to56"/>
    <s v="Win"/>
    <s v="TR012"/>
    <x v="2"/>
    <x v="0"/>
    <s v="Fi01"/>
    <x v="2"/>
    <s v="AM3.vld"/>
    <s v="3a"/>
    <n v="35"/>
    <n v="0"/>
    <s v="AM"/>
    <s v="AM3"/>
    <n v="19119"/>
    <n v="19120"/>
    <x v="1"/>
    <x v="7"/>
    <x v="1"/>
    <n v="246.93"/>
    <n v="10.84"/>
    <n v="28.29"/>
    <n v="286.05"/>
    <n v="257.76"/>
    <n v="28.29"/>
  </r>
  <r>
    <s v="I25_66to56"/>
    <s v="Win"/>
    <s v="TR012"/>
    <x v="2"/>
    <x v="0"/>
    <s v="Fi01"/>
    <x v="2"/>
    <s v="AM3.vld"/>
    <s v="3a"/>
    <n v="35"/>
    <n v="0"/>
    <s v="AM"/>
    <s v="AM3"/>
    <n v="19127"/>
    <n v="19239"/>
    <x v="0"/>
    <x v="0"/>
    <x v="1"/>
    <n v="585.36"/>
    <n v="56.26"/>
    <n v="125.48"/>
    <n v="767.1"/>
    <n v="641.63"/>
    <n v="125.48"/>
  </r>
  <r>
    <s v="I25_66to56"/>
    <s v="Win"/>
    <s v="TR012"/>
    <x v="2"/>
    <x v="0"/>
    <s v="Fi01"/>
    <x v="2"/>
    <s v="AM3.vld"/>
    <s v="3a"/>
    <n v="35"/>
    <n v="0"/>
    <s v="AM"/>
    <s v="AM3"/>
    <n v="19131"/>
    <n v="19130"/>
    <x v="0"/>
    <x v="2"/>
    <x v="1"/>
    <n v="648.79999999999995"/>
    <n v="58.27"/>
    <n v="127.93"/>
    <n v="835.01"/>
    <n v="707.07"/>
    <n v="127.93"/>
  </r>
  <r>
    <s v="I25_66to56"/>
    <s v="Win"/>
    <s v="TR012"/>
    <x v="2"/>
    <x v="0"/>
    <s v="Fi01"/>
    <x v="2"/>
    <s v="AM3.vld"/>
    <s v="3a"/>
    <n v="35"/>
    <n v="0"/>
    <s v="AM"/>
    <s v="AM3"/>
    <n v="19136"/>
    <n v="19135"/>
    <x v="0"/>
    <x v="1"/>
    <x v="1"/>
    <n v="663.36"/>
    <n v="56.42"/>
    <n v="107.92"/>
    <n v="827.7"/>
    <n v="719.78"/>
    <n v="107.92"/>
  </r>
  <r>
    <s v="I25_66to56"/>
    <s v="Win"/>
    <s v="TR012"/>
    <x v="2"/>
    <x v="0"/>
    <s v="Fi01"/>
    <x v="2"/>
    <s v="AM3.vld"/>
    <s v="3a"/>
    <n v="35"/>
    <n v="0"/>
    <s v="AM"/>
    <s v="AM3"/>
    <n v="19149"/>
    <n v="19148"/>
    <x v="0"/>
    <x v="10"/>
    <x v="1"/>
    <n v="641.41999999999996"/>
    <n v="47.96"/>
    <n v="77.03"/>
    <n v="766.41"/>
    <n v="689.38"/>
    <n v="77.03"/>
  </r>
  <r>
    <s v="I25_66to56"/>
    <s v="Win"/>
    <s v="TR012"/>
    <x v="2"/>
    <x v="0"/>
    <s v="Fi01"/>
    <x v="2"/>
    <s v="AM3.vld"/>
    <s v="3a"/>
    <n v="35"/>
    <n v="0"/>
    <s v="AM"/>
    <s v="AM3"/>
    <n v="19173"/>
    <n v="19172"/>
    <x v="0"/>
    <x v="8"/>
    <x v="1"/>
    <n v="480.7"/>
    <n v="17.96"/>
    <n v="28.81"/>
    <n v="527.47"/>
    <n v="498.66"/>
    <n v="28.81"/>
  </r>
  <r>
    <s v="I25_66to56"/>
    <s v="Win"/>
    <s v="TR012"/>
    <x v="2"/>
    <x v="0"/>
    <s v="Fi01"/>
    <x v="2"/>
    <s v="AM3.vld"/>
    <s v="3a"/>
    <n v="35"/>
    <n v="0"/>
    <s v="AM"/>
    <s v="AM3"/>
    <n v="19189"/>
    <n v="19188"/>
    <x v="0"/>
    <x v="5"/>
    <x v="1"/>
    <n v="195.98"/>
    <n v="1.1599999999999999"/>
    <n v="5.77"/>
    <n v="202.9"/>
    <n v="197.14"/>
    <n v="5.77"/>
  </r>
  <r>
    <s v="I25_66to56"/>
    <s v="Win"/>
    <s v="TR012"/>
    <x v="2"/>
    <x v="0"/>
    <s v="Fi01"/>
    <x v="2"/>
    <s v="AM3.vld"/>
    <s v="3a"/>
    <n v="35"/>
    <n v="0"/>
    <s v="AM"/>
    <s v="AM3"/>
    <n v="19233"/>
    <n v="19232"/>
    <x v="0"/>
    <x v="6"/>
    <x v="1"/>
    <n v="125.31"/>
    <n v="6.72"/>
    <n v="29.07"/>
    <n v="161.1"/>
    <n v="132.03"/>
    <n v="29.07"/>
  </r>
  <r>
    <s v="I25_66to56"/>
    <s v="Win"/>
    <s v="TR012"/>
    <x v="2"/>
    <x v="0"/>
    <s v="Fi01"/>
    <x v="3"/>
    <s v="AM4.vld"/>
    <s v="3a"/>
    <n v="35"/>
    <n v="0"/>
    <s v="AM"/>
    <s v="AM4"/>
    <n v="5209"/>
    <n v="19241"/>
    <x v="0"/>
    <x v="0"/>
    <x v="0"/>
    <n v="139.18"/>
    <n v="12.71"/>
    <n v="54.53"/>
    <n v="7509.16"/>
    <n v="151.9"/>
    <n v="54.53"/>
  </r>
  <r>
    <s v="I25_66to56"/>
    <s v="Win"/>
    <s v="TR012"/>
    <x v="2"/>
    <x v="0"/>
    <s v="Fi01"/>
    <x v="3"/>
    <s v="AM4.vld"/>
    <s v="3a"/>
    <n v="35"/>
    <n v="0"/>
    <s v="AM"/>
    <s v="AM4"/>
    <n v="5394"/>
    <n v="15366"/>
    <x v="0"/>
    <x v="1"/>
    <x v="0"/>
    <n v="147.11000000000001"/>
    <n v="14.86"/>
    <n v="74.94"/>
    <n v="6531.06"/>
    <n v="161.97"/>
    <n v="74.94"/>
  </r>
  <r>
    <s v="I25_66to56"/>
    <s v="Win"/>
    <s v="TR012"/>
    <x v="2"/>
    <x v="0"/>
    <s v="Fi01"/>
    <x v="3"/>
    <s v="AM4.vld"/>
    <s v="3a"/>
    <n v="35"/>
    <n v="0"/>
    <s v="AM"/>
    <s v="AM4"/>
    <n v="13270"/>
    <n v="11802"/>
    <x v="0"/>
    <x v="2"/>
    <x v="0"/>
    <n v="227.75"/>
    <n v="22.54"/>
    <n v="62.89"/>
    <n v="6677.42"/>
    <n v="250.29"/>
    <n v="62.89"/>
  </r>
  <r>
    <s v="I25_66to56"/>
    <s v="Win"/>
    <s v="TR012"/>
    <x v="2"/>
    <x v="0"/>
    <s v="Fi01"/>
    <x v="3"/>
    <s v="AM4.vld"/>
    <s v="3a"/>
    <n v="35"/>
    <n v="0"/>
    <s v="AM"/>
    <s v="AM4"/>
    <n v="15333"/>
    <n v="18991"/>
    <x v="1"/>
    <x v="3"/>
    <x v="0"/>
    <n v="0"/>
    <n v="0"/>
    <n v="0"/>
    <n v="3313.03"/>
    <n v="0"/>
    <n v="0"/>
  </r>
  <r>
    <s v="I25_66to56"/>
    <s v="Win"/>
    <s v="TR012"/>
    <x v="2"/>
    <x v="0"/>
    <s v="Fi01"/>
    <x v="3"/>
    <s v="AM4.vld"/>
    <s v="3a"/>
    <n v="35"/>
    <n v="0"/>
    <s v="AM"/>
    <s v="AM4"/>
    <n v="15740"/>
    <n v="15741"/>
    <x v="1"/>
    <x v="4"/>
    <x v="0"/>
    <n v="4.8099999999999996"/>
    <n v="0.22"/>
    <n v="0.98"/>
    <n v="3211.85"/>
    <n v="5.03"/>
    <n v="0.98"/>
  </r>
  <r>
    <s v="I25_66to56"/>
    <s v="Win"/>
    <s v="TR012"/>
    <x v="2"/>
    <x v="0"/>
    <s v="Fi01"/>
    <x v="3"/>
    <s v="AM4.vld"/>
    <s v="3a"/>
    <n v="35"/>
    <n v="0"/>
    <s v="AM"/>
    <s v="AM4"/>
    <n v="15742"/>
    <n v="15743"/>
    <x v="0"/>
    <x v="5"/>
    <x v="0"/>
    <n v="3.54"/>
    <n v="0.21"/>
    <n v="2.2200000000000002"/>
    <n v="2741"/>
    <n v="3.75"/>
    <n v="2.2200000000000002"/>
  </r>
  <r>
    <s v="I25_66to56"/>
    <s v="Win"/>
    <s v="TR012"/>
    <x v="2"/>
    <x v="0"/>
    <s v="Fi01"/>
    <x v="3"/>
    <s v="AM4.vld"/>
    <s v="3a"/>
    <n v="35"/>
    <n v="0"/>
    <s v="AM"/>
    <s v="AM4"/>
    <n v="17350"/>
    <n v="17351"/>
    <x v="0"/>
    <x v="6"/>
    <x v="0"/>
    <n v="0"/>
    <n v="0"/>
    <n v="0"/>
    <n v="2722.89"/>
    <n v="0"/>
    <n v="0"/>
  </r>
  <r>
    <s v="I25_66to56"/>
    <s v="Win"/>
    <s v="TR012"/>
    <x v="2"/>
    <x v="0"/>
    <s v="Fi01"/>
    <x v="3"/>
    <s v="AM4.vld"/>
    <s v="3a"/>
    <n v="35"/>
    <n v="0"/>
    <s v="AM"/>
    <s v="AM4"/>
    <n v="17352"/>
    <n v="17353"/>
    <x v="1"/>
    <x v="7"/>
    <x v="0"/>
    <n v="0"/>
    <n v="0"/>
    <n v="0"/>
    <n v="2853.54"/>
    <n v="0"/>
    <n v="0"/>
  </r>
  <r>
    <s v="I25_66to56"/>
    <s v="Win"/>
    <s v="TR012"/>
    <x v="2"/>
    <x v="0"/>
    <s v="Fi01"/>
    <x v="3"/>
    <s v="AM4.vld"/>
    <s v="3a"/>
    <n v="35"/>
    <n v="0"/>
    <s v="AM"/>
    <s v="AM4"/>
    <n v="18993"/>
    <n v="15334"/>
    <x v="0"/>
    <x v="8"/>
    <x v="0"/>
    <n v="0"/>
    <n v="0"/>
    <n v="0"/>
    <n v="3934.43"/>
    <n v="0"/>
    <n v="0"/>
  </r>
  <r>
    <s v="I25_66to56"/>
    <s v="Win"/>
    <s v="TR012"/>
    <x v="2"/>
    <x v="0"/>
    <s v="Fi01"/>
    <x v="3"/>
    <s v="AM4.vld"/>
    <s v="3a"/>
    <n v="35"/>
    <n v="0"/>
    <s v="AM"/>
    <s v="AM4"/>
    <n v="18999"/>
    <n v="19000"/>
    <x v="1"/>
    <x v="9"/>
    <x v="0"/>
    <n v="214.99"/>
    <n v="18.010000000000002"/>
    <n v="33.82"/>
    <n v="4936.38"/>
    <n v="233"/>
    <n v="33.82"/>
  </r>
  <r>
    <s v="I25_66to56"/>
    <s v="Win"/>
    <s v="TR012"/>
    <x v="2"/>
    <x v="0"/>
    <s v="Fi01"/>
    <x v="3"/>
    <s v="AM4.vld"/>
    <s v="3a"/>
    <n v="35"/>
    <n v="0"/>
    <s v="AM"/>
    <s v="AM4"/>
    <n v="19002"/>
    <n v="19001"/>
    <x v="0"/>
    <x v="10"/>
    <x v="0"/>
    <n v="198.67"/>
    <n v="15.04"/>
    <n v="43.11"/>
    <n v="5633.14"/>
    <n v="213.71"/>
    <n v="43.11"/>
  </r>
  <r>
    <s v="I25_66to56"/>
    <s v="Win"/>
    <s v="TR012"/>
    <x v="2"/>
    <x v="0"/>
    <s v="Fi01"/>
    <x v="3"/>
    <s v="AM4.vld"/>
    <s v="3a"/>
    <n v="35"/>
    <n v="0"/>
    <s v="AM"/>
    <s v="AM4"/>
    <n v="19004"/>
    <n v="13271"/>
    <x v="1"/>
    <x v="11"/>
    <x v="0"/>
    <n v="21.08"/>
    <n v="2.14"/>
    <n v="22.99"/>
    <n v="4558.12"/>
    <n v="23.22"/>
    <n v="22.99"/>
  </r>
  <r>
    <s v="I25_66to56"/>
    <s v="Win"/>
    <s v="TR012"/>
    <x v="2"/>
    <x v="0"/>
    <s v="Fi01"/>
    <x v="3"/>
    <s v="AM4.vld"/>
    <s v="3a"/>
    <n v="35"/>
    <n v="0"/>
    <s v="AM"/>
    <s v="AM4"/>
    <n v="19017"/>
    <n v="19018"/>
    <x v="1"/>
    <x v="11"/>
    <x v="1"/>
    <n v="840.42"/>
    <n v="61.63"/>
    <n v="140.16999999999999"/>
    <n v="1042.22"/>
    <n v="902.05"/>
    <n v="140.16999999999999"/>
  </r>
  <r>
    <s v="I25_66to56"/>
    <s v="Win"/>
    <s v="TR012"/>
    <x v="2"/>
    <x v="0"/>
    <s v="Fi01"/>
    <x v="3"/>
    <s v="AM4.vld"/>
    <s v="3a"/>
    <n v="35"/>
    <n v="0"/>
    <s v="AM"/>
    <s v="AM4"/>
    <n v="19035"/>
    <n v="19036"/>
    <x v="1"/>
    <x v="9"/>
    <x v="1"/>
    <n v="585.99"/>
    <n v="22.96"/>
    <n v="100.04"/>
    <n v="708.98"/>
    <n v="608.94000000000005"/>
    <n v="100.04"/>
  </r>
  <r>
    <s v="I25_66to56"/>
    <s v="Win"/>
    <s v="TR012"/>
    <x v="2"/>
    <x v="0"/>
    <s v="Fi01"/>
    <x v="3"/>
    <s v="AM4.vld"/>
    <s v="3a"/>
    <n v="35"/>
    <n v="0"/>
    <s v="AM"/>
    <s v="AM4"/>
    <n v="19059"/>
    <n v="19060"/>
    <x v="1"/>
    <x v="3"/>
    <x v="1"/>
    <n v="980.69"/>
    <n v="10.91"/>
    <n v="30.52"/>
    <n v="1022.13"/>
    <n v="991.6"/>
    <n v="30.52"/>
  </r>
  <r>
    <s v="I25_66to56"/>
    <s v="Win"/>
    <s v="TR012"/>
    <x v="2"/>
    <x v="0"/>
    <s v="Fi01"/>
    <x v="3"/>
    <s v="AM4.vld"/>
    <s v="3a"/>
    <n v="35"/>
    <n v="0"/>
    <s v="AM"/>
    <s v="AM4"/>
    <n v="19075"/>
    <n v="19076"/>
    <x v="1"/>
    <x v="4"/>
    <x v="1"/>
    <n v="922.28"/>
    <n v="7.77"/>
    <n v="11.65"/>
    <n v="941.69"/>
    <n v="930.05"/>
    <n v="11.65"/>
  </r>
  <r>
    <s v="I25_66to56"/>
    <s v="Win"/>
    <s v="TR012"/>
    <x v="2"/>
    <x v="0"/>
    <s v="Fi01"/>
    <x v="3"/>
    <s v="AM4.vld"/>
    <s v="3a"/>
    <n v="35"/>
    <n v="0"/>
    <s v="AM"/>
    <s v="AM4"/>
    <n v="19119"/>
    <n v="19120"/>
    <x v="1"/>
    <x v="7"/>
    <x v="1"/>
    <n v="610.04999999999995"/>
    <n v="26.48"/>
    <n v="62.46"/>
    <n v="699"/>
    <n v="636.53"/>
    <n v="62.46"/>
  </r>
  <r>
    <s v="I25_66to56"/>
    <s v="Win"/>
    <s v="TR012"/>
    <x v="2"/>
    <x v="0"/>
    <s v="Fi01"/>
    <x v="3"/>
    <s v="AM4.vld"/>
    <s v="3a"/>
    <n v="35"/>
    <n v="0"/>
    <s v="AM"/>
    <s v="AM4"/>
    <n v="19127"/>
    <n v="19239"/>
    <x v="0"/>
    <x v="0"/>
    <x v="1"/>
    <n v="1336.07"/>
    <n v="126.31"/>
    <n v="323.45999999999998"/>
    <n v="1785.85"/>
    <n v="1462.39"/>
    <n v="323.45999999999998"/>
  </r>
  <r>
    <s v="I25_66to56"/>
    <s v="Win"/>
    <s v="TR012"/>
    <x v="2"/>
    <x v="0"/>
    <s v="Fi01"/>
    <x v="3"/>
    <s v="AM4.vld"/>
    <s v="3a"/>
    <n v="35"/>
    <n v="0"/>
    <s v="AM"/>
    <s v="AM4"/>
    <n v="19131"/>
    <n v="19130"/>
    <x v="0"/>
    <x v="2"/>
    <x v="1"/>
    <n v="1328.37"/>
    <n v="118.93"/>
    <n v="328.98"/>
    <n v="1776.28"/>
    <n v="1447.3"/>
    <n v="328.98"/>
  </r>
  <r>
    <s v="I25_66to56"/>
    <s v="Win"/>
    <s v="TR012"/>
    <x v="2"/>
    <x v="0"/>
    <s v="Fi01"/>
    <x v="3"/>
    <s v="AM4.vld"/>
    <s v="3a"/>
    <n v="35"/>
    <n v="0"/>
    <s v="AM"/>
    <s v="AM4"/>
    <n v="19136"/>
    <n v="19135"/>
    <x v="0"/>
    <x v="1"/>
    <x v="1"/>
    <n v="1315"/>
    <n v="113.06"/>
    <n v="284.67"/>
    <n v="1712.73"/>
    <n v="1428.06"/>
    <n v="284.67"/>
  </r>
  <r>
    <s v="I25_66to56"/>
    <s v="Win"/>
    <s v="TR012"/>
    <x v="2"/>
    <x v="0"/>
    <s v="Fi01"/>
    <x v="3"/>
    <s v="AM4.vld"/>
    <s v="3a"/>
    <n v="35"/>
    <n v="0"/>
    <s v="AM"/>
    <s v="AM4"/>
    <n v="19149"/>
    <n v="19148"/>
    <x v="0"/>
    <x v="10"/>
    <x v="1"/>
    <n v="1308.08"/>
    <n v="101.54"/>
    <n v="210.12"/>
    <n v="1619.74"/>
    <n v="1409.62"/>
    <n v="210.12"/>
  </r>
  <r>
    <s v="I25_66to56"/>
    <s v="Win"/>
    <s v="TR012"/>
    <x v="2"/>
    <x v="0"/>
    <s v="Fi01"/>
    <x v="3"/>
    <s v="AM4.vld"/>
    <s v="3a"/>
    <n v="35"/>
    <n v="0"/>
    <s v="AM"/>
    <s v="AM4"/>
    <n v="19173"/>
    <n v="19172"/>
    <x v="0"/>
    <x v="8"/>
    <x v="1"/>
    <n v="935.72"/>
    <n v="34.26"/>
    <n v="59.53"/>
    <n v="1029.51"/>
    <n v="969.99"/>
    <n v="59.53"/>
  </r>
  <r>
    <s v="I25_66to56"/>
    <s v="Win"/>
    <s v="TR012"/>
    <x v="2"/>
    <x v="0"/>
    <s v="Fi01"/>
    <x v="3"/>
    <s v="AM4.vld"/>
    <s v="3a"/>
    <n v="35"/>
    <n v="0"/>
    <s v="AM"/>
    <s v="AM4"/>
    <n v="19189"/>
    <n v="19188"/>
    <x v="0"/>
    <x v="5"/>
    <x v="1"/>
    <n v="460.5"/>
    <n v="4.17"/>
    <n v="13.6"/>
    <n v="478.28"/>
    <n v="464.68"/>
    <n v="13.6"/>
  </r>
  <r>
    <s v="I25_66to56"/>
    <s v="Win"/>
    <s v="TR012"/>
    <x v="2"/>
    <x v="0"/>
    <s v="Fi01"/>
    <x v="3"/>
    <s v="AM4.vld"/>
    <s v="3a"/>
    <n v="35"/>
    <n v="0"/>
    <s v="AM"/>
    <s v="AM4"/>
    <n v="19233"/>
    <n v="19232"/>
    <x v="0"/>
    <x v="6"/>
    <x v="1"/>
    <n v="463.47"/>
    <n v="28.56"/>
    <n v="68.5"/>
    <n v="560.53"/>
    <n v="492.03"/>
    <n v="68.5"/>
  </r>
  <r>
    <s v="I25_66to56"/>
    <s v="Win"/>
    <s v="TR012"/>
    <x v="2"/>
    <x v="0"/>
    <s v="Fi01"/>
    <x v="4"/>
    <s v="AM5.vld"/>
    <s v="3a"/>
    <n v="35"/>
    <n v="0"/>
    <s v="AM"/>
    <s v="AM5"/>
    <n v="5209"/>
    <n v="19241"/>
    <x v="0"/>
    <x v="0"/>
    <x v="0"/>
    <n v="86.87"/>
    <n v="7.74"/>
    <n v="37.86"/>
    <n v="3559.72"/>
    <n v="94.6"/>
    <n v="37.86"/>
  </r>
  <r>
    <s v="I25_66to56"/>
    <s v="Win"/>
    <s v="TR012"/>
    <x v="2"/>
    <x v="0"/>
    <s v="Fi01"/>
    <x v="4"/>
    <s v="AM5.vld"/>
    <s v="3a"/>
    <n v="35"/>
    <n v="0"/>
    <s v="AM"/>
    <s v="AM5"/>
    <n v="5394"/>
    <n v="15366"/>
    <x v="0"/>
    <x v="1"/>
    <x v="0"/>
    <n v="84.86"/>
    <n v="8.52"/>
    <n v="37.479999999999997"/>
    <n v="3144.34"/>
    <n v="93.38"/>
    <n v="37.479999999999997"/>
  </r>
  <r>
    <s v="I25_66to56"/>
    <s v="Win"/>
    <s v="TR012"/>
    <x v="2"/>
    <x v="0"/>
    <s v="Fi01"/>
    <x v="4"/>
    <s v="AM5.vld"/>
    <s v="3a"/>
    <n v="35"/>
    <n v="0"/>
    <s v="AM"/>
    <s v="AM5"/>
    <n v="13270"/>
    <n v="11802"/>
    <x v="0"/>
    <x v="2"/>
    <x v="0"/>
    <n v="83.98"/>
    <n v="8.1199999999999992"/>
    <n v="22.53"/>
    <n v="3165.93"/>
    <n v="92.1"/>
    <n v="22.53"/>
  </r>
  <r>
    <s v="I25_66to56"/>
    <s v="Win"/>
    <s v="TR012"/>
    <x v="2"/>
    <x v="0"/>
    <s v="Fi01"/>
    <x v="4"/>
    <s v="AM5.vld"/>
    <s v="3a"/>
    <n v="35"/>
    <n v="0"/>
    <s v="AM"/>
    <s v="AM5"/>
    <n v="15333"/>
    <n v="18991"/>
    <x v="1"/>
    <x v="3"/>
    <x v="0"/>
    <n v="0"/>
    <n v="0"/>
    <n v="0"/>
    <n v="1598.35"/>
    <n v="0"/>
    <n v="0"/>
  </r>
  <r>
    <s v="I25_66to56"/>
    <s v="Win"/>
    <s v="TR012"/>
    <x v="2"/>
    <x v="0"/>
    <s v="Fi01"/>
    <x v="4"/>
    <s v="AM5.vld"/>
    <s v="3a"/>
    <n v="35"/>
    <n v="0"/>
    <s v="AM"/>
    <s v="AM5"/>
    <n v="15740"/>
    <n v="15741"/>
    <x v="1"/>
    <x v="4"/>
    <x v="0"/>
    <n v="1.75"/>
    <n v="7.0000000000000007E-2"/>
    <n v="0.39"/>
    <n v="1534.42"/>
    <n v="1.82"/>
    <n v="0.39"/>
  </r>
  <r>
    <s v="I25_66to56"/>
    <s v="Win"/>
    <s v="TR012"/>
    <x v="2"/>
    <x v="0"/>
    <s v="Fi01"/>
    <x v="4"/>
    <s v="AM5.vld"/>
    <s v="3a"/>
    <n v="35"/>
    <n v="0"/>
    <s v="AM"/>
    <s v="AM5"/>
    <n v="15742"/>
    <n v="15743"/>
    <x v="0"/>
    <x v="5"/>
    <x v="0"/>
    <n v="2.08"/>
    <n v="0.13"/>
    <n v="1.04"/>
    <n v="1104.31"/>
    <n v="2.21"/>
    <n v="1.04"/>
  </r>
  <r>
    <s v="I25_66to56"/>
    <s v="Win"/>
    <s v="TR012"/>
    <x v="2"/>
    <x v="0"/>
    <s v="Fi01"/>
    <x v="4"/>
    <s v="AM5.vld"/>
    <s v="3a"/>
    <n v="35"/>
    <n v="0"/>
    <s v="AM"/>
    <s v="AM5"/>
    <n v="17350"/>
    <n v="17351"/>
    <x v="0"/>
    <x v="6"/>
    <x v="0"/>
    <n v="0"/>
    <n v="0"/>
    <n v="0"/>
    <n v="1331.52"/>
    <n v="0"/>
    <n v="0"/>
  </r>
  <r>
    <s v="I25_66to56"/>
    <s v="Win"/>
    <s v="TR012"/>
    <x v="2"/>
    <x v="0"/>
    <s v="Fi01"/>
    <x v="4"/>
    <s v="AM5.vld"/>
    <s v="3a"/>
    <n v="35"/>
    <n v="0"/>
    <s v="AM"/>
    <s v="AM5"/>
    <n v="17352"/>
    <n v="17353"/>
    <x v="1"/>
    <x v="7"/>
    <x v="0"/>
    <n v="0"/>
    <n v="0"/>
    <n v="0"/>
    <n v="1409.28"/>
    <n v="0"/>
    <n v="0"/>
  </r>
  <r>
    <s v="I25_66to56"/>
    <s v="Win"/>
    <s v="TR012"/>
    <x v="2"/>
    <x v="0"/>
    <s v="Fi01"/>
    <x v="4"/>
    <s v="AM5.vld"/>
    <s v="3a"/>
    <n v="35"/>
    <n v="0"/>
    <s v="AM"/>
    <s v="AM5"/>
    <n v="18993"/>
    <n v="15334"/>
    <x v="0"/>
    <x v="8"/>
    <x v="0"/>
    <n v="0"/>
    <n v="0"/>
    <n v="0"/>
    <n v="1777.47"/>
    <n v="0"/>
    <n v="0"/>
  </r>
  <r>
    <s v="I25_66to56"/>
    <s v="Win"/>
    <s v="TR012"/>
    <x v="2"/>
    <x v="0"/>
    <s v="Fi01"/>
    <x v="4"/>
    <s v="AM5.vld"/>
    <s v="3a"/>
    <n v="35"/>
    <n v="0"/>
    <s v="AM"/>
    <s v="AM5"/>
    <n v="18999"/>
    <n v="19000"/>
    <x v="1"/>
    <x v="9"/>
    <x v="0"/>
    <n v="96.24"/>
    <n v="8.4700000000000006"/>
    <n v="15.64"/>
    <n v="2459.94"/>
    <n v="104.71"/>
    <n v="15.64"/>
  </r>
  <r>
    <s v="I25_66to56"/>
    <s v="Win"/>
    <s v="TR012"/>
    <x v="2"/>
    <x v="0"/>
    <s v="Fi01"/>
    <x v="4"/>
    <s v="AM5.vld"/>
    <s v="3a"/>
    <n v="35"/>
    <n v="0"/>
    <s v="AM"/>
    <s v="AM5"/>
    <n v="19002"/>
    <n v="19001"/>
    <x v="0"/>
    <x v="10"/>
    <x v="0"/>
    <n v="77.3"/>
    <n v="5.76"/>
    <n v="18.16"/>
    <n v="2637.04"/>
    <n v="83.06"/>
    <n v="18.16"/>
  </r>
  <r>
    <s v="I25_66to56"/>
    <s v="Win"/>
    <s v="TR012"/>
    <x v="2"/>
    <x v="0"/>
    <s v="Fi01"/>
    <x v="4"/>
    <s v="AM5.vld"/>
    <s v="3a"/>
    <n v="35"/>
    <n v="0"/>
    <s v="AM"/>
    <s v="AM5"/>
    <n v="19004"/>
    <n v="13271"/>
    <x v="1"/>
    <x v="11"/>
    <x v="0"/>
    <n v="13.27"/>
    <n v="1.29"/>
    <n v="9.6300000000000008"/>
    <n v="2451.2600000000002"/>
    <n v="14.56"/>
    <n v="9.6300000000000008"/>
  </r>
  <r>
    <s v="I25_66to56"/>
    <s v="Win"/>
    <s v="TR012"/>
    <x v="2"/>
    <x v="0"/>
    <s v="Fi01"/>
    <x v="4"/>
    <s v="AM5.vld"/>
    <s v="3a"/>
    <n v="35"/>
    <n v="0"/>
    <s v="AM"/>
    <s v="AM5"/>
    <n v="19017"/>
    <n v="19018"/>
    <x v="1"/>
    <x v="11"/>
    <x v="1"/>
    <n v="510.99"/>
    <n v="36.03"/>
    <n v="73.14"/>
    <n v="620.16"/>
    <n v="547.02"/>
    <n v="73.14"/>
  </r>
  <r>
    <s v="I25_66to56"/>
    <s v="Win"/>
    <s v="TR012"/>
    <x v="2"/>
    <x v="0"/>
    <s v="Fi01"/>
    <x v="4"/>
    <s v="AM5.vld"/>
    <s v="3a"/>
    <n v="35"/>
    <n v="0"/>
    <s v="AM"/>
    <s v="AM5"/>
    <n v="19035"/>
    <n v="19036"/>
    <x v="1"/>
    <x v="9"/>
    <x v="1"/>
    <n v="311.13"/>
    <n v="10.9"/>
    <n v="49.65"/>
    <n v="371.69"/>
    <n v="322.02999999999997"/>
    <n v="49.65"/>
  </r>
  <r>
    <s v="I25_66to56"/>
    <s v="Win"/>
    <s v="TR012"/>
    <x v="2"/>
    <x v="0"/>
    <s v="Fi01"/>
    <x v="4"/>
    <s v="AM5.vld"/>
    <s v="3a"/>
    <n v="35"/>
    <n v="0"/>
    <s v="AM"/>
    <s v="AM5"/>
    <n v="19059"/>
    <n v="19060"/>
    <x v="1"/>
    <x v="3"/>
    <x v="1"/>
    <n v="474.22"/>
    <n v="5.18"/>
    <n v="14.82"/>
    <n v="494.22"/>
    <n v="479.4"/>
    <n v="14.82"/>
  </r>
  <r>
    <s v="I25_66to56"/>
    <s v="Win"/>
    <s v="TR012"/>
    <x v="2"/>
    <x v="0"/>
    <s v="Fi01"/>
    <x v="4"/>
    <s v="AM5.vld"/>
    <s v="3a"/>
    <n v="35"/>
    <n v="0"/>
    <s v="AM"/>
    <s v="AM5"/>
    <n v="19075"/>
    <n v="19076"/>
    <x v="1"/>
    <x v="4"/>
    <x v="1"/>
    <n v="458.45"/>
    <n v="4.12"/>
    <n v="5.36"/>
    <n v="467.92"/>
    <n v="462.57"/>
    <n v="5.36"/>
  </r>
  <r>
    <s v="I25_66to56"/>
    <s v="Win"/>
    <s v="TR012"/>
    <x v="2"/>
    <x v="0"/>
    <s v="Fi01"/>
    <x v="4"/>
    <s v="AM5.vld"/>
    <s v="3a"/>
    <n v="35"/>
    <n v="0"/>
    <s v="AM"/>
    <s v="AM5"/>
    <n v="19119"/>
    <n v="19120"/>
    <x v="1"/>
    <x v="7"/>
    <x v="1"/>
    <n v="267.89999999999998"/>
    <n v="10.25"/>
    <n v="28.75"/>
    <n v="306.89999999999998"/>
    <n v="278.14999999999998"/>
    <n v="28.75"/>
  </r>
  <r>
    <s v="I25_66to56"/>
    <s v="Win"/>
    <s v="TR012"/>
    <x v="2"/>
    <x v="0"/>
    <s v="Fi01"/>
    <x v="4"/>
    <s v="AM5.vld"/>
    <s v="3a"/>
    <n v="35"/>
    <n v="0"/>
    <s v="AM"/>
    <s v="AM5"/>
    <n v="19127"/>
    <n v="19239"/>
    <x v="0"/>
    <x v="0"/>
    <x v="1"/>
    <n v="600.6"/>
    <n v="53.43"/>
    <n v="132.01"/>
    <n v="786.03"/>
    <n v="654.03"/>
    <n v="132.01"/>
  </r>
  <r>
    <s v="I25_66to56"/>
    <s v="Win"/>
    <s v="TR012"/>
    <x v="2"/>
    <x v="0"/>
    <s v="Fi01"/>
    <x v="4"/>
    <s v="AM5.vld"/>
    <s v="3a"/>
    <n v="35"/>
    <n v="0"/>
    <s v="AM"/>
    <s v="AM5"/>
    <n v="19131"/>
    <n v="19130"/>
    <x v="0"/>
    <x v="2"/>
    <x v="1"/>
    <n v="607.79"/>
    <n v="50.91"/>
    <n v="134.82"/>
    <n v="793.52"/>
    <n v="658.7"/>
    <n v="134.82"/>
  </r>
  <r>
    <s v="I25_66to56"/>
    <s v="Win"/>
    <s v="TR012"/>
    <x v="2"/>
    <x v="0"/>
    <s v="Fi01"/>
    <x v="4"/>
    <s v="AM5.vld"/>
    <s v="3a"/>
    <n v="35"/>
    <n v="0"/>
    <s v="AM"/>
    <s v="AM5"/>
    <n v="19136"/>
    <n v="19135"/>
    <x v="0"/>
    <x v="1"/>
    <x v="1"/>
    <n v="574.74"/>
    <n v="45.8"/>
    <n v="108.79"/>
    <n v="729.32"/>
    <n v="620.54"/>
    <n v="108.79"/>
  </r>
  <r>
    <s v="I25_66to56"/>
    <s v="Win"/>
    <s v="TR012"/>
    <x v="2"/>
    <x v="0"/>
    <s v="Fi01"/>
    <x v="4"/>
    <s v="AM5.vld"/>
    <s v="3a"/>
    <n v="35"/>
    <n v="0"/>
    <s v="AM"/>
    <s v="AM5"/>
    <n v="19149"/>
    <n v="19148"/>
    <x v="0"/>
    <x v="10"/>
    <x v="1"/>
    <n v="532.52"/>
    <n v="38.409999999999997"/>
    <n v="81.56"/>
    <n v="652.49"/>
    <n v="570.92999999999995"/>
    <n v="81.56"/>
  </r>
  <r>
    <s v="I25_66to56"/>
    <s v="Win"/>
    <s v="TR012"/>
    <x v="2"/>
    <x v="0"/>
    <s v="Fi01"/>
    <x v="4"/>
    <s v="AM5.vld"/>
    <s v="3a"/>
    <n v="35"/>
    <n v="0"/>
    <s v="AM"/>
    <s v="AM5"/>
    <n v="19173"/>
    <n v="19172"/>
    <x v="0"/>
    <x v="8"/>
    <x v="1"/>
    <n v="409.45"/>
    <n v="14.46"/>
    <n v="25.45"/>
    <n v="449.36"/>
    <n v="423.91"/>
    <n v="25.45"/>
  </r>
  <r>
    <s v="I25_66to56"/>
    <s v="Win"/>
    <s v="TR012"/>
    <x v="2"/>
    <x v="0"/>
    <s v="Fi01"/>
    <x v="4"/>
    <s v="AM5.vld"/>
    <s v="3a"/>
    <n v="35"/>
    <n v="0"/>
    <s v="AM"/>
    <s v="AM5"/>
    <n v="19189"/>
    <n v="19188"/>
    <x v="0"/>
    <x v="5"/>
    <x v="1"/>
    <n v="195.74"/>
    <n v="1.57"/>
    <n v="4.75"/>
    <n v="202.06"/>
    <n v="197.31"/>
    <n v="4.75"/>
  </r>
  <r>
    <s v="I25_66to56"/>
    <s v="Win"/>
    <s v="TR012"/>
    <x v="2"/>
    <x v="0"/>
    <s v="Fi01"/>
    <x v="4"/>
    <s v="AM5.vld"/>
    <s v="3a"/>
    <n v="35"/>
    <n v="0"/>
    <s v="AM"/>
    <s v="AM5"/>
    <n v="19233"/>
    <n v="19232"/>
    <x v="0"/>
    <x v="6"/>
    <x v="1"/>
    <n v="192.05"/>
    <n v="10.14"/>
    <n v="30.28"/>
    <n v="232.48"/>
    <n v="202.2"/>
    <n v="30.28"/>
  </r>
  <r>
    <s v="I25_66to56"/>
    <s v="Win"/>
    <s v="TR012"/>
    <x v="2"/>
    <x v="0"/>
    <s v="Fi01"/>
    <x v="5"/>
    <s v="AM6.vld"/>
    <s v="3a"/>
    <n v="35"/>
    <n v="0"/>
    <s v="AM"/>
    <s v="AM6"/>
    <n v="5209"/>
    <n v="19241"/>
    <x v="0"/>
    <x v="0"/>
    <x v="0"/>
    <n v="306.68"/>
    <n v="18.059999999999999"/>
    <n v="41.46"/>
    <n v="7237.98"/>
    <n v="324.74"/>
    <n v="41.46"/>
  </r>
  <r>
    <s v="I25_66to56"/>
    <s v="Win"/>
    <s v="TR012"/>
    <x v="2"/>
    <x v="0"/>
    <s v="Fi01"/>
    <x v="5"/>
    <s v="AM6.vld"/>
    <s v="3a"/>
    <n v="35"/>
    <n v="0"/>
    <s v="AM"/>
    <s v="AM6"/>
    <n v="5394"/>
    <n v="15366"/>
    <x v="0"/>
    <x v="1"/>
    <x v="0"/>
    <n v="333.46"/>
    <n v="30.8"/>
    <n v="66.87"/>
    <n v="6364.54"/>
    <n v="364.26"/>
    <n v="66.87"/>
  </r>
  <r>
    <s v="I25_66to56"/>
    <s v="Win"/>
    <s v="TR012"/>
    <x v="2"/>
    <x v="0"/>
    <s v="Fi01"/>
    <x v="5"/>
    <s v="AM6.vld"/>
    <s v="3a"/>
    <n v="35"/>
    <n v="0"/>
    <s v="AM"/>
    <s v="AM6"/>
    <n v="13270"/>
    <n v="11802"/>
    <x v="0"/>
    <x v="2"/>
    <x v="0"/>
    <n v="216.37"/>
    <n v="16.52"/>
    <n v="50.91"/>
    <n v="6452.97"/>
    <n v="232.89"/>
    <n v="50.91"/>
  </r>
  <r>
    <s v="I25_66to56"/>
    <s v="Win"/>
    <s v="TR012"/>
    <x v="2"/>
    <x v="0"/>
    <s v="Fi01"/>
    <x v="5"/>
    <s v="AM6.vld"/>
    <s v="3a"/>
    <n v="35"/>
    <n v="0"/>
    <s v="AM"/>
    <s v="AM6"/>
    <n v="15333"/>
    <n v="18991"/>
    <x v="1"/>
    <x v="3"/>
    <x v="0"/>
    <n v="8.86"/>
    <n v="0.92"/>
    <n v="0.9"/>
    <n v="3780.39"/>
    <n v="9.7799999999999994"/>
    <n v="0.9"/>
  </r>
  <r>
    <s v="I25_66to56"/>
    <s v="Win"/>
    <s v="TR012"/>
    <x v="2"/>
    <x v="0"/>
    <s v="Fi01"/>
    <x v="5"/>
    <s v="AM6.vld"/>
    <s v="3a"/>
    <n v="35"/>
    <n v="0"/>
    <s v="AM"/>
    <s v="AM6"/>
    <n v="15740"/>
    <n v="15741"/>
    <x v="1"/>
    <x v="4"/>
    <x v="0"/>
    <n v="1.59"/>
    <n v="0.05"/>
    <n v="1"/>
    <n v="3454.85"/>
    <n v="1.64"/>
    <n v="1"/>
  </r>
  <r>
    <s v="I25_66to56"/>
    <s v="Win"/>
    <s v="TR012"/>
    <x v="2"/>
    <x v="0"/>
    <s v="Fi01"/>
    <x v="5"/>
    <s v="AM6.vld"/>
    <s v="3a"/>
    <n v="35"/>
    <n v="0"/>
    <s v="AM"/>
    <s v="AM6"/>
    <n v="15742"/>
    <n v="15743"/>
    <x v="0"/>
    <x v="5"/>
    <x v="0"/>
    <n v="2.0099999999999998"/>
    <n v="0.11"/>
    <n v="2.0699999999999998"/>
    <n v="2567.69"/>
    <n v="2.12"/>
    <n v="2.0699999999999998"/>
  </r>
  <r>
    <s v="I25_66to56"/>
    <s v="Win"/>
    <s v="TR012"/>
    <x v="2"/>
    <x v="0"/>
    <s v="Fi01"/>
    <x v="5"/>
    <s v="AM6.vld"/>
    <s v="3a"/>
    <n v="35"/>
    <n v="0"/>
    <s v="AM"/>
    <s v="AM6"/>
    <n v="17350"/>
    <n v="17351"/>
    <x v="0"/>
    <x v="6"/>
    <x v="0"/>
    <n v="0"/>
    <n v="0"/>
    <n v="0"/>
    <n v="2840.35"/>
    <n v="0"/>
    <n v="0"/>
  </r>
  <r>
    <s v="I25_66to56"/>
    <s v="Win"/>
    <s v="TR012"/>
    <x v="2"/>
    <x v="0"/>
    <s v="Fi01"/>
    <x v="5"/>
    <s v="AM6.vld"/>
    <s v="3a"/>
    <n v="35"/>
    <n v="0"/>
    <s v="AM"/>
    <s v="AM6"/>
    <n v="17352"/>
    <n v="17353"/>
    <x v="1"/>
    <x v="7"/>
    <x v="0"/>
    <n v="0"/>
    <n v="0"/>
    <n v="0"/>
    <n v="2872.06"/>
    <n v="0"/>
    <n v="0"/>
  </r>
  <r>
    <s v="I25_66to56"/>
    <s v="Win"/>
    <s v="TR012"/>
    <x v="2"/>
    <x v="0"/>
    <s v="Fi01"/>
    <x v="5"/>
    <s v="AM6.vld"/>
    <s v="3a"/>
    <n v="35"/>
    <n v="0"/>
    <s v="AM"/>
    <s v="AM6"/>
    <n v="18993"/>
    <n v="15334"/>
    <x v="0"/>
    <x v="8"/>
    <x v="0"/>
    <n v="0"/>
    <n v="0"/>
    <n v="0"/>
    <n v="3411.56"/>
    <n v="0"/>
    <n v="0"/>
  </r>
  <r>
    <s v="I25_66to56"/>
    <s v="Win"/>
    <s v="TR012"/>
    <x v="2"/>
    <x v="0"/>
    <s v="Fi01"/>
    <x v="5"/>
    <s v="AM6.vld"/>
    <s v="3a"/>
    <n v="35"/>
    <n v="0"/>
    <s v="AM"/>
    <s v="AM6"/>
    <n v="18999"/>
    <n v="19000"/>
    <x v="1"/>
    <x v="9"/>
    <x v="0"/>
    <n v="187.41"/>
    <n v="12.89"/>
    <n v="29.93"/>
    <n v="5508.07"/>
    <n v="200.3"/>
    <n v="29.93"/>
  </r>
  <r>
    <s v="I25_66to56"/>
    <s v="Win"/>
    <s v="TR012"/>
    <x v="2"/>
    <x v="0"/>
    <s v="Fi01"/>
    <x v="5"/>
    <s v="AM6.vld"/>
    <s v="3a"/>
    <n v="35"/>
    <n v="0"/>
    <s v="AM"/>
    <s v="AM6"/>
    <n v="19002"/>
    <n v="19001"/>
    <x v="0"/>
    <x v="10"/>
    <x v="0"/>
    <n v="183.28"/>
    <n v="9.24"/>
    <n v="27.76"/>
    <n v="5214.8599999999997"/>
    <n v="192.52"/>
    <n v="27.76"/>
  </r>
  <r>
    <s v="I25_66to56"/>
    <s v="Win"/>
    <s v="TR012"/>
    <x v="2"/>
    <x v="0"/>
    <s v="Fi01"/>
    <x v="5"/>
    <s v="AM6.vld"/>
    <s v="3a"/>
    <n v="35"/>
    <n v="0"/>
    <s v="AM"/>
    <s v="AM6"/>
    <n v="19004"/>
    <n v="13271"/>
    <x v="1"/>
    <x v="11"/>
    <x v="0"/>
    <n v="41.18"/>
    <n v="2.96"/>
    <n v="41.09"/>
    <n v="5841.29"/>
    <n v="44.14"/>
    <n v="41.09"/>
  </r>
  <r>
    <s v="I25_66to56"/>
    <s v="Win"/>
    <s v="TR012"/>
    <x v="2"/>
    <x v="0"/>
    <s v="Fi01"/>
    <x v="5"/>
    <s v="AM6.vld"/>
    <s v="3a"/>
    <n v="35"/>
    <n v="0"/>
    <s v="AM"/>
    <s v="AM6"/>
    <n v="19017"/>
    <n v="19018"/>
    <x v="1"/>
    <x v="11"/>
    <x v="1"/>
    <n v="1417.91"/>
    <n v="88.24"/>
    <n v="131.27000000000001"/>
    <n v="1637.41"/>
    <n v="1506.15"/>
    <n v="131.27000000000001"/>
  </r>
  <r>
    <s v="I25_66to56"/>
    <s v="Win"/>
    <s v="TR012"/>
    <x v="2"/>
    <x v="0"/>
    <s v="Fi01"/>
    <x v="5"/>
    <s v="AM6.vld"/>
    <s v="3a"/>
    <n v="35"/>
    <n v="0"/>
    <s v="AM"/>
    <s v="AM6"/>
    <n v="19035"/>
    <n v="19036"/>
    <x v="1"/>
    <x v="9"/>
    <x v="1"/>
    <n v="897.19"/>
    <n v="29.08"/>
    <n v="86.68"/>
    <n v="1012.94"/>
    <n v="926.27"/>
    <n v="86.68"/>
  </r>
  <r>
    <s v="I25_66to56"/>
    <s v="Win"/>
    <s v="TR012"/>
    <x v="2"/>
    <x v="0"/>
    <s v="Fi01"/>
    <x v="5"/>
    <s v="AM6.vld"/>
    <s v="3a"/>
    <n v="35"/>
    <n v="0"/>
    <s v="AM"/>
    <s v="AM6"/>
    <n v="19059"/>
    <n v="19060"/>
    <x v="1"/>
    <x v="3"/>
    <x v="1"/>
    <n v="1074.79"/>
    <n v="15.8"/>
    <n v="35.69"/>
    <n v="1126.27"/>
    <n v="1090.5899999999999"/>
    <n v="35.69"/>
  </r>
  <r>
    <s v="I25_66to56"/>
    <s v="Win"/>
    <s v="TR012"/>
    <x v="2"/>
    <x v="0"/>
    <s v="Fi01"/>
    <x v="5"/>
    <s v="AM6.vld"/>
    <s v="3a"/>
    <n v="35"/>
    <n v="0"/>
    <s v="AM"/>
    <s v="AM6"/>
    <n v="19075"/>
    <n v="19076"/>
    <x v="1"/>
    <x v="4"/>
    <x v="1"/>
    <n v="955.19"/>
    <n v="4.6900000000000004"/>
    <n v="8.07"/>
    <n v="967.95"/>
    <n v="959.88"/>
    <n v="8.07"/>
  </r>
  <r>
    <s v="I25_66to56"/>
    <s v="Win"/>
    <s v="TR012"/>
    <x v="2"/>
    <x v="0"/>
    <s v="Fi01"/>
    <x v="5"/>
    <s v="AM6.vld"/>
    <s v="3a"/>
    <n v="35"/>
    <n v="0"/>
    <s v="AM"/>
    <s v="AM6"/>
    <n v="19119"/>
    <n v="19120"/>
    <x v="1"/>
    <x v="7"/>
    <x v="1"/>
    <n v="337.47"/>
    <n v="8.57"/>
    <n v="57.28"/>
    <n v="403.31"/>
    <n v="346.03"/>
    <n v="57.28"/>
  </r>
  <r>
    <s v="I25_66to56"/>
    <s v="Win"/>
    <s v="TR012"/>
    <x v="2"/>
    <x v="0"/>
    <s v="Fi01"/>
    <x v="5"/>
    <s v="AM6.vld"/>
    <s v="3a"/>
    <n v="35"/>
    <n v="0"/>
    <s v="AM"/>
    <s v="AM6"/>
    <n v="19127"/>
    <n v="19239"/>
    <x v="0"/>
    <x v="0"/>
    <x v="1"/>
    <n v="1353.13"/>
    <n v="103.05"/>
    <n v="199.2"/>
    <n v="1655.37"/>
    <n v="1456.18"/>
    <n v="199.2"/>
  </r>
  <r>
    <s v="I25_66to56"/>
    <s v="Win"/>
    <s v="TR012"/>
    <x v="2"/>
    <x v="0"/>
    <s v="Fi01"/>
    <x v="5"/>
    <s v="AM6.vld"/>
    <s v="3a"/>
    <n v="35"/>
    <n v="0"/>
    <s v="AM"/>
    <s v="AM6"/>
    <n v="19131"/>
    <n v="19130"/>
    <x v="0"/>
    <x v="2"/>
    <x v="1"/>
    <n v="1519.63"/>
    <n v="109.05"/>
    <n v="178.63"/>
    <n v="1807.32"/>
    <n v="1628.68"/>
    <n v="178.63"/>
  </r>
  <r>
    <s v="I25_66to56"/>
    <s v="Win"/>
    <s v="TR012"/>
    <x v="2"/>
    <x v="0"/>
    <s v="Fi01"/>
    <x v="5"/>
    <s v="AM6.vld"/>
    <s v="3a"/>
    <n v="35"/>
    <n v="0"/>
    <s v="AM"/>
    <s v="AM6"/>
    <n v="19136"/>
    <n v="19135"/>
    <x v="0"/>
    <x v="1"/>
    <x v="1"/>
    <n v="1341.75"/>
    <n v="87.1"/>
    <n v="150.47"/>
    <n v="1579.33"/>
    <n v="1428.86"/>
    <n v="150.47"/>
  </r>
  <r>
    <s v="I25_66to56"/>
    <s v="Win"/>
    <s v="TR012"/>
    <x v="2"/>
    <x v="0"/>
    <s v="Fi01"/>
    <x v="5"/>
    <s v="AM6.vld"/>
    <s v="3a"/>
    <n v="35"/>
    <n v="0"/>
    <s v="AM"/>
    <s v="AM6"/>
    <n v="19149"/>
    <n v="19148"/>
    <x v="0"/>
    <x v="10"/>
    <x v="1"/>
    <n v="1065.5999999999999"/>
    <n v="57.32"/>
    <n v="105.31"/>
    <n v="1228.23"/>
    <n v="1122.92"/>
    <n v="105.31"/>
  </r>
  <r>
    <s v="I25_66to56"/>
    <s v="Win"/>
    <s v="TR012"/>
    <x v="2"/>
    <x v="0"/>
    <s v="Fi01"/>
    <x v="5"/>
    <s v="AM6.vld"/>
    <s v="3a"/>
    <n v="35"/>
    <n v="0"/>
    <s v="AM"/>
    <s v="AM6"/>
    <n v="19173"/>
    <n v="19172"/>
    <x v="0"/>
    <x v="8"/>
    <x v="1"/>
    <n v="910.21"/>
    <n v="32.729999999999997"/>
    <n v="48.73"/>
    <n v="991.67"/>
    <n v="942.94"/>
    <n v="48.73"/>
  </r>
  <r>
    <s v="I25_66to56"/>
    <s v="Win"/>
    <s v="TR012"/>
    <x v="2"/>
    <x v="0"/>
    <s v="Fi01"/>
    <x v="5"/>
    <s v="AM6.vld"/>
    <s v="3a"/>
    <n v="35"/>
    <n v="0"/>
    <s v="AM"/>
    <s v="AM6"/>
    <n v="19189"/>
    <n v="19188"/>
    <x v="0"/>
    <x v="5"/>
    <x v="1"/>
    <n v="465.74"/>
    <n v="1.91"/>
    <n v="9.65"/>
    <n v="477.31"/>
    <n v="467.66"/>
    <n v="9.65"/>
  </r>
  <r>
    <s v="I25_66to56"/>
    <s v="Win"/>
    <s v="TR012"/>
    <x v="2"/>
    <x v="0"/>
    <s v="Fi01"/>
    <x v="5"/>
    <s v="AM6.vld"/>
    <s v="3a"/>
    <n v="35"/>
    <n v="0"/>
    <s v="AM"/>
    <s v="AM6"/>
    <n v="19233"/>
    <n v="19232"/>
    <x v="0"/>
    <x v="6"/>
    <x v="1"/>
    <n v="180.3"/>
    <n v="5.07"/>
    <n v="61.35"/>
    <n v="246.72"/>
    <n v="185.37"/>
    <n v="61.35"/>
  </r>
  <r>
    <s v="I25_66to56"/>
    <s v="Win"/>
    <s v="TR012"/>
    <x v="2"/>
    <x v="0"/>
    <s v="Fi01"/>
    <x v="6"/>
    <s v="MD1.vld"/>
    <s v="3a"/>
    <n v="35"/>
    <n v="0"/>
    <s v="MD"/>
    <s v="MD1"/>
    <n v="5209"/>
    <n v="19241"/>
    <x v="0"/>
    <x v="0"/>
    <x v="0"/>
    <n v="256.25"/>
    <n v="15.95"/>
    <n v="59.69"/>
    <n v="10336.99"/>
    <n v="272.2"/>
    <n v="59.69"/>
  </r>
  <r>
    <s v="I25_66to56"/>
    <s v="Win"/>
    <s v="TR012"/>
    <x v="2"/>
    <x v="0"/>
    <s v="Fi01"/>
    <x v="6"/>
    <s v="MD1.vld"/>
    <s v="3a"/>
    <n v="35"/>
    <n v="0"/>
    <s v="MD"/>
    <s v="MD1"/>
    <n v="5394"/>
    <n v="15366"/>
    <x v="0"/>
    <x v="1"/>
    <x v="0"/>
    <n v="256.74"/>
    <n v="18.77"/>
    <n v="40.01"/>
    <n v="9332.56"/>
    <n v="275.51"/>
    <n v="40.01"/>
  </r>
  <r>
    <s v="I25_66to56"/>
    <s v="Win"/>
    <s v="TR012"/>
    <x v="2"/>
    <x v="0"/>
    <s v="Fi01"/>
    <x v="6"/>
    <s v="MD1.vld"/>
    <s v="3a"/>
    <n v="35"/>
    <n v="0"/>
    <s v="MD"/>
    <s v="MD1"/>
    <n v="13270"/>
    <n v="11802"/>
    <x v="0"/>
    <x v="2"/>
    <x v="0"/>
    <n v="342.67"/>
    <n v="24.05"/>
    <n v="26.88"/>
    <n v="9535.5"/>
    <n v="366.72"/>
    <n v="26.88"/>
  </r>
  <r>
    <s v="I25_66to56"/>
    <s v="Win"/>
    <s v="TR012"/>
    <x v="2"/>
    <x v="0"/>
    <s v="Fi01"/>
    <x v="6"/>
    <s v="MD1.vld"/>
    <s v="3a"/>
    <n v="35"/>
    <n v="0"/>
    <s v="MD"/>
    <s v="MD1"/>
    <n v="15333"/>
    <n v="18991"/>
    <x v="1"/>
    <x v="3"/>
    <x v="0"/>
    <n v="0"/>
    <n v="0"/>
    <n v="0"/>
    <n v="5972.95"/>
    <n v="0"/>
    <n v="0"/>
  </r>
  <r>
    <s v="I25_66to56"/>
    <s v="Win"/>
    <s v="TR012"/>
    <x v="2"/>
    <x v="0"/>
    <s v="Fi01"/>
    <x v="6"/>
    <s v="MD1.vld"/>
    <s v="3a"/>
    <n v="35"/>
    <n v="0"/>
    <s v="MD"/>
    <s v="MD1"/>
    <n v="15740"/>
    <n v="15741"/>
    <x v="1"/>
    <x v="4"/>
    <x v="0"/>
    <n v="1.52"/>
    <n v="0.04"/>
    <n v="1.27"/>
    <n v="5596.31"/>
    <n v="1.55"/>
    <n v="1.27"/>
  </r>
  <r>
    <s v="I25_66to56"/>
    <s v="Win"/>
    <s v="TR012"/>
    <x v="2"/>
    <x v="0"/>
    <s v="Fi01"/>
    <x v="6"/>
    <s v="MD1.vld"/>
    <s v="3a"/>
    <n v="35"/>
    <n v="0"/>
    <s v="MD"/>
    <s v="MD1"/>
    <n v="15742"/>
    <n v="15743"/>
    <x v="0"/>
    <x v="5"/>
    <x v="0"/>
    <n v="0.57999999999999996"/>
    <n v="0.03"/>
    <n v="2.19"/>
    <n v="3420.35"/>
    <n v="0.62"/>
    <n v="2.19"/>
  </r>
  <r>
    <s v="I25_66to56"/>
    <s v="Win"/>
    <s v="TR012"/>
    <x v="2"/>
    <x v="0"/>
    <s v="Fi01"/>
    <x v="6"/>
    <s v="MD1.vld"/>
    <s v="3a"/>
    <n v="35"/>
    <n v="0"/>
    <s v="MD"/>
    <s v="MD1"/>
    <n v="17350"/>
    <n v="17351"/>
    <x v="0"/>
    <x v="6"/>
    <x v="0"/>
    <n v="0"/>
    <n v="0"/>
    <n v="0"/>
    <n v="4290.29"/>
    <n v="0"/>
    <n v="0"/>
  </r>
  <r>
    <s v="I25_66to56"/>
    <s v="Win"/>
    <s v="TR012"/>
    <x v="2"/>
    <x v="0"/>
    <s v="Fi01"/>
    <x v="6"/>
    <s v="MD1.vld"/>
    <s v="3a"/>
    <n v="35"/>
    <n v="0"/>
    <s v="MD"/>
    <s v="MD1"/>
    <n v="17352"/>
    <n v="17353"/>
    <x v="1"/>
    <x v="7"/>
    <x v="0"/>
    <n v="0"/>
    <n v="0"/>
    <n v="0"/>
    <n v="4619.49"/>
    <n v="0"/>
    <n v="0"/>
  </r>
  <r>
    <s v="I25_66to56"/>
    <s v="Win"/>
    <s v="TR012"/>
    <x v="2"/>
    <x v="0"/>
    <s v="Fi01"/>
    <x v="6"/>
    <s v="MD1.vld"/>
    <s v="3a"/>
    <n v="35"/>
    <n v="0"/>
    <s v="MD"/>
    <s v="MD1"/>
    <n v="18993"/>
    <n v="15334"/>
    <x v="0"/>
    <x v="8"/>
    <x v="0"/>
    <n v="0"/>
    <n v="0"/>
    <n v="0"/>
    <n v="4798.01"/>
    <n v="0"/>
    <n v="0"/>
  </r>
  <r>
    <s v="I25_66to56"/>
    <s v="Win"/>
    <s v="TR012"/>
    <x v="2"/>
    <x v="0"/>
    <s v="Fi01"/>
    <x v="6"/>
    <s v="MD1.vld"/>
    <s v="3a"/>
    <n v="35"/>
    <n v="0"/>
    <s v="MD"/>
    <s v="MD1"/>
    <n v="18999"/>
    <n v="19000"/>
    <x v="1"/>
    <x v="9"/>
    <x v="0"/>
    <n v="261.01"/>
    <n v="12.95"/>
    <n v="45.74"/>
    <n v="8705.1200000000008"/>
    <n v="273.95999999999998"/>
    <n v="45.74"/>
  </r>
  <r>
    <s v="I25_66to56"/>
    <s v="Win"/>
    <s v="TR012"/>
    <x v="2"/>
    <x v="0"/>
    <s v="Fi01"/>
    <x v="6"/>
    <s v="MD1.vld"/>
    <s v="3a"/>
    <n v="35"/>
    <n v="0"/>
    <s v="MD"/>
    <s v="MD1"/>
    <n v="19002"/>
    <n v="19001"/>
    <x v="0"/>
    <x v="10"/>
    <x v="0"/>
    <n v="125.63"/>
    <n v="4.9000000000000004"/>
    <n v="43"/>
    <n v="8008.84"/>
    <n v="130.52000000000001"/>
    <n v="43"/>
  </r>
  <r>
    <s v="I25_66to56"/>
    <s v="Win"/>
    <s v="TR012"/>
    <x v="2"/>
    <x v="0"/>
    <s v="Fi01"/>
    <x v="6"/>
    <s v="MD1.vld"/>
    <s v="3a"/>
    <n v="35"/>
    <n v="0"/>
    <s v="MD"/>
    <s v="MD1"/>
    <n v="19004"/>
    <n v="13271"/>
    <x v="1"/>
    <x v="11"/>
    <x v="0"/>
    <n v="57.8"/>
    <n v="4.29"/>
    <n v="31.38"/>
    <n v="9614.25"/>
    <n v="62.08"/>
    <n v="31.38"/>
  </r>
  <r>
    <s v="I25_66to56"/>
    <s v="Win"/>
    <s v="TR012"/>
    <x v="2"/>
    <x v="0"/>
    <s v="Fi01"/>
    <x v="6"/>
    <s v="MD1.vld"/>
    <s v="3a"/>
    <n v="35"/>
    <n v="0"/>
    <s v="MD"/>
    <s v="MD1"/>
    <n v="19017"/>
    <n v="19018"/>
    <x v="1"/>
    <x v="11"/>
    <x v="1"/>
    <n v="2336.8200000000002"/>
    <n v="115.05"/>
    <n v="222.42"/>
    <n v="2674.29"/>
    <n v="2451.87"/>
    <n v="222.42"/>
  </r>
  <r>
    <s v="I25_66to56"/>
    <s v="Win"/>
    <s v="TR012"/>
    <x v="2"/>
    <x v="0"/>
    <s v="Fi01"/>
    <x v="6"/>
    <s v="MD1.vld"/>
    <s v="3a"/>
    <n v="35"/>
    <n v="0"/>
    <s v="MD"/>
    <s v="MD1"/>
    <n v="19035"/>
    <n v="19036"/>
    <x v="1"/>
    <x v="9"/>
    <x v="1"/>
    <n v="1723.43"/>
    <n v="49.52"/>
    <n v="120.22"/>
    <n v="1893.16"/>
    <n v="1772.94"/>
    <n v="120.22"/>
  </r>
  <r>
    <s v="I25_66to56"/>
    <s v="Win"/>
    <s v="TR012"/>
    <x v="2"/>
    <x v="0"/>
    <s v="Fi01"/>
    <x v="6"/>
    <s v="MD1.vld"/>
    <s v="3a"/>
    <n v="35"/>
    <n v="0"/>
    <s v="MD"/>
    <s v="MD1"/>
    <n v="19059"/>
    <n v="19060"/>
    <x v="1"/>
    <x v="3"/>
    <x v="1"/>
    <n v="1824.89"/>
    <n v="30.63"/>
    <n v="59.74"/>
    <n v="1915.25"/>
    <n v="1855.51"/>
    <n v="59.74"/>
  </r>
  <r>
    <s v="I25_66to56"/>
    <s v="Win"/>
    <s v="TR012"/>
    <x v="2"/>
    <x v="0"/>
    <s v="Fi01"/>
    <x v="6"/>
    <s v="MD1.vld"/>
    <s v="3a"/>
    <n v="35"/>
    <n v="0"/>
    <s v="MD"/>
    <s v="MD1"/>
    <n v="19075"/>
    <n v="19076"/>
    <x v="1"/>
    <x v="4"/>
    <x v="1"/>
    <n v="1501.12"/>
    <n v="3.56"/>
    <n v="9.43"/>
    <n v="1514.11"/>
    <n v="1504.68"/>
    <n v="9.43"/>
  </r>
  <r>
    <s v="I25_66to56"/>
    <s v="Win"/>
    <s v="TR012"/>
    <x v="2"/>
    <x v="0"/>
    <s v="Fi01"/>
    <x v="6"/>
    <s v="MD1.vld"/>
    <s v="3a"/>
    <n v="35"/>
    <n v="0"/>
    <s v="MD"/>
    <s v="MD1"/>
    <n v="19119"/>
    <n v="19120"/>
    <x v="1"/>
    <x v="7"/>
    <x v="1"/>
    <n v="502.05"/>
    <n v="7.15"/>
    <n v="86.05"/>
    <n v="595.25"/>
    <n v="509.2"/>
    <n v="86.05"/>
  </r>
  <r>
    <s v="I25_66to56"/>
    <s v="Win"/>
    <s v="TR012"/>
    <x v="2"/>
    <x v="0"/>
    <s v="Fi01"/>
    <x v="6"/>
    <s v="MD1.vld"/>
    <s v="3a"/>
    <n v="35"/>
    <n v="0"/>
    <s v="MD"/>
    <s v="MD1"/>
    <n v="19127"/>
    <n v="19239"/>
    <x v="0"/>
    <x v="0"/>
    <x v="1"/>
    <n v="1550.41"/>
    <n v="97.81"/>
    <n v="173"/>
    <n v="1821.22"/>
    <n v="1648.22"/>
    <n v="173"/>
  </r>
  <r>
    <s v="I25_66to56"/>
    <s v="Win"/>
    <s v="TR012"/>
    <x v="2"/>
    <x v="0"/>
    <s v="Fi01"/>
    <x v="6"/>
    <s v="MD1.vld"/>
    <s v="3a"/>
    <n v="35"/>
    <n v="0"/>
    <s v="MD"/>
    <s v="MD1"/>
    <n v="19131"/>
    <n v="19130"/>
    <x v="0"/>
    <x v="2"/>
    <x v="1"/>
    <n v="1491.41"/>
    <n v="90.95"/>
    <n v="193.37"/>
    <n v="1775.73"/>
    <n v="1582.36"/>
    <n v="193.37"/>
  </r>
  <r>
    <s v="I25_66to56"/>
    <s v="Win"/>
    <s v="TR012"/>
    <x v="2"/>
    <x v="0"/>
    <s v="Fi01"/>
    <x v="6"/>
    <s v="MD1.vld"/>
    <s v="3a"/>
    <n v="35"/>
    <n v="0"/>
    <s v="MD"/>
    <s v="MD1"/>
    <n v="19136"/>
    <n v="19135"/>
    <x v="0"/>
    <x v="1"/>
    <x v="1"/>
    <n v="1321.51"/>
    <n v="79.28"/>
    <n v="182.86"/>
    <n v="1583.65"/>
    <n v="1400.79"/>
    <n v="182.86"/>
  </r>
  <r>
    <s v="I25_66to56"/>
    <s v="Win"/>
    <s v="TR012"/>
    <x v="2"/>
    <x v="0"/>
    <s v="Fi01"/>
    <x v="6"/>
    <s v="MD1.vld"/>
    <s v="3a"/>
    <n v="35"/>
    <n v="0"/>
    <s v="MD"/>
    <s v="MD1"/>
    <n v="19149"/>
    <n v="19148"/>
    <x v="0"/>
    <x v="10"/>
    <x v="1"/>
    <n v="773.23"/>
    <n v="42.01"/>
    <n v="123.21"/>
    <n v="938.45"/>
    <n v="815.24"/>
    <n v="123.21"/>
  </r>
  <r>
    <s v="I25_66to56"/>
    <s v="Win"/>
    <s v="TR012"/>
    <x v="2"/>
    <x v="0"/>
    <s v="Fi01"/>
    <x v="6"/>
    <s v="MD1.vld"/>
    <s v="3a"/>
    <n v="35"/>
    <n v="0"/>
    <s v="MD"/>
    <s v="MD1"/>
    <n v="19173"/>
    <n v="19172"/>
    <x v="0"/>
    <x v="8"/>
    <x v="1"/>
    <n v="479.87"/>
    <n v="19.25"/>
    <n v="69.53"/>
    <n v="568.65"/>
    <n v="499.12"/>
    <n v="69.53"/>
  </r>
  <r>
    <s v="I25_66to56"/>
    <s v="Win"/>
    <s v="TR012"/>
    <x v="2"/>
    <x v="0"/>
    <s v="Fi01"/>
    <x v="6"/>
    <s v="MD1.vld"/>
    <s v="3a"/>
    <n v="35"/>
    <n v="0"/>
    <s v="MD"/>
    <s v="MD1"/>
    <n v="19189"/>
    <n v="19188"/>
    <x v="0"/>
    <x v="5"/>
    <x v="1"/>
    <n v="270.3"/>
    <n v="0.85"/>
    <n v="9.9600000000000009"/>
    <n v="281.10000000000002"/>
    <n v="271.14999999999998"/>
    <n v="9.9600000000000009"/>
  </r>
  <r>
    <s v="I25_66to56"/>
    <s v="Win"/>
    <s v="TR012"/>
    <x v="2"/>
    <x v="0"/>
    <s v="Fi01"/>
    <x v="6"/>
    <s v="MD1.vld"/>
    <s v="3a"/>
    <n v="35"/>
    <n v="0"/>
    <s v="MD"/>
    <s v="MD1"/>
    <n v="19233"/>
    <n v="19232"/>
    <x v="0"/>
    <x v="6"/>
    <x v="1"/>
    <n v="134.53"/>
    <n v="3.51"/>
    <n v="91.22"/>
    <n v="229.26"/>
    <n v="138.04"/>
    <n v="91.22"/>
  </r>
  <r>
    <s v="I25_66to56"/>
    <s v="Win"/>
    <s v="TR012"/>
    <x v="2"/>
    <x v="0"/>
    <s v="Fi01"/>
    <x v="7"/>
    <s v="MD2.vld"/>
    <s v="3a"/>
    <n v="35"/>
    <n v="0"/>
    <s v="MD"/>
    <s v="MD2"/>
    <n v="5209"/>
    <n v="19241"/>
    <x v="0"/>
    <x v="0"/>
    <x v="0"/>
    <n v="1050.02"/>
    <n v="78.599999999999994"/>
    <n v="126.54"/>
    <n v="16552.12"/>
    <n v="1128.6199999999999"/>
    <n v="126.54"/>
  </r>
  <r>
    <s v="I25_66to56"/>
    <s v="Win"/>
    <s v="TR012"/>
    <x v="2"/>
    <x v="0"/>
    <s v="Fi01"/>
    <x v="7"/>
    <s v="MD2.vld"/>
    <s v="3a"/>
    <n v="35"/>
    <n v="0"/>
    <s v="MD"/>
    <s v="MD2"/>
    <n v="5394"/>
    <n v="15366"/>
    <x v="0"/>
    <x v="1"/>
    <x v="0"/>
    <n v="1094.1500000000001"/>
    <n v="98.69"/>
    <n v="140.65"/>
    <n v="14919.73"/>
    <n v="1192.8399999999999"/>
    <n v="140.65"/>
  </r>
  <r>
    <s v="I25_66to56"/>
    <s v="Win"/>
    <s v="TR012"/>
    <x v="2"/>
    <x v="0"/>
    <s v="Fi01"/>
    <x v="7"/>
    <s v="MD2.vld"/>
    <s v="3a"/>
    <n v="35"/>
    <n v="0"/>
    <s v="MD"/>
    <s v="MD2"/>
    <n v="13270"/>
    <n v="11802"/>
    <x v="0"/>
    <x v="2"/>
    <x v="0"/>
    <n v="797.69"/>
    <n v="50.26"/>
    <n v="74.8"/>
    <n v="14918.18"/>
    <n v="847.95"/>
    <n v="74.8"/>
  </r>
  <r>
    <s v="I25_66to56"/>
    <s v="Win"/>
    <s v="TR012"/>
    <x v="2"/>
    <x v="0"/>
    <s v="Fi01"/>
    <x v="7"/>
    <s v="MD2.vld"/>
    <s v="3a"/>
    <n v="35"/>
    <n v="0"/>
    <s v="MD"/>
    <s v="MD2"/>
    <n v="15333"/>
    <n v="18991"/>
    <x v="1"/>
    <x v="3"/>
    <x v="0"/>
    <n v="204.39"/>
    <n v="6.21"/>
    <n v="18.04"/>
    <n v="9979.18"/>
    <n v="210.61"/>
    <n v="18.04"/>
  </r>
  <r>
    <s v="I25_66to56"/>
    <s v="Win"/>
    <s v="TR012"/>
    <x v="2"/>
    <x v="0"/>
    <s v="Fi01"/>
    <x v="7"/>
    <s v="MD2.vld"/>
    <s v="3a"/>
    <n v="35"/>
    <n v="0"/>
    <s v="MD"/>
    <s v="MD2"/>
    <n v="15740"/>
    <n v="15741"/>
    <x v="1"/>
    <x v="4"/>
    <x v="0"/>
    <n v="0.48"/>
    <n v="0.01"/>
    <n v="1.78"/>
    <n v="9044.48"/>
    <n v="0.49"/>
    <n v="1.78"/>
  </r>
  <r>
    <s v="I25_66to56"/>
    <s v="Win"/>
    <s v="TR012"/>
    <x v="2"/>
    <x v="0"/>
    <s v="Fi01"/>
    <x v="7"/>
    <s v="MD2.vld"/>
    <s v="3a"/>
    <n v="35"/>
    <n v="0"/>
    <s v="MD"/>
    <s v="MD2"/>
    <n v="15742"/>
    <n v="15743"/>
    <x v="0"/>
    <x v="5"/>
    <x v="0"/>
    <n v="14.98"/>
    <n v="0.78"/>
    <n v="4.33"/>
    <n v="5864.63"/>
    <n v="15.76"/>
    <n v="4.33"/>
  </r>
  <r>
    <s v="I25_66to56"/>
    <s v="Win"/>
    <s v="TR012"/>
    <x v="2"/>
    <x v="0"/>
    <s v="Fi01"/>
    <x v="7"/>
    <s v="MD2.vld"/>
    <s v="3a"/>
    <n v="35"/>
    <n v="0"/>
    <s v="MD"/>
    <s v="MD2"/>
    <n v="17350"/>
    <n v="17351"/>
    <x v="0"/>
    <x v="6"/>
    <x v="0"/>
    <n v="0"/>
    <n v="0"/>
    <n v="0"/>
    <n v="6842.72"/>
    <n v="0"/>
    <n v="0"/>
  </r>
  <r>
    <s v="I25_66to56"/>
    <s v="Win"/>
    <s v="TR012"/>
    <x v="2"/>
    <x v="0"/>
    <s v="Fi01"/>
    <x v="7"/>
    <s v="MD2.vld"/>
    <s v="3a"/>
    <n v="35"/>
    <n v="0"/>
    <s v="MD"/>
    <s v="MD2"/>
    <n v="17352"/>
    <n v="17353"/>
    <x v="1"/>
    <x v="7"/>
    <x v="0"/>
    <n v="0"/>
    <n v="0"/>
    <n v="0"/>
    <n v="7266.55"/>
    <n v="0"/>
    <n v="0"/>
  </r>
  <r>
    <s v="I25_66to56"/>
    <s v="Win"/>
    <s v="TR012"/>
    <x v="2"/>
    <x v="0"/>
    <s v="Fi01"/>
    <x v="7"/>
    <s v="MD2.vld"/>
    <s v="3a"/>
    <n v="35"/>
    <n v="0"/>
    <s v="MD"/>
    <s v="MD2"/>
    <n v="18993"/>
    <n v="15334"/>
    <x v="0"/>
    <x v="8"/>
    <x v="0"/>
    <n v="0"/>
    <n v="0"/>
    <n v="0"/>
    <n v="7792.14"/>
    <n v="0"/>
    <n v="0"/>
  </r>
  <r>
    <s v="I25_66to56"/>
    <s v="Win"/>
    <s v="TR012"/>
    <x v="2"/>
    <x v="0"/>
    <s v="Fi01"/>
    <x v="7"/>
    <s v="MD2.vld"/>
    <s v="3a"/>
    <n v="35"/>
    <n v="0"/>
    <s v="MD"/>
    <s v="MD2"/>
    <n v="18999"/>
    <n v="19000"/>
    <x v="1"/>
    <x v="9"/>
    <x v="0"/>
    <n v="249.53"/>
    <n v="8.99"/>
    <n v="45.52"/>
    <n v="13651.36"/>
    <n v="258.52"/>
    <n v="45.52"/>
  </r>
  <r>
    <s v="I25_66to56"/>
    <s v="Win"/>
    <s v="TR012"/>
    <x v="2"/>
    <x v="0"/>
    <s v="Fi01"/>
    <x v="7"/>
    <s v="MD2.vld"/>
    <s v="3a"/>
    <n v="35"/>
    <n v="0"/>
    <s v="MD"/>
    <s v="MD2"/>
    <n v="19002"/>
    <n v="19001"/>
    <x v="0"/>
    <x v="10"/>
    <x v="0"/>
    <n v="294.02999999999997"/>
    <n v="11.98"/>
    <n v="70.55"/>
    <n v="12123.47"/>
    <n v="306.01"/>
    <n v="70.55"/>
  </r>
  <r>
    <s v="I25_66to56"/>
    <s v="Win"/>
    <s v="TR012"/>
    <x v="2"/>
    <x v="0"/>
    <s v="Fi01"/>
    <x v="7"/>
    <s v="MD2.vld"/>
    <s v="3a"/>
    <n v="35"/>
    <n v="0"/>
    <s v="MD"/>
    <s v="MD2"/>
    <n v="19004"/>
    <n v="13271"/>
    <x v="1"/>
    <x v="11"/>
    <x v="0"/>
    <n v="186.67"/>
    <n v="16.71"/>
    <n v="82.73"/>
    <n v="15384.87"/>
    <n v="203.37"/>
    <n v="82.73"/>
  </r>
  <r>
    <s v="I25_66to56"/>
    <s v="Win"/>
    <s v="TR012"/>
    <x v="2"/>
    <x v="0"/>
    <s v="Fi01"/>
    <x v="7"/>
    <s v="MD2.vld"/>
    <s v="3a"/>
    <n v="35"/>
    <n v="0"/>
    <s v="MD"/>
    <s v="MD2"/>
    <n v="19017"/>
    <n v="19018"/>
    <x v="1"/>
    <x v="11"/>
    <x v="1"/>
    <n v="2502.94"/>
    <n v="111.55"/>
    <n v="226.72"/>
    <n v="2841.2"/>
    <n v="2614.4899999999998"/>
    <n v="226.72"/>
  </r>
  <r>
    <s v="I25_66to56"/>
    <s v="Win"/>
    <s v="TR012"/>
    <x v="2"/>
    <x v="0"/>
    <s v="Fi01"/>
    <x v="7"/>
    <s v="MD2.vld"/>
    <s v="3a"/>
    <n v="35"/>
    <n v="0"/>
    <s v="MD"/>
    <s v="MD2"/>
    <n v="19035"/>
    <n v="19036"/>
    <x v="1"/>
    <x v="9"/>
    <x v="1"/>
    <n v="2025.81"/>
    <n v="53.54"/>
    <n v="180.6"/>
    <n v="2259.96"/>
    <n v="2079.35"/>
    <n v="180.6"/>
  </r>
  <r>
    <s v="I25_66to56"/>
    <s v="Win"/>
    <s v="TR012"/>
    <x v="2"/>
    <x v="0"/>
    <s v="Fi01"/>
    <x v="7"/>
    <s v="MD2.vld"/>
    <s v="3a"/>
    <n v="35"/>
    <n v="0"/>
    <s v="MD"/>
    <s v="MD2"/>
    <n v="19059"/>
    <n v="19060"/>
    <x v="1"/>
    <x v="3"/>
    <x v="1"/>
    <n v="2816.85"/>
    <n v="48.09"/>
    <n v="78.39"/>
    <n v="2943.33"/>
    <n v="2864.94"/>
    <n v="78.39"/>
  </r>
  <r>
    <s v="I25_66to56"/>
    <s v="Win"/>
    <s v="TR012"/>
    <x v="2"/>
    <x v="0"/>
    <s v="Fi01"/>
    <x v="7"/>
    <s v="MD2.vld"/>
    <s v="3a"/>
    <n v="35"/>
    <n v="0"/>
    <s v="MD"/>
    <s v="MD2"/>
    <n v="19075"/>
    <n v="19076"/>
    <x v="1"/>
    <x v="4"/>
    <x v="1"/>
    <n v="2330.4899999999998"/>
    <n v="4.3499999999999996"/>
    <n v="16.39"/>
    <n v="2351.23"/>
    <n v="2334.84"/>
    <n v="16.39"/>
  </r>
  <r>
    <s v="I25_66to56"/>
    <s v="Win"/>
    <s v="TR012"/>
    <x v="2"/>
    <x v="0"/>
    <s v="Fi01"/>
    <x v="7"/>
    <s v="MD2.vld"/>
    <s v="3a"/>
    <n v="35"/>
    <n v="0"/>
    <s v="MD"/>
    <s v="MD2"/>
    <n v="19119"/>
    <n v="19120"/>
    <x v="1"/>
    <x v="7"/>
    <x v="1"/>
    <n v="932.85"/>
    <n v="21.31"/>
    <n v="141.37"/>
    <n v="1095.54"/>
    <n v="954.16"/>
    <n v="141.37"/>
  </r>
  <r>
    <s v="I25_66to56"/>
    <s v="Win"/>
    <s v="TR012"/>
    <x v="2"/>
    <x v="0"/>
    <s v="Fi01"/>
    <x v="7"/>
    <s v="MD2.vld"/>
    <s v="3a"/>
    <n v="35"/>
    <n v="0"/>
    <s v="MD"/>
    <s v="MD2"/>
    <n v="19127"/>
    <n v="19239"/>
    <x v="0"/>
    <x v="0"/>
    <x v="1"/>
    <n v="3377.91"/>
    <n v="228.1"/>
    <n v="217.14"/>
    <n v="3823.14"/>
    <n v="3606"/>
    <n v="217.14"/>
  </r>
  <r>
    <s v="I25_66to56"/>
    <s v="Win"/>
    <s v="TR012"/>
    <x v="2"/>
    <x v="0"/>
    <s v="Fi01"/>
    <x v="7"/>
    <s v="MD2.vld"/>
    <s v="3a"/>
    <n v="35"/>
    <n v="0"/>
    <s v="MD"/>
    <s v="MD2"/>
    <n v="19131"/>
    <n v="19130"/>
    <x v="0"/>
    <x v="2"/>
    <x v="1"/>
    <n v="3386.87"/>
    <n v="219.44"/>
    <n v="248.15"/>
    <n v="3854.47"/>
    <n v="3606.32"/>
    <n v="248.15"/>
  </r>
  <r>
    <s v="I25_66to56"/>
    <s v="Win"/>
    <s v="TR012"/>
    <x v="2"/>
    <x v="0"/>
    <s v="Fi01"/>
    <x v="7"/>
    <s v="MD2.vld"/>
    <s v="3a"/>
    <n v="35"/>
    <n v="0"/>
    <s v="MD"/>
    <s v="MD2"/>
    <n v="19136"/>
    <n v="19135"/>
    <x v="0"/>
    <x v="1"/>
    <x v="1"/>
    <n v="2624.49"/>
    <n v="139.47"/>
    <n v="188.76"/>
    <n v="2952.72"/>
    <n v="2763.96"/>
    <n v="188.76"/>
  </r>
  <r>
    <s v="I25_66to56"/>
    <s v="Win"/>
    <s v="TR012"/>
    <x v="2"/>
    <x v="0"/>
    <s v="Fi01"/>
    <x v="7"/>
    <s v="MD2.vld"/>
    <s v="3a"/>
    <n v="35"/>
    <n v="0"/>
    <s v="MD"/>
    <s v="MD2"/>
    <n v="19149"/>
    <n v="19148"/>
    <x v="0"/>
    <x v="10"/>
    <x v="1"/>
    <n v="1836.9"/>
    <n v="85.23"/>
    <n v="180.55"/>
    <n v="2102.67"/>
    <n v="1922.12"/>
    <n v="180.55"/>
  </r>
  <r>
    <s v="I25_66to56"/>
    <s v="Win"/>
    <s v="TR012"/>
    <x v="2"/>
    <x v="0"/>
    <s v="Fi01"/>
    <x v="7"/>
    <s v="MD2.vld"/>
    <s v="3a"/>
    <n v="35"/>
    <n v="0"/>
    <s v="MD"/>
    <s v="MD2"/>
    <n v="19173"/>
    <n v="19172"/>
    <x v="0"/>
    <x v="8"/>
    <x v="1"/>
    <n v="1768.9"/>
    <n v="60.91"/>
    <n v="123.3"/>
    <n v="1953.11"/>
    <n v="1829.81"/>
    <n v="123.3"/>
  </r>
  <r>
    <s v="I25_66to56"/>
    <s v="Win"/>
    <s v="TR012"/>
    <x v="2"/>
    <x v="0"/>
    <s v="Fi01"/>
    <x v="7"/>
    <s v="MD2.vld"/>
    <s v="3a"/>
    <n v="35"/>
    <n v="0"/>
    <s v="MD"/>
    <s v="MD2"/>
    <n v="19189"/>
    <n v="19188"/>
    <x v="0"/>
    <x v="5"/>
    <x v="1"/>
    <n v="1196.56"/>
    <n v="6.27"/>
    <n v="21.18"/>
    <n v="1224.01"/>
    <n v="1202.83"/>
    <n v="21.18"/>
  </r>
  <r>
    <s v="I25_66to56"/>
    <s v="Win"/>
    <s v="TR012"/>
    <x v="2"/>
    <x v="0"/>
    <s v="Fi01"/>
    <x v="7"/>
    <s v="MD2.vld"/>
    <s v="3a"/>
    <n v="35"/>
    <n v="0"/>
    <s v="MD"/>
    <s v="MD2"/>
    <n v="19233"/>
    <n v="19232"/>
    <x v="0"/>
    <x v="6"/>
    <x v="1"/>
    <n v="723.46"/>
    <n v="24.7"/>
    <n v="152.65"/>
    <n v="900.81"/>
    <n v="748.16"/>
    <n v="152.65"/>
  </r>
  <r>
    <s v="I25_66to56"/>
    <s v="Win"/>
    <s v="TR012"/>
    <x v="2"/>
    <x v="0"/>
    <s v="Fi01"/>
    <x v="8"/>
    <s v="PM1.vld"/>
    <s v="3a"/>
    <n v="35"/>
    <n v="0"/>
    <s v="PM"/>
    <s v="PM1"/>
    <n v="5209"/>
    <n v="19241"/>
    <x v="0"/>
    <x v="0"/>
    <x v="0"/>
    <n v="93.92"/>
    <n v="8.59"/>
    <n v="36.04"/>
    <n v="2691.75"/>
    <n v="102.51"/>
    <n v="36.04"/>
  </r>
  <r>
    <s v="I25_66to56"/>
    <s v="Win"/>
    <s v="TR012"/>
    <x v="2"/>
    <x v="0"/>
    <s v="Fi01"/>
    <x v="8"/>
    <s v="PM1.vld"/>
    <s v="3a"/>
    <n v="35"/>
    <n v="0"/>
    <s v="PM"/>
    <s v="PM1"/>
    <n v="5394"/>
    <n v="15366"/>
    <x v="0"/>
    <x v="1"/>
    <x v="0"/>
    <n v="71.260000000000005"/>
    <n v="11.24"/>
    <n v="26.94"/>
    <n v="2504.96"/>
    <n v="82.5"/>
    <n v="26.94"/>
  </r>
  <r>
    <s v="I25_66to56"/>
    <s v="Win"/>
    <s v="TR012"/>
    <x v="2"/>
    <x v="0"/>
    <s v="Fi01"/>
    <x v="8"/>
    <s v="PM1.vld"/>
    <s v="3a"/>
    <n v="35"/>
    <n v="0"/>
    <s v="PM"/>
    <s v="PM1"/>
    <n v="13270"/>
    <n v="11802"/>
    <x v="0"/>
    <x v="2"/>
    <x v="0"/>
    <n v="126.44"/>
    <n v="19.09"/>
    <n v="29.37"/>
    <n v="2497.65"/>
    <n v="145.53"/>
    <n v="29.37"/>
  </r>
  <r>
    <s v="I25_66to56"/>
    <s v="Win"/>
    <s v="TR012"/>
    <x v="2"/>
    <x v="0"/>
    <s v="Fi01"/>
    <x v="8"/>
    <s v="PM1.vld"/>
    <s v="3a"/>
    <n v="35"/>
    <n v="0"/>
    <s v="PM"/>
    <s v="PM1"/>
    <n v="15333"/>
    <n v="18991"/>
    <x v="1"/>
    <x v="3"/>
    <x v="0"/>
    <n v="0"/>
    <n v="0"/>
    <n v="0"/>
    <n v="1858.85"/>
    <n v="0"/>
    <n v="0"/>
  </r>
  <r>
    <s v="I25_66to56"/>
    <s v="Win"/>
    <s v="TR012"/>
    <x v="2"/>
    <x v="0"/>
    <s v="Fi01"/>
    <x v="8"/>
    <s v="PM1.vld"/>
    <s v="3a"/>
    <n v="35"/>
    <n v="0"/>
    <s v="PM"/>
    <s v="PM1"/>
    <n v="15740"/>
    <n v="15741"/>
    <x v="1"/>
    <x v="4"/>
    <x v="0"/>
    <n v="1.28"/>
    <n v="0.06"/>
    <n v="0.95"/>
    <n v="1630.05"/>
    <n v="1.33"/>
    <n v="0.95"/>
  </r>
  <r>
    <s v="I25_66to56"/>
    <s v="Win"/>
    <s v="TR012"/>
    <x v="2"/>
    <x v="0"/>
    <s v="Fi01"/>
    <x v="8"/>
    <s v="PM1.vld"/>
    <s v="3a"/>
    <n v="35"/>
    <n v="0"/>
    <s v="PM"/>
    <s v="PM1"/>
    <n v="15742"/>
    <n v="15743"/>
    <x v="0"/>
    <x v="5"/>
    <x v="0"/>
    <n v="8.9700000000000006"/>
    <n v="0.49"/>
    <n v="1.27"/>
    <n v="1288.3"/>
    <n v="9.4600000000000009"/>
    <n v="1.27"/>
  </r>
  <r>
    <s v="I25_66to56"/>
    <s v="Win"/>
    <s v="TR012"/>
    <x v="2"/>
    <x v="0"/>
    <s v="Fi01"/>
    <x v="8"/>
    <s v="PM1.vld"/>
    <s v="3a"/>
    <n v="35"/>
    <n v="0"/>
    <s v="PM"/>
    <s v="PM1"/>
    <n v="17350"/>
    <n v="17351"/>
    <x v="0"/>
    <x v="6"/>
    <x v="0"/>
    <n v="0"/>
    <n v="0"/>
    <n v="0"/>
    <n v="1581.1"/>
    <n v="0"/>
    <n v="0"/>
  </r>
  <r>
    <s v="I25_66to56"/>
    <s v="Win"/>
    <s v="TR012"/>
    <x v="2"/>
    <x v="0"/>
    <s v="Fi01"/>
    <x v="8"/>
    <s v="PM1.vld"/>
    <s v="3a"/>
    <n v="35"/>
    <n v="0"/>
    <s v="PM"/>
    <s v="PM1"/>
    <n v="17352"/>
    <n v="17353"/>
    <x v="1"/>
    <x v="7"/>
    <x v="0"/>
    <n v="0"/>
    <n v="0"/>
    <n v="0"/>
    <n v="1638.64"/>
    <n v="0"/>
    <n v="0"/>
  </r>
  <r>
    <s v="I25_66to56"/>
    <s v="Win"/>
    <s v="TR012"/>
    <x v="2"/>
    <x v="0"/>
    <s v="Fi01"/>
    <x v="8"/>
    <s v="PM1.vld"/>
    <s v="3a"/>
    <n v="35"/>
    <n v="0"/>
    <s v="PM"/>
    <s v="PM1"/>
    <n v="18993"/>
    <n v="15334"/>
    <x v="0"/>
    <x v="8"/>
    <x v="0"/>
    <n v="0"/>
    <n v="0"/>
    <n v="0"/>
    <n v="1511.98"/>
    <n v="0"/>
    <n v="0"/>
  </r>
  <r>
    <s v="I25_66to56"/>
    <s v="Win"/>
    <s v="TR012"/>
    <x v="2"/>
    <x v="0"/>
    <s v="Fi01"/>
    <x v="8"/>
    <s v="PM1.vld"/>
    <s v="3a"/>
    <n v="35"/>
    <n v="0"/>
    <s v="PM"/>
    <s v="PM1"/>
    <n v="18999"/>
    <n v="19000"/>
    <x v="1"/>
    <x v="9"/>
    <x v="0"/>
    <n v="88.48"/>
    <n v="7.6"/>
    <n v="23.51"/>
    <n v="2539.37"/>
    <n v="96.08"/>
    <n v="23.51"/>
  </r>
  <r>
    <s v="I25_66to56"/>
    <s v="Win"/>
    <s v="TR012"/>
    <x v="2"/>
    <x v="0"/>
    <s v="Fi01"/>
    <x v="8"/>
    <s v="PM1.vld"/>
    <s v="3a"/>
    <n v="35"/>
    <n v="0"/>
    <s v="PM"/>
    <s v="PM1"/>
    <n v="19002"/>
    <n v="19001"/>
    <x v="0"/>
    <x v="10"/>
    <x v="0"/>
    <n v="60.45"/>
    <n v="5.42"/>
    <n v="22.43"/>
    <n v="2245.9699999999998"/>
    <n v="65.86"/>
    <n v="22.43"/>
  </r>
  <r>
    <s v="I25_66to56"/>
    <s v="Win"/>
    <s v="TR012"/>
    <x v="2"/>
    <x v="0"/>
    <s v="Fi01"/>
    <x v="8"/>
    <s v="PM1.vld"/>
    <s v="3a"/>
    <n v="35"/>
    <n v="0"/>
    <s v="PM"/>
    <s v="PM1"/>
    <n v="19004"/>
    <n v="13271"/>
    <x v="1"/>
    <x v="11"/>
    <x v="0"/>
    <n v="42.37"/>
    <n v="5.49"/>
    <n v="25.08"/>
    <n v="2810.46"/>
    <n v="47.86"/>
    <n v="25.08"/>
  </r>
  <r>
    <s v="I25_66to56"/>
    <s v="Win"/>
    <s v="TR012"/>
    <x v="2"/>
    <x v="0"/>
    <s v="Fi01"/>
    <x v="8"/>
    <s v="PM1.vld"/>
    <s v="3a"/>
    <n v="35"/>
    <n v="0"/>
    <s v="PM"/>
    <s v="PM1"/>
    <n v="19017"/>
    <n v="19018"/>
    <x v="1"/>
    <x v="11"/>
    <x v="1"/>
    <n v="574.33000000000004"/>
    <n v="43.52"/>
    <n v="114.21"/>
    <n v="732.06"/>
    <n v="617.85"/>
    <n v="114.21"/>
  </r>
  <r>
    <s v="I25_66to56"/>
    <s v="Win"/>
    <s v="TR012"/>
    <x v="2"/>
    <x v="0"/>
    <s v="Fi01"/>
    <x v="8"/>
    <s v="PM1.vld"/>
    <s v="3a"/>
    <n v="35"/>
    <n v="0"/>
    <s v="PM"/>
    <s v="PM1"/>
    <n v="19035"/>
    <n v="19036"/>
    <x v="1"/>
    <x v="9"/>
    <x v="1"/>
    <n v="488.48"/>
    <n v="24.47"/>
    <n v="64.84"/>
    <n v="577.79"/>
    <n v="512.95000000000005"/>
    <n v="64.84"/>
  </r>
  <r>
    <s v="I25_66to56"/>
    <s v="Win"/>
    <s v="TR012"/>
    <x v="2"/>
    <x v="0"/>
    <s v="Fi01"/>
    <x v="8"/>
    <s v="PM1.vld"/>
    <s v="3a"/>
    <n v="35"/>
    <n v="0"/>
    <s v="PM"/>
    <s v="PM1"/>
    <n v="19059"/>
    <n v="19060"/>
    <x v="1"/>
    <x v="3"/>
    <x v="1"/>
    <n v="674.34"/>
    <n v="15.25"/>
    <n v="26.38"/>
    <n v="715.96"/>
    <n v="689.59"/>
    <n v="26.38"/>
  </r>
  <r>
    <s v="I25_66to56"/>
    <s v="Win"/>
    <s v="TR012"/>
    <x v="2"/>
    <x v="0"/>
    <s v="Fi01"/>
    <x v="8"/>
    <s v="PM1.vld"/>
    <s v="3a"/>
    <n v="35"/>
    <n v="0"/>
    <s v="PM"/>
    <s v="PM1"/>
    <n v="19075"/>
    <n v="19076"/>
    <x v="1"/>
    <x v="4"/>
    <x v="1"/>
    <n v="450.28"/>
    <n v="1.6"/>
    <n v="5.92"/>
    <n v="457.8"/>
    <n v="451.88"/>
    <n v="5.92"/>
  </r>
  <r>
    <s v="I25_66to56"/>
    <s v="Win"/>
    <s v="TR012"/>
    <x v="2"/>
    <x v="0"/>
    <s v="Fi01"/>
    <x v="8"/>
    <s v="PM1.vld"/>
    <s v="3a"/>
    <n v="35"/>
    <n v="0"/>
    <s v="PM"/>
    <s v="PM1"/>
    <n v="19119"/>
    <n v="19120"/>
    <x v="1"/>
    <x v="7"/>
    <x v="1"/>
    <n v="311.73"/>
    <n v="10.07"/>
    <n v="42.12"/>
    <n v="363.91"/>
    <n v="321.79000000000002"/>
    <n v="42.12"/>
  </r>
  <r>
    <s v="I25_66to56"/>
    <s v="Win"/>
    <s v="TR012"/>
    <x v="2"/>
    <x v="0"/>
    <s v="Fi01"/>
    <x v="8"/>
    <s v="PM1.vld"/>
    <s v="3a"/>
    <n v="35"/>
    <n v="0"/>
    <s v="PM"/>
    <s v="PM1"/>
    <n v="19127"/>
    <n v="19239"/>
    <x v="0"/>
    <x v="0"/>
    <x v="1"/>
    <n v="507.35"/>
    <n v="64.63"/>
    <n v="102.76"/>
    <n v="674.73"/>
    <n v="571.98"/>
    <n v="102.76"/>
  </r>
  <r>
    <s v="I25_66to56"/>
    <s v="Win"/>
    <s v="TR012"/>
    <x v="2"/>
    <x v="0"/>
    <s v="Fi01"/>
    <x v="8"/>
    <s v="PM1.vld"/>
    <s v="3a"/>
    <n v="35"/>
    <n v="0"/>
    <s v="PM"/>
    <s v="PM1"/>
    <n v="19131"/>
    <n v="19130"/>
    <x v="0"/>
    <x v="2"/>
    <x v="1"/>
    <n v="523.49"/>
    <n v="58.95"/>
    <n v="108.18"/>
    <n v="690.62"/>
    <n v="582.44000000000005"/>
    <n v="108.18"/>
  </r>
  <r>
    <s v="I25_66to56"/>
    <s v="Win"/>
    <s v="TR012"/>
    <x v="2"/>
    <x v="0"/>
    <s v="Fi01"/>
    <x v="8"/>
    <s v="PM1.vld"/>
    <s v="3a"/>
    <n v="35"/>
    <n v="0"/>
    <s v="PM"/>
    <s v="PM1"/>
    <n v="19136"/>
    <n v="19135"/>
    <x v="0"/>
    <x v="1"/>
    <x v="1"/>
    <n v="500.43"/>
    <n v="51.32"/>
    <n v="105.04"/>
    <n v="656.79"/>
    <n v="551.75"/>
    <n v="105.04"/>
  </r>
  <r>
    <s v="I25_66to56"/>
    <s v="Win"/>
    <s v="TR012"/>
    <x v="2"/>
    <x v="0"/>
    <s v="Fi01"/>
    <x v="8"/>
    <s v="PM1.vld"/>
    <s v="3a"/>
    <n v="35"/>
    <n v="0"/>
    <s v="PM"/>
    <s v="PM1"/>
    <n v="19149"/>
    <n v="19148"/>
    <x v="0"/>
    <x v="10"/>
    <x v="1"/>
    <n v="357.41"/>
    <n v="23.14"/>
    <n v="67.84"/>
    <n v="448.39"/>
    <n v="380.55"/>
    <n v="67.84"/>
  </r>
  <r>
    <s v="I25_66to56"/>
    <s v="Win"/>
    <s v="TR012"/>
    <x v="2"/>
    <x v="0"/>
    <s v="Fi01"/>
    <x v="8"/>
    <s v="PM1.vld"/>
    <s v="3a"/>
    <n v="35"/>
    <n v="0"/>
    <s v="PM"/>
    <s v="PM1"/>
    <n v="19173"/>
    <n v="19172"/>
    <x v="0"/>
    <x v="8"/>
    <x v="1"/>
    <n v="379.58"/>
    <n v="6.63"/>
    <n v="25.64"/>
    <n v="411.85"/>
    <n v="386.21"/>
    <n v="25.64"/>
  </r>
  <r>
    <s v="I25_66to56"/>
    <s v="Win"/>
    <s v="TR012"/>
    <x v="2"/>
    <x v="0"/>
    <s v="Fi01"/>
    <x v="8"/>
    <s v="PM1.vld"/>
    <s v="3a"/>
    <n v="35"/>
    <n v="0"/>
    <s v="PM"/>
    <s v="PM1"/>
    <n v="19189"/>
    <n v="19188"/>
    <x v="0"/>
    <x v="5"/>
    <x v="1"/>
    <n v="439.31"/>
    <n v="4.82"/>
    <n v="6.99"/>
    <n v="451.11"/>
    <n v="444.13"/>
    <n v="6.99"/>
  </r>
  <r>
    <s v="I25_66to56"/>
    <s v="Win"/>
    <s v="TR012"/>
    <x v="2"/>
    <x v="0"/>
    <s v="Fi01"/>
    <x v="8"/>
    <s v="PM1.vld"/>
    <s v="3a"/>
    <n v="35"/>
    <n v="0"/>
    <s v="PM"/>
    <s v="PM1"/>
    <n v="19233"/>
    <n v="19232"/>
    <x v="0"/>
    <x v="6"/>
    <x v="1"/>
    <n v="440.2"/>
    <n v="19.5"/>
    <n v="51.91"/>
    <n v="511.61"/>
    <n v="459.7"/>
    <n v="51.91"/>
  </r>
  <r>
    <s v="I25_66to56"/>
    <s v="Win"/>
    <s v="TR012"/>
    <x v="2"/>
    <x v="0"/>
    <s v="Fi01"/>
    <x v="9"/>
    <s v="PM2.vld"/>
    <s v="3a"/>
    <n v="35"/>
    <n v="0"/>
    <s v="PM"/>
    <s v="PM2"/>
    <n v="5209"/>
    <n v="19241"/>
    <x v="0"/>
    <x v="0"/>
    <x v="0"/>
    <n v="143.65"/>
    <n v="14.34"/>
    <n v="78.989999999999995"/>
    <n v="5617.44"/>
    <n v="157.99"/>
    <n v="78.989999999999995"/>
  </r>
  <r>
    <s v="I25_66to56"/>
    <s v="Win"/>
    <s v="TR012"/>
    <x v="2"/>
    <x v="0"/>
    <s v="Fi01"/>
    <x v="9"/>
    <s v="PM2.vld"/>
    <s v="3a"/>
    <n v="35"/>
    <n v="0"/>
    <s v="PM"/>
    <s v="PM2"/>
    <n v="5394"/>
    <n v="15366"/>
    <x v="0"/>
    <x v="1"/>
    <x v="0"/>
    <n v="114.91"/>
    <n v="18.329999999999998"/>
    <n v="59.66"/>
    <n v="5238.37"/>
    <n v="133.24"/>
    <n v="59.66"/>
  </r>
  <r>
    <s v="I25_66to56"/>
    <s v="Win"/>
    <s v="TR012"/>
    <x v="2"/>
    <x v="0"/>
    <s v="Fi01"/>
    <x v="9"/>
    <s v="PM2.vld"/>
    <s v="3a"/>
    <n v="35"/>
    <n v="0"/>
    <s v="PM"/>
    <s v="PM2"/>
    <n v="13270"/>
    <n v="11802"/>
    <x v="0"/>
    <x v="2"/>
    <x v="0"/>
    <n v="213.82"/>
    <n v="34.22"/>
    <n v="43.92"/>
    <n v="5151.6400000000003"/>
    <n v="248.04"/>
    <n v="43.92"/>
  </r>
  <r>
    <s v="I25_66to56"/>
    <s v="Win"/>
    <s v="TR012"/>
    <x v="2"/>
    <x v="0"/>
    <s v="Fi01"/>
    <x v="9"/>
    <s v="PM2.vld"/>
    <s v="3a"/>
    <n v="35"/>
    <n v="0"/>
    <s v="PM"/>
    <s v="PM2"/>
    <n v="15333"/>
    <n v="18991"/>
    <x v="1"/>
    <x v="3"/>
    <x v="0"/>
    <n v="0"/>
    <n v="0"/>
    <n v="0"/>
    <n v="3927.15"/>
    <n v="0"/>
    <n v="0"/>
  </r>
  <r>
    <s v="I25_66to56"/>
    <s v="Win"/>
    <s v="TR012"/>
    <x v="2"/>
    <x v="0"/>
    <s v="Fi01"/>
    <x v="9"/>
    <s v="PM2.vld"/>
    <s v="3a"/>
    <n v="35"/>
    <n v="0"/>
    <s v="PM"/>
    <s v="PM2"/>
    <n v="15740"/>
    <n v="15741"/>
    <x v="1"/>
    <x v="4"/>
    <x v="0"/>
    <n v="1.47"/>
    <n v="0.08"/>
    <n v="0.55000000000000004"/>
    <n v="3483.21"/>
    <n v="1.55"/>
    <n v="0.55000000000000004"/>
  </r>
  <r>
    <s v="I25_66to56"/>
    <s v="Win"/>
    <s v="TR012"/>
    <x v="2"/>
    <x v="0"/>
    <s v="Fi01"/>
    <x v="9"/>
    <s v="PM2.vld"/>
    <s v="3a"/>
    <n v="35"/>
    <n v="0"/>
    <s v="PM"/>
    <s v="PM2"/>
    <n v="15742"/>
    <n v="15743"/>
    <x v="0"/>
    <x v="5"/>
    <x v="0"/>
    <n v="18.260000000000002"/>
    <n v="1.05"/>
    <n v="2.88"/>
    <n v="2744.78"/>
    <n v="19.309999999999999"/>
    <n v="2.88"/>
  </r>
  <r>
    <s v="I25_66to56"/>
    <s v="Win"/>
    <s v="TR012"/>
    <x v="2"/>
    <x v="0"/>
    <s v="Fi01"/>
    <x v="9"/>
    <s v="PM2.vld"/>
    <s v="3a"/>
    <n v="35"/>
    <n v="0"/>
    <s v="PM"/>
    <s v="PM2"/>
    <n v="17350"/>
    <n v="17351"/>
    <x v="0"/>
    <x v="6"/>
    <x v="0"/>
    <n v="0"/>
    <n v="0"/>
    <n v="0"/>
    <n v="3367.73"/>
    <n v="0"/>
    <n v="0"/>
  </r>
  <r>
    <s v="I25_66to56"/>
    <s v="Win"/>
    <s v="TR012"/>
    <x v="2"/>
    <x v="0"/>
    <s v="Fi01"/>
    <x v="9"/>
    <s v="PM2.vld"/>
    <s v="3a"/>
    <n v="35"/>
    <n v="0"/>
    <s v="PM"/>
    <s v="PM2"/>
    <n v="17352"/>
    <n v="17353"/>
    <x v="1"/>
    <x v="7"/>
    <x v="0"/>
    <n v="0"/>
    <n v="0"/>
    <n v="0"/>
    <n v="3457.9"/>
    <n v="0"/>
    <n v="0"/>
  </r>
  <r>
    <s v="I25_66to56"/>
    <s v="Win"/>
    <s v="TR012"/>
    <x v="2"/>
    <x v="0"/>
    <s v="Fi01"/>
    <x v="9"/>
    <s v="PM2.vld"/>
    <s v="3a"/>
    <n v="35"/>
    <n v="0"/>
    <s v="PM"/>
    <s v="PM2"/>
    <n v="18993"/>
    <n v="15334"/>
    <x v="0"/>
    <x v="8"/>
    <x v="0"/>
    <n v="0"/>
    <n v="0"/>
    <n v="0"/>
    <n v="3034.16"/>
    <n v="0"/>
    <n v="0"/>
  </r>
  <r>
    <s v="I25_66to56"/>
    <s v="Win"/>
    <s v="TR012"/>
    <x v="2"/>
    <x v="0"/>
    <s v="Fi01"/>
    <x v="9"/>
    <s v="PM2.vld"/>
    <s v="3a"/>
    <n v="35"/>
    <n v="0"/>
    <s v="PM"/>
    <s v="PM2"/>
    <n v="18999"/>
    <n v="19000"/>
    <x v="1"/>
    <x v="9"/>
    <x v="0"/>
    <n v="161.6"/>
    <n v="13.13"/>
    <n v="46.62"/>
    <n v="5188.0600000000004"/>
    <n v="174.73"/>
    <n v="46.62"/>
  </r>
  <r>
    <s v="I25_66to56"/>
    <s v="Win"/>
    <s v="TR012"/>
    <x v="2"/>
    <x v="0"/>
    <s v="Fi01"/>
    <x v="9"/>
    <s v="PM2.vld"/>
    <s v="3a"/>
    <n v="35"/>
    <n v="0"/>
    <s v="PM"/>
    <s v="PM2"/>
    <n v="19002"/>
    <n v="19001"/>
    <x v="0"/>
    <x v="10"/>
    <x v="0"/>
    <n v="127.06"/>
    <n v="11.22"/>
    <n v="48.24"/>
    <n v="4608.95"/>
    <n v="138.29"/>
    <n v="48.24"/>
  </r>
  <r>
    <s v="I25_66to56"/>
    <s v="Win"/>
    <s v="TR012"/>
    <x v="2"/>
    <x v="0"/>
    <s v="Fi01"/>
    <x v="9"/>
    <s v="PM2.vld"/>
    <s v="3a"/>
    <n v="35"/>
    <n v="0"/>
    <s v="PM"/>
    <s v="PM2"/>
    <n v="19004"/>
    <n v="13271"/>
    <x v="1"/>
    <x v="11"/>
    <x v="0"/>
    <n v="106.3"/>
    <n v="13.23"/>
    <n v="65.38"/>
    <n v="5869.75"/>
    <n v="119.53"/>
    <n v="65.38"/>
  </r>
  <r>
    <s v="I25_66to56"/>
    <s v="Win"/>
    <s v="TR012"/>
    <x v="2"/>
    <x v="0"/>
    <s v="Fi01"/>
    <x v="9"/>
    <s v="PM2.vld"/>
    <s v="3a"/>
    <n v="35"/>
    <n v="0"/>
    <s v="PM"/>
    <s v="PM2"/>
    <n v="19017"/>
    <n v="19018"/>
    <x v="1"/>
    <x v="11"/>
    <x v="1"/>
    <n v="1223.6500000000001"/>
    <n v="106.15"/>
    <n v="301.89999999999998"/>
    <n v="1631.7"/>
    <n v="1329.8"/>
    <n v="301.89999999999998"/>
  </r>
  <r>
    <s v="I25_66to56"/>
    <s v="Win"/>
    <s v="TR012"/>
    <x v="2"/>
    <x v="0"/>
    <s v="Fi01"/>
    <x v="9"/>
    <s v="PM2.vld"/>
    <s v="3a"/>
    <n v="35"/>
    <n v="0"/>
    <s v="PM"/>
    <s v="PM2"/>
    <n v="19035"/>
    <n v="19036"/>
    <x v="1"/>
    <x v="9"/>
    <x v="1"/>
    <n v="1039.47"/>
    <n v="61.34"/>
    <n v="164.15"/>
    <n v="1264.97"/>
    <n v="1100.81"/>
    <n v="164.15"/>
  </r>
  <r>
    <s v="I25_66to56"/>
    <s v="Win"/>
    <s v="TR012"/>
    <x v="2"/>
    <x v="0"/>
    <s v="Fi01"/>
    <x v="9"/>
    <s v="PM2.vld"/>
    <s v="3a"/>
    <n v="35"/>
    <n v="0"/>
    <s v="PM"/>
    <s v="PM2"/>
    <n v="19059"/>
    <n v="19060"/>
    <x v="1"/>
    <x v="3"/>
    <x v="1"/>
    <n v="1459"/>
    <n v="29.06"/>
    <n v="56.97"/>
    <n v="1545.03"/>
    <n v="1488.06"/>
    <n v="56.97"/>
  </r>
  <r>
    <s v="I25_66to56"/>
    <s v="Win"/>
    <s v="TR012"/>
    <x v="2"/>
    <x v="0"/>
    <s v="Fi01"/>
    <x v="9"/>
    <s v="PM2.vld"/>
    <s v="3a"/>
    <n v="35"/>
    <n v="0"/>
    <s v="PM"/>
    <s v="PM2"/>
    <n v="19075"/>
    <n v="19076"/>
    <x v="1"/>
    <x v="4"/>
    <x v="1"/>
    <n v="1106.6199999999999"/>
    <n v="6.69"/>
    <n v="18.649999999999999"/>
    <n v="1131.97"/>
    <n v="1113.32"/>
    <n v="18.649999999999999"/>
  </r>
  <r>
    <s v="I25_66to56"/>
    <s v="Win"/>
    <s v="TR012"/>
    <x v="2"/>
    <x v="0"/>
    <s v="Fi01"/>
    <x v="9"/>
    <s v="PM2.vld"/>
    <s v="3a"/>
    <n v="35"/>
    <n v="0"/>
    <s v="PM"/>
    <s v="PM2"/>
    <n v="19119"/>
    <n v="19120"/>
    <x v="1"/>
    <x v="7"/>
    <x v="1"/>
    <n v="674.07"/>
    <n v="22.52"/>
    <n v="90.5"/>
    <n v="787.09"/>
    <n v="696.59"/>
    <n v="90.5"/>
  </r>
  <r>
    <s v="I25_66to56"/>
    <s v="Win"/>
    <s v="TR012"/>
    <x v="2"/>
    <x v="0"/>
    <s v="Fi01"/>
    <x v="9"/>
    <s v="PM2.vld"/>
    <s v="3a"/>
    <n v="35"/>
    <n v="0"/>
    <s v="PM"/>
    <s v="PM2"/>
    <n v="19127"/>
    <n v="19239"/>
    <x v="0"/>
    <x v="0"/>
    <x v="1"/>
    <n v="931.05"/>
    <n v="119.34"/>
    <n v="231.07"/>
    <n v="1281.46"/>
    <n v="1050.3900000000001"/>
    <n v="231.07"/>
  </r>
  <r>
    <s v="I25_66to56"/>
    <s v="Win"/>
    <s v="TR012"/>
    <x v="2"/>
    <x v="0"/>
    <s v="Fi01"/>
    <x v="9"/>
    <s v="PM2.vld"/>
    <s v="3a"/>
    <n v="35"/>
    <n v="0"/>
    <s v="PM"/>
    <s v="PM2"/>
    <n v="19131"/>
    <n v="19130"/>
    <x v="0"/>
    <x v="2"/>
    <x v="1"/>
    <n v="930.54"/>
    <n v="103.68"/>
    <n v="257.89999999999998"/>
    <n v="1292.1199999999999"/>
    <n v="1034.22"/>
    <n v="257.89999999999998"/>
  </r>
  <r>
    <s v="I25_66to56"/>
    <s v="Win"/>
    <s v="TR012"/>
    <x v="2"/>
    <x v="0"/>
    <s v="Fi01"/>
    <x v="9"/>
    <s v="PM2.vld"/>
    <s v="3a"/>
    <n v="35"/>
    <n v="0"/>
    <s v="PM"/>
    <s v="PM2"/>
    <n v="19136"/>
    <n v="19135"/>
    <x v="0"/>
    <x v="1"/>
    <x v="1"/>
    <n v="903.87"/>
    <n v="91.92"/>
    <n v="232.39"/>
    <n v="1228.19"/>
    <n v="995.8"/>
    <n v="232.39"/>
  </r>
  <r>
    <s v="I25_66to56"/>
    <s v="Win"/>
    <s v="TR012"/>
    <x v="2"/>
    <x v="0"/>
    <s v="Fi01"/>
    <x v="9"/>
    <s v="PM2.vld"/>
    <s v="3a"/>
    <n v="35"/>
    <n v="0"/>
    <s v="PM"/>
    <s v="PM2"/>
    <n v="19149"/>
    <n v="19148"/>
    <x v="0"/>
    <x v="10"/>
    <x v="1"/>
    <n v="727.46"/>
    <n v="49.9"/>
    <n v="153.19"/>
    <n v="930.55"/>
    <n v="777.36"/>
    <n v="153.19"/>
  </r>
  <r>
    <s v="I25_66to56"/>
    <s v="Win"/>
    <s v="TR012"/>
    <x v="2"/>
    <x v="0"/>
    <s v="Fi01"/>
    <x v="9"/>
    <s v="PM2.vld"/>
    <s v="3a"/>
    <n v="35"/>
    <n v="0"/>
    <s v="PM"/>
    <s v="PM2"/>
    <n v="19173"/>
    <n v="19172"/>
    <x v="0"/>
    <x v="8"/>
    <x v="1"/>
    <n v="862.24"/>
    <n v="18.41"/>
    <n v="54.84"/>
    <n v="935.49"/>
    <n v="880.65"/>
    <n v="54.84"/>
  </r>
  <r>
    <s v="I25_66to56"/>
    <s v="Win"/>
    <s v="TR012"/>
    <x v="2"/>
    <x v="0"/>
    <s v="Fi01"/>
    <x v="9"/>
    <s v="PM2.vld"/>
    <s v="3a"/>
    <n v="35"/>
    <n v="0"/>
    <s v="PM"/>
    <s v="PM2"/>
    <n v="19189"/>
    <n v="19188"/>
    <x v="0"/>
    <x v="5"/>
    <x v="1"/>
    <n v="885.7"/>
    <n v="8.9700000000000006"/>
    <n v="16.61"/>
    <n v="911.28"/>
    <n v="894.67"/>
    <n v="16.61"/>
  </r>
  <r>
    <s v="I25_66to56"/>
    <s v="Win"/>
    <s v="TR012"/>
    <x v="2"/>
    <x v="0"/>
    <s v="Fi01"/>
    <x v="9"/>
    <s v="PM2.vld"/>
    <s v="3a"/>
    <n v="35"/>
    <n v="0"/>
    <s v="PM"/>
    <s v="PM2"/>
    <n v="19233"/>
    <n v="19232"/>
    <x v="0"/>
    <x v="6"/>
    <x v="1"/>
    <n v="862.32"/>
    <n v="36.68"/>
    <n v="103.73"/>
    <n v="1002.73"/>
    <n v="899"/>
    <n v="103.73"/>
  </r>
  <r>
    <s v="I25_66to56"/>
    <s v="Win"/>
    <s v="TR012"/>
    <x v="2"/>
    <x v="0"/>
    <s v="Fi01"/>
    <x v="10"/>
    <s v="PM3.vld"/>
    <s v="3a"/>
    <n v="35"/>
    <n v="0"/>
    <s v="PM"/>
    <s v="PM3"/>
    <n v="5209"/>
    <n v="19241"/>
    <x v="0"/>
    <x v="0"/>
    <x v="0"/>
    <n v="160.94"/>
    <n v="18.809999999999999"/>
    <n v="145.54"/>
    <n v="8977.0300000000007"/>
    <n v="179.75"/>
    <n v="145.54"/>
  </r>
  <r>
    <s v="I25_66to56"/>
    <s v="Win"/>
    <s v="TR012"/>
    <x v="2"/>
    <x v="0"/>
    <s v="Fi01"/>
    <x v="10"/>
    <s v="PM3.vld"/>
    <s v="3a"/>
    <n v="35"/>
    <n v="0"/>
    <s v="PM"/>
    <s v="PM3"/>
    <n v="5394"/>
    <n v="15366"/>
    <x v="0"/>
    <x v="1"/>
    <x v="0"/>
    <n v="176.03"/>
    <n v="29.45"/>
    <n v="130.85"/>
    <n v="8147.65"/>
    <n v="205.47"/>
    <n v="130.85"/>
  </r>
  <r>
    <s v="I25_66to56"/>
    <s v="Win"/>
    <s v="TR012"/>
    <x v="2"/>
    <x v="0"/>
    <s v="Fi01"/>
    <x v="10"/>
    <s v="PM3.vld"/>
    <s v="3a"/>
    <n v="35"/>
    <n v="0"/>
    <s v="PM"/>
    <s v="PM3"/>
    <n v="13270"/>
    <n v="11802"/>
    <x v="0"/>
    <x v="2"/>
    <x v="0"/>
    <n v="402.74"/>
    <n v="63.79"/>
    <n v="82.96"/>
    <n v="8252.76"/>
    <n v="466.54"/>
    <n v="82.96"/>
  </r>
  <r>
    <s v="I25_66to56"/>
    <s v="Win"/>
    <s v="TR012"/>
    <x v="2"/>
    <x v="0"/>
    <s v="Fi01"/>
    <x v="10"/>
    <s v="PM3.vld"/>
    <s v="3a"/>
    <n v="35"/>
    <n v="0"/>
    <s v="PM"/>
    <s v="PM3"/>
    <n v="15333"/>
    <n v="18991"/>
    <x v="1"/>
    <x v="3"/>
    <x v="0"/>
    <n v="0"/>
    <n v="0"/>
    <n v="0"/>
    <n v="6302.56"/>
    <n v="0"/>
    <n v="0"/>
  </r>
  <r>
    <s v="I25_66to56"/>
    <s v="Win"/>
    <s v="TR012"/>
    <x v="2"/>
    <x v="0"/>
    <s v="Fi01"/>
    <x v="10"/>
    <s v="PM3.vld"/>
    <s v="3a"/>
    <n v="35"/>
    <n v="0"/>
    <s v="PM"/>
    <s v="PM3"/>
    <n v="15740"/>
    <n v="15741"/>
    <x v="1"/>
    <x v="4"/>
    <x v="0"/>
    <n v="0"/>
    <n v="0"/>
    <n v="0.33"/>
    <n v="5541.55"/>
    <n v="0"/>
    <n v="0.33"/>
  </r>
  <r>
    <s v="I25_66to56"/>
    <s v="Win"/>
    <s v="TR012"/>
    <x v="2"/>
    <x v="0"/>
    <s v="Fi01"/>
    <x v="10"/>
    <s v="PM3.vld"/>
    <s v="3a"/>
    <n v="35"/>
    <n v="0"/>
    <s v="PM"/>
    <s v="PM3"/>
    <n v="15742"/>
    <n v="15743"/>
    <x v="0"/>
    <x v="5"/>
    <x v="0"/>
    <n v="26.13"/>
    <n v="1.53"/>
    <n v="4.79"/>
    <n v="4147.1899999999996"/>
    <n v="27.66"/>
    <n v="4.79"/>
  </r>
  <r>
    <s v="I25_66to56"/>
    <s v="Win"/>
    <s v="TR012"/>
    <x v="2"/>
    <x v="0"/>
    <s v="Fi01"/>
    <x v="10"/>
    <s v="PM3.vld"/>
    <s v="3a"/>
    <n v="35"/>
    <n v="0"/>
    <s v="PM"/>
    <s v="PM3"/>
    <n v="17350"/>
    <n v="17351"/>
    <x v="0"/>
    <x v="6"/>
    <x v="0"/>
    <n v="0"/>
    <n v="0"/>
    <n v="0"/>
    <n v="5483.57"/>
    <n v="0"/>
    <n v="0"/>
  </r>
  <r>
    <s v="I25_66to56"/>
    <s v="Win"/>
    <s v="TR012"/>
    <x v="2"/>
    <x v="0"/>
    <s v="Fi01"/>
    <x v="10"/>
    <s v="PM3.vld"/>
    <s v="3a"/>
    <n v="35"/>
    <n v="0"/>
    <s v="PM"/>
    <s v="PM3"/>
    <n v="17352"/>
    <n v="17353"/>
    <x v="1"/>
    <x v="7"/>
    <x v="0"/>
    <n v="0"/>
    <n v="0"/>
    <n v="0"/>
    <n v="5547.09"/>
    <n v="0"/>
    <n v="0"/>
  </r>
  <r>
    <s v="I25_66to56"/>
    <s v="Win"/>
    <s v="TR012"/>
    <x v="2"/>
    <x v="0"/>
    <s v="Fi01"/>
    <x v="10"/>
    <s v="PM3.vld"/>
    <s v="3a"/>
    <n v="35"/>
    <n v="0"/>
    <s v="PM"/>
    <s v="PM3"/>
    <n v="18993"/>
    <n v="15334"/>
    <x v="0"/>
    <x v="8"/>
    <x v="0"/>
    <n v="0"/>
    <n v="0"/>
    <n v="0"/>
    <n v="4806.8999999999996"/>
    <n v="0"/>
    <n v="0"/>
  </r>
  <r>
    <s v="I25_66to56"/>
    <s v="Win"/>
    <s v="TR012"/>
    <x v="2"/>
    <x v="0"/>
    <s v="Fi01"/>
    <x v="10"/>
    <s v="PM3.vld"/>
    <s v="3a"/>
    <n v="35"/>
    <n v="0"/>
    <s v="PM"/>
    <s v="PM3"/>
    <n v="18999"/>
    <n v="19000"/>
    <x v="1"/>
    <x v="9"/>
    <x v="0"/>
    <n v="259.98"/>
    <n v="22.59"/>
    <n v="90.79"/>
    <n v="8347.51"/>
    <n v="282.57"/>
    <n v="90.79"/>
  </r>
  <r>
    <s v="I25_66to56"/>
    <s v="Win"/>
    <s v="TR012"/>
    <x v="2"/>
    <x v="0"/>
    <s v="Fi01"/>
    <x v="10"/>
    <s v="PM3.vld"/>
    <s v="3a"/>
    <n v="35"/>
    <n v="0"/>
    <s v="PM"/>
    <s v="PM3"/>
    <n v="19002"/>
    <n v="19001"/>
    <x v="0"/>
    <x v="10"/>
    <x v="0"/>
    <n v="239.63"/>
    <n v="27.16"/>
    <n v="87.55"/>
    <n v="7212.57"/>
    <n v="266.77999999999997"/>
    <n v="87.55"/>
  </r>
  <r>
    <s v="I25_66to56"/>
    <s v="Win"/>
    <s v="TR012"/>
    <x v="2"/>
    <x v="0"/>
    <s v="Fi01"/>
    <x v="10"/>
    <s v="PM3.vld"/>
    <s v="3a"/>
    <n v="35"/>
    <n v="0"/>
    <s v="PM"/>
    <s v="PM3"/>
    <n v="19004"/>
    <n v="13271"/>
    <x v="1"/>
    <x v="11"/>
    <x v="0"/>
    <n v="283.86"/>
    <n v="40.39"/>
    <n v="224.08"/>
    <n v="9616.31"/>
    <n v="324.25"/>
    <n v="224.08"/>
  </r>
  <r>
    <s v="I25_66to56"/>
    <s v="Win"/>
    <s v="TR012"/>
    <x v="2"/>
    <x v="0"/>
    <s v="Fi01"/>
    <x v="10"/>
    <s v="PM3.vld"/>
    <s v="3a"/>
    <n v="35"/>
    <n v="0"/>
    <s v="PM"/>
    <s v="PM3"/>
    <n v="19017"/>
    <n v="19018"/>
    <x v="1"/>
    <x v="11"/>
    <x v="1"/>
    <n v="1584.17"/>
    <n v="154.01"/>
    <n v="644.95000000000005"/>
    <n v="2383.13"/>
    <n v="1738.18"/>
    <n v="644.95000000000005"/>
  </r>
  <r>
    <s v="I25_66to56"/>
    <s v="Win"/>
    <s v="TR012"/>
    <x v="2"/>
    <x v="0"/>
    <s v="Fi01"/>
    <x v="10"/>
    <s v="PM3.vld"/>
    <s v="3a"/>
    <n v="35"/>
    <n v="0"/>
    <s v="PM"/>
    <s v="PM3"/>
    <n v="19035"/>
    <n v="19036"/>
    <x v="1"/>
    <x v="9"/>
    <x v="1"/>
    <n v="1327.38"/>
    <n v="95.08"/>
    <n v="372.59"/>
    <n v="1795.05"/>
    <n v="1422.46"/>
    <n v="372.59"/>
  </r>
  <r>
    <s v="I25_66to56"/>
    <s v="Win"/>
    <s v="TR012"/>
    <x v="2"/>
    <x v="0"/>
    <s v="Fi01"/>
    <x v="10"/>
    <s v="PM3.vld"/>
    <s v="3a"/>
    <n v="35"/>
    <n v="0"/>
    <s v="PM"/>
    <s v="PM3"/>
    <n v="19059"/>
    <n v="19060"/>
    <x v="1"/>
    <x v="3"/>
    <x v="1"/>
    <n v="2140.3200000000002"/>
    <n v="44.75"/>
    <n v="97.73"/>
    <n v="2282.8000000000002"/>
    <n v="2185.0700000000002"/>
    <n v="97.73"/>
  </r>
  <r>
    <s v="I25_66to56"/>
    <s v="Win"/>
    <s v="TR012"/>
    <x v="2"/>
    <x v="0"/>
    <s v="Fi01"/>
    <x v="10"/>
    <s v="PM3.vld"/>
    <s v="3a"/>
    <n v="35"/>
    <n v="0"/>
    <s v="PM"/>
    <s v="PM3"/>
    <n v="19075"/>
    <n v="19076"/>
    <x v="1"/>
    <x v="4"/>
    <x v="1"/>
    <n v="1526.17"/>
    <n v="9.36"/>
    <n v="32.08"/>
    <n v="1567.6"/>
    <n v="1535.52"/>
    <n v="32.08"/>
  </r>
  <r>
    <s v="I25_66to56"/>
    <s v="Win"/>
    <s v="TR012"/>
    <x v="2"/>
    <x v="0"/>
    <s v="Fi01"/>
    <x v="10"/>
    <s v="PM3.vld"/>
    <s v="3a"/>
    <n v="35"/>
    <n v="0"/>
    <s v="PM"/>
    <s v="PM3"/>
    <n v="19119"/>
    <n v="19120"/>
    <x v="1"/>
    <x v="7"/>
    <x v="1"/>
    <n v="969.34"/>
    <n v="35.54"/>
    <n v="149.05000000000001"/>
    <n v="1153.92"/>
    <n v="1004.88"/>
    <n v="149.05000000000001"/>
  </r>
  <r>
    <s v="I25_66to56"/>
    <s v="Win"/>
    <s v="TR012"/>
    <x v="2"/>
    <x v="0"/>
    <s v="Fi01"/>
    <x v="10"/>
    <s v="PM3.vld"/>
    <s v="3a"/>
    <n v="35"/>
    <n v="0"/>
    <s v="PM"/>
    <s v="PM3"/>
    <n v="19127"/>
    <n v="19239"/>
    <x v="0"/>
    <x v="0"/>
    <x v="1"/>
    <n v="1634.31"/>
    <n v="217.45"/>
    <n v="445.02"/>
    <n v="2296.79"/>
    <n v="1851.76"/>
    <n v="445.02"/>
  </r>
  <r>
    <s v="I25_66to56"/>
    <s v="Win"/>
    <s v="TR012"/>
    <x v="2"/>
    <x v="0"/>
    <s v="Fi01"/>
    <x v="10"/>
    <s v="PM3.vld"/>
    <s v="3a"/>
    <n v="35"/>
    <n v="0"/>
    <s v="PM"/>
    <s v="PM3"/>
    <n v="19131"/>
    <n v="19130"/>
    <x v="0"/>
    <x v="2"/>
    <x v="1"/>
    <n v="1527.28"/>
    <n v="179.69"/>
    <n v="470.91"/>
    <n v="2177.87"/>
    <n v="1706.96"/>
    <n v="470.91"/>
  </r>
  <r>
    <s v="I25_66to56"/>
    <s v="Win"/>
    <s v="TR012"/>
    <x v="2"/>
    <x v="0"/>
    <s v="Fi01"/>
    <x v="10"/>
    <s v="PM3.vld"/>
    <s v="3a"/>
    <n v="35"/>
    <n v="0"/>
    <s v="PM"/>
    <s v="PM3"/>
    <n v="19136"/>
    <n v="19135"/>
    <x v="0"/>
    <x v="1"/>
    <x v="1"/>
    <n v="1492.73"/>
    <n v="162.97"/>
    <n v="392.8"/>
    <n v="2048.5"/>
    <n v="1655.7"/>
    <n v="392.8"/>
  </r>
  <r>
    <s v="I25_66to56"/>
    <s v="Win"/>
    <s v="TR012"/>
    <x v="2"/>
    <x v="0"/>
    <s v="Fi01"/>
    <x v="10"/>
    <s v="PM3.vld"/>
    <s v="3a"/>
    <n v="35"/>
    <n v="0"/>
    <s v="PM"/>
    <s v="PM3"/>
    <n v="19149"/>
    <n v="19148"/>
    <x v="0"/>
    <x v="10"/>
    <x v="1"/>
    <n v="1276.83"/>
    <n v="103.75"/>
    <n v="284.19"/>
    <n v="1664.77"/>
    <n v="1380.58"/>
    <n v="284.19"/>
  </r>
  <r>
    <s v="I25_66to56"/>
    <s v="Win"/>
    <s v="TR012"/>
    <x v="2"/>
    <x v="0"/>
    <s v="Fi01"/>
    <x v="10"/>
    <s v="PM3.vld"/>
    <s v="3a"/>
    <n v="35"/>
    <n v="0"/>
    <s v="PM"/>
    <s v="PM3"/>
    <n v="19173"/>
    <n v="19172"/>
    <x v="0"/>
    <x v="8"/>
    <x v="1"/>
    <n v="1323.15"/>
    <n v="32.31"/>
    <n v="90.07"/>
    <n v="1445.54"/>
    <n v="1355.46"/>
    <n v="90.07"/>
  </r>
  <r>
    <s v="I25_66to56"/>
    <s v="Win"/>
    <s v="TR012"/>
    <x v="2"/>
    <x v="0"/>
    <s v="Fi01"/>
    <x v="10"/>
    <s v="PM3.vld"/>
    <s v="3a"/>
    <n v="35"/>
    <n v="0"/>
    <s v="PM"/>
    <s v="PM3"/>
    <n v="19189"/>
    <n v="19188"/>
    <x v="0"/>
    <x v="5"/>
    <x v="1"/>
    <n v="1181.92"/>
    <n v="11.81"/>
    <n v="26.91"/>
    <n v="1220.6300000000001"/>
    <n v="1193.73"/>
    <n v="26.91"/>
  </r>
  <r>
    <s v="I25_66to56"/>
    <s v="Win"/>
    <s v="TR012"/>
    <x v="2"/>
    <x v="0"/>
    <s v="Fi01"/>
    <x v="10"/>
    <s v="PM3.vld"/>
    <s v="3a"/>
    <n v="35"/>
    <n v="0"/>
    <s v="PM"/>
    <s v="PM3"/>
    <n v="19233"/>
    <n v="19232"/>
    <x v="0"/>
    <x v="6"/>
    <x v="1"/>
    <n v="1280.0999999999999"/>
    <n v="55.95"/>
    <n v="169.02"/>
    <n v="1505.07"/>
    <n v="1336.05"/>
    <n v="169.02"/>
  </r>
  <r>
    <s v="I25_66to56"/>
    <s v="Win"/>
    <s v="TR012"/>
    <x v="2"/>
    <x v="0"/>
    <s v="Fi01"/>
    <x v="11"/>
    <s v="PM4.vld"/>
    <s v="3a"/>
    <n v="35"/>
    <n v="0"/>
    <s v="PM"/>
    <s v="PM4"/>
    <n v="5209"/>
    <n v="19241"/>
    <x v="0"/>
    <x v="0"/>
    <x v="0"/>
    <n v="130.30000000000001"/>
    <n v="12.33"/>
    <n v="85.12"/>
    <n v="5522.11"/>
    <n v="142.63"/>
    <n v="85.12"/>
  </r>
  <r>
    <s v="I25_66to56"/>
    <s v="Win"/>
    <s v="TR012"/>
    <x v="2"/>
    <x v="0"/>
    <s v="Fi01"/>
    <x v="11"/>
    <s v="PM4.vld"/>
    <s v="3a"/>
    <n v="35"/>
    <n v="0"/>
    <s v="PM"/>
    <s v="PM4"/>
    <n v="5394"/>
    <n v="15366"/>
    <x v="0"/>
    <x v="1"/>
    <x v="0"/>
    <n v="151.31"/>
    <n v="21.84"/>
    <n v="57.44"/>
    <n v="4957.97"/>
    <n v="173.15"/>
    <n v="57.44"/>
  </r>
  <r>
    <s v="I25_66to56"/>
    <s v="Win"/>
    <s v="TR012"/>
    <x v="2"/>
    <x v="0"/>
    <s v="Fi01"/>
    <x v="11"/>
    <s v="PM4.vld"/>
    <s v="3a"/>
    <n v="35"/>
    <n v="0"/>
    <s v="PM"/>
    <s v="PM4"/>
    <n v="13270"/>
    <n v="11802"/>
    <x v="0"/>
    <x v="2"/>
    <x v="0"/>
    <n v="203.2"/>
    <n v="31.01"/>
    <n v="34.479999999999997"/>
    <n v="4956.1899999999996"/>
    <n v="234.21"/>
    <n v="34.479999999999997"/>
  </r>
  <r>
    <s v="I25_66to56"/>
    <s v="Win"/>
    <s v="TR012"/>
    <x v="2"/>
    <x v="0"/>
    <s v="Fi01"/>
    <x v="11"/>
    <s v="PM4.vld"/>
    <s v="3a"/>
    <n v="35"/>
    <n v="0"/>
    <s v="PM"/>
    <s v="PM4"/>
    <n v="15333"/>
    <n v="18991"/>
    <x v="1"/>
    <x v="3"/>
    <x v="0"/>
    <n v="0"/>
    <n v="0"/>
    <n v="0"/>
    <n v="3613.51"/>
    <n v="0"/>
    <n v="0"/>
  </r>
  <r>
    <s v="I25_66to56"/>
    <s v="Win"/>
    <s v="TR012"/>
    <x v="2"/>
    <x v="0"/>
    <s v="Fi01"/>
    <x v="11"/>
    <s v="PM4.vld"/>
    <s v="3a"/>
    <n v="35"/>
    <n v="0"/>
    <s v="PM"/>
    <s v="PM4"/>
    <n v="15740"/>
    <n v="15741"/>
    <x v="1"/>
    <x v="4"/>
    <x v="0"/>
    <n v="5.0199999999999996"/>
    <n v="0.23"/>
    <n v="2.4900000000000002"/>
    <n v="3135.28"/>
    <n v="5.25"/>
    <n v="2.4900000000000002"/>
  </r>
  <r>
    <s v="I25_66to56"/>
    <s v="Win"/>
    <s v="TR012"/>
    <x v="2"/>
    <x v="0"/>
    <s v="Fi01"/>
    <x v="11"/>
    <s v="PM4.vld"/>
    <s v="3a"/>
    <n v="35"/>
    <n v="0"/>
    <s v="PM"/>
    <s v="PM4"/>
    <n v="15742"/>
    <n v="15743"/>
    <x v="0"/>
    <x v="5"/>
    <x v="0"/>
    <n v="17.09"/>
    <n v="0.93"/>
    <n v="1.99"/>
    <n v="1951.39"/>
    <n v="18.02"/>
    <n v="1.99"/>
  </r>
  <r>
    <s v="I25_66to56"/>
    <s v="Win"/>
    <s v="TR012"/>
    <x v="2"/>
    <x v="0"/>
    <s v="Fi01"/>
    <x v="11"/>
    <s v="PM4.vld"/>
    <s v="3a"/>
    <n v="35"/>
    <n v="0"/>
    <s v="PM"/>
    <s v="PM4"/>
    <n v="17350"/>
    <n v="17351"/>
    <x v="0"/>
    <x v="6"/>
    <x v="0"/>
    <n v="0"/>
    <n v="0"/>
    <n v="0"/>
    <n v="2902.69"/>
    <n v="0"/>
    <n v="0"/>
  </r>
  <r>
    <s v="I25_66to56"/>
    <s v="Win"/>
    <s v="TR012"/>
    <x v="2"/>
    <x v="0"/>
    <s v="Fi01"/>
    <x v="11"/>
    <s v="PM4.vld"/>
    <s v="3a"/>
    <n v="35"/>
    <n v="0"/>
    <s v="PM"/>
    <s v="PM4"/>
    <n v="17352"/>
    <n v="17353"/>
    <x v="1"/>
    <x v="7"/>
    <x v="0"/>
    <n v="0"/>
    <n v="0"/>
    <n v="0"/>
    <n v="3247.02"/>
    <n v="0"/>
    <n v="0"/>
  </r>
  <r>
    <s v="I25_66to56"/>
    <s v="Win"/>
    <s v="TR012"/>
    <x v="2"/>
    <x v="0"/>
    <s v="Fi01"/>
    <x v="11"/>
    <s v="PM4.vld"/>
    <s v="3a"/>
    <n v="35"/>
    <n v="0"/>
    <s v="PM"/>
    <s v="PM4"/>
    <n v="18993"/>
    <n v="15334"/>
    <x v="0"/>
    <x v="8"/>
    <x v="0"/>
    <n v="0"/>
    <n v="0"/>
    <n v="0"/>
    <n v="2482.41"/>
    <n v="0"/>
    <n v="0"/>
  </r>
  <r>
    <s v="I25_66to56"/>
    <s v="Win"/>
    <s v="TR012"/>
    <x v="2"/>
    <x v="0"/>
    <s v="Fi01"/>
    <x v="11"/>
    <s v="PM4.vld"/>
    <s v="3a"/>
    <n v="35"/>
    <n v="0"/>
    <s v="PM"/>
    <s v="PM4"/>
    <n v="18999"/>
    <n v="19000"/>
    <x v="1"/>
    <x v="9"/>
    <x v="0"/>
    <n v="185.57"/>
    <n v="16.84"/>
    <n v="51.4"/>
    <n v="5061.87"/>
    <n v="202.41"/>
    <n v="51.4"/>
  </r>
  <r>
    <s v="I25_66to56"/>
    <s v="Win"/>
    <s v="TR012"/>
    <x v="2"/>
    <x v="0"/>
    <s v="Fi01"/>
    <x v="11"/>
    <s v="PM4.vld"/>
    <s v="3a"/>
    <n v="35"/>
    <n v="0"/>
    <s v="PM"/>
    <s v="PM4"/>
    <n v="19002"/>
    <n v="19001"/>
    <x v="0"/>
    <x v="10"/>
    <x v="0"/>
    <n v="124.78"/>
    <n v="14"/>
    <n v="46.05"/>
    <n v="4124.1000000000004"/>
    <n v="138.78"/>
    <n v="46.05"/>
  </r>
  <r>
    <s v="I25_66to56"/>
    <s v="Win"/>
    <s v="TR012"/>
    <x v="2"/>
    <x v="0"/>
    <s v="Fi01"/>
    <x v="11"/>
    <s v="PM4.vld"/>
    <s v="3a"/>
    <n v="35"/>
    <n v="0"/>
    <s v="PM"/>
    <s v="PM4"/>
    <n v="19004"/>
    <n v="13271"/>
    <x v="1"/>
    <x v="11"/>
    <x v="0"/>
    <n v="124.6"/>
    <n v="15.87"/>
    <n v="70.239999999999995"/>
    <n v="5641.58"/>
    <n v="140.47"/>
    <n v="70.239999999999995"/>
  </r>
  <r>
    <s v="I25_66to56"/>
    <s v="Win"/>
    <s v="TR012"/>
    <x v="2"/>
    <x v="0"/>
    <s v="Fi01"/>
    <x v="11"/>
    <s v="PM4.vld"/>
    <s v="3a"/>
    <n v="35"/>
    <n v="0"/>
    <s v="PM"/>
    <s v="PM4"/>
    <n v="19017"/>
    <n v="19018"/>
    <x v="1"/>
    <x v="11"/>
    <x v="1"/>
    <n v="1199.4000000000001"/>
    <n v="93.5"/>
    <n v="248.64"/>
    <n v="1541.54"/>
    <n v="1292.9000000000001"/>
    <n v="248.64"/>
  </r>
  <r>
    <s v="I25_66to56"/>
    <s v="Win"/>
    <s v="TR012"/>
    <x v="2"/>
    <x v="0"/>
    <s v="Fi01"/>
    <x v="11"/>
    <s v="PM4.vld"/>
    <s v="3a"/>
    <n v="35"/>
    <n v="0"/>
    <s v="PM"/>
    <s v="PM4"/>
    <n v="19035"/>
    <n v="19036"/>
    <x v="1"/>
    <x v="9"/>
    <x v="1"/>
    <n v="911.41"/>
    <n v="45.76"/>
    <n v="135.32"/>
    <n v="1092.49"/>
    <n v="957.17"/>
    <n v="135.32"/>
  </r>
  <r>
    <s v="I25_66to56"/>
    <s v="Win"/>
    <s v="TR012"/>
    <x v="2"/>
    <x v="0"/>
    <s v="Fi01"/>
    <x v="11"/>
    <s v="PM4.vld"/>
    <s v="3a"/>
    <n v="35"/>
    <n v="0"/>
    <s v="PM"/>
    <s v="PM4"/>
    <n v="19059"/>
    <n v="19060"/>
    <x v="1"/>
    <x v="3"/>
    <x v="1"/>
    <n v="1288.94"/>
    <n v="29.6"/>
    <n v="54.19"/>
    <n v="1372.74"/>
    <n v="1318.54"/>
    <n v="54.19"/>
  </r>
  <r>
    <s v="I25_66to56"/>
    <s v="Win"/>
    <s v="TR012"/>
    <x v="2"/>
    <x v="0"/>
    <s v="Fi01"/>
    <x v="11"/>
    <s v="PM4.vld"/>
    <s v="3a"/>
    <n v="35"/>
    <n v="0"/>
    <s v="PM"/>
    <s v="PM4"/>
    <n v="19075"/>
    <n v="19076"/>
    <x v="1"/>
    <x v="4"/>
    <x v="1"/>
    <n v="861.85"/>
    <n v="3.67"/>
    <n v="11.03"/>
    <n v="876.55"/>
    <n v="865.52"/>
    <n v="11.03"/>
  </r>
  <r>
    <s v="I25_66to56"/>
    <s v="Win"/>
    <s v="TR012"/>
    <x v="2"/>
    <x v="0"/>
    <s v="Fi01"/>
    <x v="11"/>
    <s v="PM4.vld"/>
    <s v="3a"/>
    <n v="35"/>
    <n v="0"/>
    <s v="PM"/>
    <s v="PM4"/>
    <n v="19119"/>
    <n v="19120"/>
    <x v="1"/>
    <x v="7"/>
    <x v="1"/>
    <n v="583.57000000000005"/>
    <n v="19.079999999999998"/>
    <n v="81.47"/>
    <n v="684.12"/>
    <n v="602.65"/>
    <n v="81.47"/>
  </r>
  <r>
    <s v="I25_66to56"/>
    <s v="Win"/>
    <s v="TR012"/>
    <x v="2"/>
    <x v="0"/>
    <s v="Fi01"/>
    <x v="11"/>
    <s v="PM4.vld"/>
    <s v="3a"/>
    <n v="35"/>
    <n v="0"/>
    <s v="PM"/>
    <s v="PM4"/>
    <n v="19127"/>
    <n v="19239"/>
    <x v="0"/>
    <x v="0"/>
    <x v="1"/>
    <n v="1073.04"/>
    <n v="133.08000000000001"/>
    <n v="188.32"/>
    <n v="1394.44"/>
    <n v="1206.1199999999999"/>
    <n v="188.32"/>
  </r>
  <r>
    <s v="I25_66to56"/>
    <s v="Win"/>
    <s v="TR012"/>
    <x v="2"/>
    <x v="0"/>
    <s v="Fi01"/>
    <x v="11"/>
    <s v="PM4.vld"/>
    <s v="3a"/>
    <n v="35"/>
    <n v="0"/>
    <s v="PM"/>
    <s v="PM4"/>
    <n v="19131"/>
    <n v="19130"/>
    <x v="0"/>
    <x v="2"/>
    <x v="1"/>
    <n v="1098.72"/>
    <n v="123.15"/>
    <n v="226.78"/>
    <n v="1448.65"/>
    <n v="1221.8699999999999"/>
    <n v="226.78"/>
  </r>
  <r>
    <s v="I25_66to56"/>
    <s v="Win"/>
    <s v="TR012"/>
    <x v="2"/>
    <x v="0"/>
    <s v="Fi01"/>
    <x v="11"/>
    <s v="PM4.vld"/>
    <s v="3a"/>
    <n v="35"/>
    <n v="0"/>
    <s v="PM"/>
    <s v="PM4"/>
    <n v="19136"/>
    <n v="19135"/>
    <x v="0"/>
    <x v="1"/>
    <x v="1"/>
    <n v="1043.6600000000001"/>
    <n v="108.72"/>
    <n v="201.59"/>
    <n v="1353.97"/>
    <n v="1152.3800000000001"/>
    <n v="201.59"/>
  </r>
  <r>
    <s v="I25_66to56"/>
    <s v="Win"/>
    <s v="TR012"/>
    <x v="2"/>
    <x v="0"/>
    <s v="Fi01"/>
    <x v="11"/>
    <s v="PM4.vld"/>
    <s v="3a"/>
    <n v="35"/>
    <n v="0"/>
    <s v="PM"/>
    <s v="PM4"/>
    <n v="19149"/>
    <n v="19148"/>
    <x v="0"/>
    <x v="10"/>
    <x v="1"/>
    <n v="775.99"/>
    <n v="58.49"/>
    <n v="142.02000000000001"/>
    <n v="976.51"/>
    <n v="834.49"/>
    <n v="142.02000000000001"/>
  </r>
  <r>
    <s v="I25_66to56"/>
    <s v="Win"/>
    <s v="TR012"/>
    <x v="2"/>
    <x v="0"/>
    <s v="Fi01"/>
    <x v="11"/>
    <s v="PM4.vld"/>
    <s v="3a"/>
    <n v="35"/>
    <n v="0"/>
    <s v="PM"/>
    <s v="PM4"/>
    <n v="19173"/>
    <n v="19172"/>
    <x v="0"/>
    <x v="8"/>
    <x v="1"/>
    <n v="708.93"/>
    <n v="15"/>
    <n v="47.88"/>
    <n v="771.8"/>
    <n v="723.92"/>
    <n v="47.88"/>
  </r>
  <r>
    <s v="I25_66to56"/>
    <s v="Win"/>
    <s v="TR012"/>
    <x v="2"/>
    <x v="0"/>
    <s v="Fi01"/>
    <x v="11"/>
    <s v="PM4.vld"/>
    <s v="3a"/>
    <n v="35"/>
    <n v="0"/>
    <s v="PM"/>
    <s v="PM4"/>
    <n v="19189"/>
    <n v="19188"/>
    <x v="0"/>
    <x v="5"/>
    <x v="1"/>
    <n v="743.19"/>
    <n v="7.8"/>
    <n v="11.15"/>
    <n v="762.14"/>
    <n v="750.99"/>
    <n v="11.15"/>
  </r>
  <r>
    <s v="I25_66to56"/>
    <s v="Win"/>
    <s v="TR012"/>
    <x v="2"/>
    <x v="0"/>
    <s v="Fi01"/>
    <x v="11"/>
    <s v="PM4.vld"/>
    <s v="3a"/>
    <n v="35"/>
    <n v="0"/>
    <s v="PM"/>
    <s v="PM4"/>
    <n v="19233"/>
    <n v="19232"/>
    <x v="0"/>
    <x v="6"/>
    <x v="1"/>
    <n v="866.02"/>
    <n v="40.4"/>
    <n v="91.53"/>
    <n v="997.94"/>
    <n v="906.41"/>
    <n v="91.53"/>
  </r>
  <r>
    <s v="I25_66to56"/>
    <s v="Win"/>
    <s v="TR012"/>
    <x v="0"/>
    <x v="1"/>
    <s v="Fi01"/>
    <x v="0"/>
    <s v="AM1.vld"/>
    <s v="3b"/>
    <n v="15"/>
    <n v="0"/>
    <s v="AM"/>
    <s v="AM1"/>
    <n v="5209"/>
    <n v="19241"/>
    <x v="0"/>
    <x v="0"/>
    <x v="0"/>
    <n v="6.94"/>
    <n v="0.48"/>
    <n v="16.850000000000001"/>
    <n v="1871.53"/>
    <n v="7.42"/>
    <n v="16.850000000000001"/>
  </r>
  <r>
    <s v="I25_66to56"/>
    <s v="Win"/>
    <s v="TR012"/>
    <x v="0"/>
    <x v="1"/>
    <s v="Fi01"/>
    <x v="0"/>
    <s v="AM1.vld"/>
    <s v="3b"/>
    <n v="15"/>
    <n v="0"/>
    <s v="AM"/>
    <s v="AM1"/>
    <n v="5394"/>
    <n v="15366"/>
    <x v="0"/>
    <x v="1"/>
    <x v="0"/>
    <n v="1.92"/>
    <n v="0.11"/>
    <n v="7.74"/>
    <n v="1246.33"/>
    <n v="2.0299999999999998"/>
    <n v="7.74"/>
  </r>
  <r>
    <s v="I25_66to56"/>
    <s v="Win"/>
    <s v="TR012"/>
    <x v="0"/>
    <x v="1"/>
    <s v="Fi01"/>
    <x v="0"/>
    <s v="AM1.vld"/>
    <s v="3b"/>
    <n v="15"/>
    <n v="0"/>
    <s v="AM"/>
    <s v="AM1"/>
    <n v="13270"/>
    <n v="11802"/>
    <x v="0"/>
    <x v="2"/>
    <x v="0"/>
    <n v="6.87"/>
    <n v="0.52"/>
    <n v="7.98"/>
    <n v="1327.74"/>
    <n v="7.39"/>
    <n v="7.98"/>
  </r>
  <r>
    <s v="I25_66to56"/>
    <s v="Win"/>
    <s v="TR012"/>
    <x v="0"/>
    <x v="1"/>
    <s v="Fi01"/>
    <x v="0"/>
    <s v="AM1.vld"/>
    <s v="3b"/>
    <n v="15"/>
    <n v="0"/>
    <s v="AM"/>
    <s v="AM1"/>
    <n v="15333"/>
    <n v="18991"/>
    <x v="1"/>
    <x v="3"/>
    <x v="0"/>
    <n v="0"/>
    <n v="0"/>
    <n v="0"/>
    <n v="889.92"/>
    <n v="0"/>
    <n v="0"/>
  </r>
  <r>
    <s v="I25_66to56"/>
    <s v="Win"/>
    <s v="TR012"/>
    <x v="0"/>
    <x v="1"/>
    <s v="Fi01"/>
    <x v="0"/>
    <s v="AM1.vld"/>
    <s v="3b"/>
    <n v="15"/>
    <n v="0"/>
    <s v="AM"/>
    <s v="AM1"/>
    <n v="15740"/>
    <n v="15741"/>
    <x v="1"/>
    <x v="4"/>
    <x v="0"/>
    <n v="0"/>
    <n v="0"/>
    <n v="0.54"/>
    <n v="850.48"/>
    <n v="0"/>
    <n v="0.54"/>
  </r>
  <r>
    <s v="I25_66to56"/>
    <s v="Win"/>
    <s v="TR012"/>
    <x v="0"/>
    <x v="1"/>
    <s v="Fi01"/>
    <x v="0"/>
    <s v="AM1.vld"/>
    <s v="3b"/>
    <n v="15"/>
    <n v="0"/>
    <s v="AM"/>
    <s v="AM1"/>
    <n v="15742"/>
    <n v="15743"/>
    <x v="0"/>
    <x v="5"/>
    <x v="0"/>
    <n v="0"/>
    <n v="0"/>
    <n v="0.66"/>
    <n v="1234.1099999999999"/>
    <n v="0"/>
    <n v="0.66"/>
  </r>
  <r>
    <s v="I25_66to56"/>
    <s v="Win"/>
    <s v="TR012"/>
    <x v="0"/>
    <x v="1"/>
    <s v="Fi01"/>
    <x v="0"/>
    <s v="AM1.vld"/>
    <s v="3b"/>
    <n v="15"/>
    <n v="0"/>
    <s v="AM"/>
    <s v="AM1"/>
    <n v="17350"/>
    <n v="17351"/>
    <x v="0"/>
    <x v="6"/>
    <x v="0"/>
    <n v="0"/>
    <n v="0"/>
    <n v="0"/>
    <n v="597.84"/>
    <n v="0"/>
    <n v="0"/>
  </r>
  <r>
    <s v="I25_66to56"/>
    <s v="Win"/>
    <s v="TR012"/>
    <x v="0"/>
    <x v="1"/>
    <s v="Fi01"/>
    <x v="0"/>
    <s v="AM1.vld"/>
    <s v="3b"/>
    <n v="15"/>
    <n v="0"/>
    <s v="AM"/>
    <s v="AM1"/>
    <n v="17352"/>
    <n v="17353"/>
    <x v="1"/>
    <x v="7"/>
    <x v="0"/>
    <n v="0"/>
    <n v="0"/>
    <n v="0"/>
    <n v="543.73"/>
    <n v="0"/>
    <n v="0"/>
  </r>
  <r>
    <s v="I25_66to56"/>
    <s v="Win"/>
    <s v="TR012"/>
    <x v="0"/>
    <x v="1"/>
    <s v="Fi01"/>
    <x v="0"/>
    <s v="AM1.vld"/>
    <s v="3b"/>
    <n v="15"/>
    <n v="0"/>
    <s v="AM"/>
    <s v="AM1"/>
    <n v="18993"/>
    <n v="15334"/>
    <x v="0"/>
    <x v="8"/>
    <x v="0"/>
    <n v="0"/>
    <n v="0"/>
    <n v="0"/>
    <n v="1664.11"/>
    <n v="0"/>
    <n v="0"/>
  </r>
  <r>
    <s v="I25_66to56"/>
    <s v="Win"/>
    <s v="TR012"/>
    <x v="0"/>
    <x v="1"/>
    <s v="Fi01"/>
    <x v="0"/>
    <s v="AM1.vld"/>
    <s v="3b"/>
    <n v="15"/>
    <n v="0"/>
    <s v="AM"/>
    <s v="AM1"/>
    <n v="18999"/>
    <n v="19000"/>
    <x v="1"/>
    <x v="9"/>
    <x v="0"/>
    <n v="6.74"/>
    <n v="0.42"/>
    <n v="8.92"/>
    <n v="1312.65"/>
    <n v="7.16"/>
    <n v="8.92"/>
  </r>
  <r>
    <s v="I25_66to56"/>
    <s v="Win"/>
    <s v="TR012"/>
    <x v="0"/>
    <x v="1"/>
    <s v="Fi01"/>
    <x v="0"/>
    <s v="AM1.vld"/>
    <s v="3b"/>
    <n v="15"/>
    <n v="0"/>
    <s v="AM"/>
    <s v="AM1"/>
    <n v="19002"/>
    <n v="19001"/>
    <x v="0"/>
    <x v="10"/>
    <x v="0"/>
    <n v="0.48"/>
    <n v="0.03"/>
    <n v="4.32"/>
    <n v="1342.44"/>
    <n v="0.51"/>
    <n v="4.32"/>
  </r>
  <r>
    <s v="I25_66to56"/>
    <s v="Win"/>
    <s v="TR012"/>
    <x v="0"/>
    <x v="1"/>
    <s v="Fi01"/>
    <x v="0"/>
    <s v="AM1.vld"/>
    <s v="3b"/>
    <n v="15"/>
    <n v="0"/>
    <s v="AM"/>
    <s v="AM1"/>
    <n v="19004"/>
    <n v="13271"/>
    <x v="1"/>
    <x v="11"/>
    <x v="0"/>
    <n v="0.77"/>
    <n v="0.05"/>
    <n v="2.54"/>
    <n v="801.12"/>
    <n v="0.82"/>
    <n v="2.54"/>
  </r>
  <r>
    <s v="I25_66to56"/>
    <s v="Win"/>
    <s v="TR012"/>
    <x v="0"/>
    <x v="1"/>
    <s v="Fi01"/>
    <x v="0"/>
    <s v="AM1.vld"/>
    <s v="3b"/>
    <n v="15"/>
    <n v="0"/>
    <s v="AM"/>
    <s v="AM1"/>
    <n v="19017"/>
    <n v="19018"/>
    <x v="1"/>
    <x v="11"/>
    <x v="1"/>
    <n v="31.82"/>
    <n v="1.97"/>
    <n v="16.02"/>
    <n v="49.81"/>
    <n v="33.79"/>
    <n v="16.02"/>
  </r>
  <r>
    <s v="I25_66to56"/>
    <s v="Win"/>
    <s v="TR012"/>
    <x v="0"/>
    <x v="1"/>
    <s v="Fi01"/>
    <x v="0"/>
    <s v="AM1.vld"/>
    <s v="3b"/>
    <n v="15"/>
    <n v="0"/>
    <s v="AM"/>
    <s v="AM1"/>
    <n v="19035"/>
    <n v="19036"/>
    <x v="1"/>
    <x v="9"/>
    <x v="1"/>
    <n v="4.4800000000000004"/>
    <n v="0.16"/>
    <n v="11.86"/>
    <n v="16.5"/>
    <n v="4.6399999999999997"/>
    <n v="11.86"/>
  </r>
  <r>
    <s v="I25_66to56"/>
    <s v="Win"/>
    <s v="TR012"/>
    <x v="0"/>
    <x v="1"/>
    <s v="Fi01"/>
    <x v="0"/>
    <s v="AM1.vld"/>
    <s v="3b"/>
    <n v="15"/>
    <n v="0"/>
    <s v="AM"/>
    <s v="AM1"/>
    <n v="19059"/>
    <n v="19060"/>
    <x v="1"/>
    <x v="3"/>
    <x v="1"/>
    <n v="19.91"/>
    <n v="0.24"/>
    <n v="6.1"/>
    <n v="26.25"/>
    <n v="20.149999999999999"/>
    <n v="6.1"/>
  </r>
  <r>
    <s v="I25_66to56"/>
    <s v="Win"/>
    <s v="TR012"/>
    <x v="0"/>
    <x v="1"/>
    <s v="Fi01"/>
    <x v="0"/>
    <s v="AM1.vld"/>
    <s v="3b"/>
    <n v="15"/>
    <n v="0"/>
    <s v="AM"/>
    <s v="AM1"/>
    <n v="19075"/>
    <n v="19076"/>
    <x v="1"/>
    <x v="4"/>
    <x v="1"/>
    <n v="13.69"/>
    <n v="0"/>
    <n v="3.19"/>
    <n v="16.88"/>
    <n v="13.69"/>
    <n v="3.19"/>
  </r>
  <r>
    <s v="I25_66to56"/>
    <s v="Win"/>
    <s v="TR012"/>
    <x v="0"/>
    <x v="1"/>
    <s v="Fi01"/>
    <x v="0"/>
    <s v="AM1.vld"/>
    <s v="3b"/>
    <n v="15"/>
    <n v="0"/>
    <s v="AM"/>
    <s v="AM1"/>
    <n v="19119"/>
    <n v="19120"/>
    <x v="1"/>
    <x v="7"/>
    <x v="1"/>
    <n v="3.24"/>
    <n v="0"/>
    <n v="8.59"/>
    <n v="11.83"/>
    <n v="3.24"/>
    <n v="8.59"/>
  </r>
  <r>
    <s v="I25_66to56"/>
    <s v="Win"/>
    <s v="TR012"/>
    <x v="0"/>
    <x v="1"/>
    <s v="Fi01"/>
    <x v="0"/>
    <s v="AM1.vld"/>
    <s v="3b"/>
    <n v="15"/>
    <n v="0"/>
    <s v="AM"/>
    <s v="AM1"/>
    <n v="19127"/>
    <n v="19239"/>
    <x v="0"/>
    <x v="0"/>
    <x v="1"/>
    <n v="14.54"/>
    <n v="0.94"/>
    <n v="21.57"/>
    <n v="37.049999999999997"/>
    <n v="15.48"/>
    <n v="21.57"/>
  </r>
  <r>
    <s v="I25_66to56"/>
    <s v="Win"/>
    <s v="TR012"/>
    <x v="0"/>
    <x v="1"/>
    <s v="Fi01"/>
    <x v="0"/>
    <s v="AM1.vld"/>
    <s v="3b"/>
    <n v="15"/>
    <n v="0"/>
    <s v="AM"/>
    <s v="AM1"/>
    <n v="19131"/>
    <n v="19130"/>
    <x v="0"/>
    <x v="2"/>
    <x v="1"/>
    <n v="10.39"/>
    <n v="0.55000000000000004"/>
    <n v="18.510000000000002"/>
    <n v="29.45"/>
    <n v="10.94"/>
    <n v="18.510000000000002"/>
  </r>
  <r>
    <s v="I25_66to56"/>
    <s v="Win"/>
    <s v="TR012"/>
    <x v="0"/>
    <x v="1"/>
    <s v="Fi01"/>
    <x v="0"/>
    <s v="AM1.vld"/>
    <s v="3b"/>
    <n v="15"/>
    <n v="0"/>
    <s v="AM"/>
    <s v="AM1"/>
    <n v="19136"/>
    <n v="19135"/>
    <x v="0"/>
    <x v="1"/>
    <x v="1"/>
    <n v="8.98"/>
    <n v="0.49"/>
    <n v="23.4"/>
    <n v="32.880000000000003"/>
    <n v="9.48"/>
    <n v="23.4"/>
  </r>
  <r>
    <s v="I25_66to56"/>
    <s v="Win"/>
    <s v="TR012"/>
    <x v="0"/>
    <x v="1"/>
    <s v="Fi01"/>
    <x v="0"/>
    <s v="AM1.vld"/>
    <s v="3b"/>
    <n v="15"/>
    <n v="0"/>
    <s v="AM"/>
    <s v="AM1"/>
    <n v="19149"/>
    <n v="19148"/>
    <x v="0"/>
    <x v="10"/>
    <x v="1"/>
    <n v="2.82"/>
    <n v="0.12"/>
    <n v="10.75"/>
    <n v="13.69"/>
    <n v="2.94"/>
    <n v="10.75"/>
  </r>
  <r>
    <s v="I25_66to56"/>
    <s v="Win"/>
    <s v="TR012"/>
    <x v="0"/>
    <x v="1"/>
    <s v="Fi01"/>
    <x v="0"/>
    <s v="AM1.vld"/>
    <s v="3b"/>
    <n v="15"/>
    <n v="0"/>
    <s v="AM"/>
    <s v="AM1"/>
    <n v="19173"/>
    <n v="19172"/>
    <x v="0"/>
    <x v="8"/>
    <x v="1"/>
    <n v="17.11"/>
    <n v="0.21"/>
    <n v="13.12"/>
    <n v="30.44"/>
    <n v="17.32"/>
    <n v="13.12"/>
  </r>
  <r>
    <s v="I25_66to56"/>
    <s v="Win"/>
    <s v="TR012"/>
    <x v="0"/>
    <x v="1"/>
    <s v="Fi01"/>
    <x v="0"/>
    <s v="AM1.vld"/>
    <s v="3b"/>
    <n v="15"/>
    <n v="0"/>
    <s v="AM"/>
    <s v="AM1"/>
    <n v="19189"/>
    <n v="19188"/>
    <x v="0"/>
    <x v="5"/>
    <x v="1"/>
    <n v="12.89"/>
    <n v="0.01"/>
    <n v="5.5"/>
    <n v="18.399999999999999"/>
    <n v="12.9"/>
    <n v="5.5"/>
  </r>
  <r>
    <s v="I25_66to56"/>
    <s v="Win"/>
    <s v="TR012"/>
    <x v="0"/>
    <x v="1"/>
    <s v="Fi01"/>
    <x v="0"/>
    <s v="AM1.vld"/>
    <s v="3b"/>
    <n v="15"/>
    <n v="0"/>
    <s v="AM"/>
    <s v="AM1"/>
    <n v="19233"/>
    <n v="19232"/>
    <x v="0"/>
    <x v="6"/>
    <x v="1"/>
    <n v="3.2"/>
    <n v="0.01"/>
    <n v="10.9"/>
    <n v="14.11"/>
    <n v="3.2"/>
    <n v="10.9"/>
  </r>
  <r>
    <s v="I25_66to56"/>
    <s v="Win"/>
    <s v="TR012"/>
    <x v="0"/>
    <x v="1"/>
    <s v="Fi01"/>
    <x v="1"/>
    <s v="AM2.vld"/>
    <s v="3b"/>
    <n v="15"/>
    <n v="0"/>
    <s v="AM"/>
    <s v="AM2"/>
    <n v="5209"/>
    <n v="19241"/>
    <x v="0"/>
    <x v="0"/>
    <x v="0"/>
    <n v="229.68"/>
    <n v="16.45"/>
    <n v="34.4"/>
    <n v="3461.22"/>
    <n v="246.14"/>
    <n v="34.4"/>
  </r>
  <r>
    <s v="I25_66to56"/>
    <s v="Win"/>
    <s v="TR012"/>
    <x v="0"/>
    <x v="1"/>
    <s v="Fi01"/>
    <x v="1"/>
    <s v="AM2.vld"/>
    <s v="3b"/>
    <n v="15"/>
    <n v="0"/>
    <s v="AM"/>
    <s v="AM2"/>
    <n v="5394"/>
    <n v="15366"/>
    <x v="0"/>
    <x v="1"/>
    <x v="0"/>
    <n v="65.790000000000006"/>
    <n v="6.38"/>
    <n v="20.170000000000002"/>
    <n v="2399.16"/>
    <n v="72.17"/>
    <n v="20.170000000000002"/>
  </r>
  <r>
    <s v="I25_66to56"/>
    <s v="Win"/>
    <s v="TR012"/>
    <x v="0"/>
    <x v="1"/>
    <s v="Fi01"/>
    <x v="1"/>
    <s v="AM2.vld"/>
    <s v="3b"/>
    <n v="15"/>
    <n v="0"/>
    <s v="AM"/>
    <s v="AM2"/>
    <n v="13270"/>
    <n v="11802"/>
    <x v="0"/>
    <x v="2"/>
    <x v="0"/>
    <n v="54.87"/>
    <n v="5.46"/>
    <n v="15.42"/>
    <n v="2582.16"/>
    <n v="60.33"/>
    <n v="15.42"/>
  </r>
  <r>
    <s v="I25_66to56"/>
    <s v="Win"/>
    <s v="TR012"/>
    <x v="0"/>
    <x v="1"/>
    <s v="Fi01"/>
    <x v="1"/>
    <s v="AM2.vld"/>
    <s v="3b"/>
    <n v="15"/>
    <n v="0"/>
    <s v="AM"/>
    <s v="AM2"/>
    <n v="15333"/>
    <n v="18991"/>
    <x v="1"/>
    <x v="3"/>
    <x v="0"/>
    <n v="0"/>
    <n v="0"/>
    <n v="0"/>
    <n v="1400.91"/>
    <n v="0"/>
    <n v="0"/>
  </r>
  <r>
    <s v="I25_66to56"/>
    <s v="Win"/>
    <s v="TR012"/>
    <x v="0"/>
    <x v="1"/>
    <s v="Fi01"/>
    <x v="1"/>
    <s v="AM2.vld"/>
    <s v="3b"/>
    <n v="15"/>
    <n v="0"/>
    <s v="AM"/>
    <s v="AM2"/>
    <n v="15740"/>
    <n v="15741"/>
    <x v="1"/>
    <x v="4"/>
    <x v="0"/>
    <n v="0"/>
    <n v="0"/>
    <n v="0.96"/>
    <n v="1256.92"/>
    <n v="0"/>
    <n v="0.96"/>
  </r>
  <r>
    <s v="I25_66to56"/>
    <s v="Win"/>
    <s v="TR012"/>
    <x v="0"/>
    <x v="1"/>
    <s v="Fi01"/>
    <x v="1"/>
    <s v="AM2.vld"/>
    <s v="3b"/>
    <n v="15"/>
    <n v="0"/>
    <s v="AM"/>
    <s v="AM2"/>
    <n v="15742"/>
    <n v="15743"/>
    <x v="0"/>
    <x v="5"/>
    <x v="0"/>
    <n v="0"/>
    <n v="0"/>
    <n v="1.1599999999999999"/>
    <n v="1507.32"/>
    <n v="0"/>
    <n v="1.1599999999999999"/>
  </r>
  <r>
    <s v="I25_66to56"/>
    <s v="Win"/>
    <s v="TR012"/>
    <x v="0"/>
    <x v="1"/>
    <s v="Fi01"/>
    <x v="1"/>
    <s v="AM2.vld"/>
    <s v="3b"/>
    <n v="15"/>
    <n v="0"/>
    <s v="AM"/>
    <s v="AM2"/>
    <n v="17350"/>
    <n v="17351"/>
    <x v="0"/>
    <x v="6"/>
    <x v="0"/>
    <n v="0"/>
    <n v="0"/>
    <n v="0"/>
    <n v="796.44"/>
    <n v="0"/>
    <n v="0"/>
  </r>
  <r>
    <s v="I25_66to56"/>
    <s v="Win"/>
    <s v="TR012"/>
    <x v="0"/>
    <x v="1"/>
    <s v="Fi01"/>
    <x v="1"/>
    <s v="AM2.vld"/>
    <s v="3b"/>
    <n v="15"/>
    <n v="0"/>
    <s v="AM"/>
    <s v="AM2"/>
    <n v="17352"/>
    <n v="17353"/>
    <x v="1"/>
    <x v="7"/>
    <x v="0"/>
    <n v="0"/>
    <n v="0"/>
    <n v="0"/>
    <n v="887.88"/>
    <n v="0"/>
    <n v="0"/>
  </r>
  <r>
    <s v="I25_66to56"/>
    <s v="Win"/>
    <s v="TR012"/>
    <x v="0"/>
    <x v="1"/>
    <s v="Fi01"/>
    <x v="1"/>
    <s v="AM2.vld"/>
    <s v="3b"/>
    <n v="15"/>
    <n v="0"/>
    <s v="AM"/>
    <s v="AM2"/>
    <n v="18993"/>
    <n v="15334"/>
    <x v="0"/>
    <x v="8"/>
    <x v="0"/>
    <n v="0"/>
    <n v="0"/>
    <n v="0"/>
    <n v="2197.34"/>
    <n v="0"/>
    <n v="0"/>
  </r>
  <r>
    <s v="I25_66to56"/>
    <s v="Win"/>
    <s v="TR012"/>
    <x v="0"/>
    <x v="1"/>
    <s v="Fi01"/>
    <x v="1"/>
    <s v="AM2.vld"/>
    <s v="3b"/>
    <n v="15"/>
    <n v="0"/>
    <s v="AM"/>
    <s v="AM2"/>
    <n v="18999"/>
    <n v="19000"/>
    <x v="1"/>
    <x v="9"/>
    <x v="0"/>
    <n v="7.98"/>
    <n v="0.63"/>
    <n v="17.82"/>
    <n v="2066.75"/>
    <n v="8.61"/>
    <n v="17.82"/>
  </r>
  <r>
    <s v="I25_66to56"/>
    <s v="Win"/>
    <s v="TR012"/>
    <x v="0"/>
    <x v="1"/>
    <s v="Fi01"/>
    <x v="1"/>
    <s v="AM2.vld"/>
    <s v="3b"/>
    <n v="15"/>
    <n v="0"/>
    <s v="AM"/>
    <s v="AM2"/>
    <n v="19002"/>
    <n v="19001"/>
    <x v="0"/>
    <x v="10"/>
    <x v="0"/>
    <n v="46.75"/>
    <n v="4.25"/>
    <n v="10.9"/>
    <n v="2487.06"/>
    <n v="51"/>
    <n v="10.9"/>
  </r>
  <r>
    <s v="I25_66to56"/>
    <s v="Win"/>
    <s v="TR012"/>
    <x v="0"/>
    <x v="1"/>
    <s v="Fi01"/>
    <x v="1"/>
    <s v="AM2.vld"/>
    <s v="3b"/>
    <n v="15"/>
    <n v="0"/>
    <s v="AM"/>
    <s v="AM2"/>
    <n v="19004"/>
    <n v="13271"/>
    <x v="1"/>
    <x v="11"/>
    <x v="0"/>
    <n v="0"/>
    <n v="0"/>
    <n v="6.39"/>
    <n v="1502.62"/>
    <n v="0"/>
    <n v="6.39"/>
  </r>
  <r>
    <s v="I25_66to56"/>
    <s v="Win"/>
    <s v="TR012"/>
    <x v="0"/>
    <x v="1"/>
    <s v="Fi01"/>
    <x v="1"/>
    <s v="AM2.vld"/>
    <s v="3b"/>
    <n v="15"/>
    <n v="0"/>
    <s v="AM"/>
    <s v="AM2"/>
    <n v="19017"/>
    <n v="19018"/>
    <x v="1"/>
    <x v="11"/>
    <x v="1"/>
    <n v="17.96"/>
    <n v="1.23"/>
    <n v="34.33"/>
    <n v="53.52"/>
    <n v="19.190000000000001"/>
    <n v="34.33"/>
  </r>
  <r>
    <s v="I25_66to56"/>
    <s v="Win"/>
    <s v="TR012"/>
    <x v="0"/>
    <x v="1"/>
    <s v="Fi01"/>
    <x v="1"/>
    <s v="AM2.vld"/>
    <s v="3b"/>
    <n v="15"/>
    <n v="0"/>
    <s v="AM"/>
    <s v="AM2"/>
    <n v="19035"/>
    <n v="19036"/>
    <x v="1"/>
    <x v="9"/>
    <x v="1"/>
    <n v="4.87"/>
    <n v="0.2"/>
    <n v="22.98"/>
    <n v="28.04"/>
    <n v="5.07"/>
    <n v="22.98"/>
  </r>
  <r>
    <s v="I25_66to56"/>
    <s v="Win"/>
    <s v="TR012"/>
    <x v="0"/>
    <x v="1"/>
    <s v="Fi01"/>
    <x v="1"/>
    <s v="AM2.vld"/>
    <s v="3b"/>
    <n v="15"/>
    <n v="0"/>
    <s v="AM"/>
    <s v="AM2"/>
    <n v="19059"/>
    <n v="19060"/>
    <x v="1"/>
    <x v="3"/>
    <x v="1"/>
    <n v="60.49"/>
    <n v="1.17"/>
    <n v="11.95"/>
    <n v="73.599999999999994"/>
    <n v="61.66"/>
    <n v="11.95"/>
  </r>
  <r>
    <s v="I25_66to56"/>
    <s v="Win"/>
    <s v="TR012"/>
    <x v="0"/>
    <x v="1"/>
    <s v="Fi01"/>
    <x v="1"/>
    <s v="AM2.vld"/>
    <s v="3b"/>
    <n v="15"/>
    <n v="0"/>
    <s v="AM"/>
    <s v="AM2"/>
    <n v="19075"/>
    <n v="19076"/>
    <x v="1"/>
    <x v="4"/>
    <x v="1"/>
    <n v="32.39"/>
    <n v="0.03"/>
    <n v="4.59"/>
    <n v="37"/>
    <n v="32.409999999999997"/>
    <n v="4.59"/>
  </r>
  <r>
    <s v="I25_66to56"/>
    <s v="Win"/>
    <s v="TR012"/>
    <x v="0"/>
    <x v="1"/>
    <s v="Fi01"/>
    <x v="1"/>
    <s v="AM2.vld"/>
    <s v="3b"/>
    <n v="15"/>
    <n v="0"/>
    <s v="AM"/>
    <s v="AM2"/>
    <n v="19119"/>
    <n v="19120"/>
    <x v="1"/>
    <x v="7"/>
    <x v="1"/>
    <n v="7.87"/>
    <n v="0.01"/>
    <n v="16.809999999999999"/>
    <n v="24.7"/>
    <n v="7.88"/>
    <n v="16.809999999999999"/>
  </r>
  <r>
    <s v="I25_66to56"/>
    <s v="Win"/>
    <s v="TR012"/>
    <x v="0"/>
    <x v="1"/>
    <s v="Fi01"/>
    <x v="1"/>
    <s v="AM2.vld"/>
    <s v="3b"/>
    <n v="15"/>
    <n v="0"/>
    <s v="AM"/>
    <s v="AM2"/>
    <n v="19127"/>
    <n v="19239"/>
    <x v="0"/>
    <x v="0"/>
    <x v="1"/>
    <n v="338.78"/>
    <n v="29.57"/>
    <n v="66.09"/>
    <n v="434.44"/>
    <n v="368.35"/>
    <n v="66.09"/>
  </r>
  <r>
    <s v="I25_66to56"/>
    <s v="Win"/>
    <s v="TR012"/>
    <x v="0"/>
    <x v="1"/>
    <s v="Fi01"/>
    <x v="1"/>
    <s v="AM2.vld"/>
    <s v="3b"/>
    <n v="15"/>
    <n v="0"/>
    <s v="AM"/>
    <s v="AM2"/>
    <n v="19131"/>
    <n v="19130"/>
    <x v="0"/>
    <x v="2"/>
    <x v="1"/>
    <n v="612.44000000000005"/>
    <n v="51.46"/>
    <n v="79.72"/>
    <n v="743.62"/>
    <n v="663.9"/>
    <n v="79.72"/>
  </r>
  <r>
    <s v="I25_66to56"/>
    <s v="Win"/>
    <s v="TR012"/>
    <x v="0"/>
    <x v="1"/>
    <s v="Fi01"/>
    <x v="1"/>
    <s v="AM2.vld"/>
    <s v="3b"/>
    <n v="15"/>
    <n v="0"/>
    <s v="AM"/>
    <s v="AM2"/>
    <n v="19136"/>
    <n v="19135"/>
    <x v="0"/>
    <x v="1"/>
    <x v="1"/>
    <n v="600.39"/>
    <n v="49.94"/>
    <n v="68.64"/>
    <n v="718.97"/>
    <n v="650.33000000000004"/>
    <n v="68.64"/>
  </r>
  <r>
    <s v="I25_66to56"/>
    <s v="Win"/>
    <s v="TR012"/>
    <x v="0"/>
    <x v="1"/>
    <s v="Fi01"/>
    <x v="1"/>
    <s v="AM2.vld"/>
    <s v="3b"/>
    <n v="15"/>
    <n v="0"/>
    <s v="AM"/>
    <s v="AM2"/>
    <n v="19149"/>
    <n v="19148"/>
    <x v="0"/>
    <x v="10"/>
    <x v="1"/>
    <n v="135.88"/>
    <n v="7.51"/>
    <n v="31.43"/>
    <n v="174.82"/>
    <n v="143.38999999999999"/>
    <n v="31.43"/>
  </r>
  <r>
    <s v="I25_66to56"/>
    <s v="Win"/>
    <s v="TR012"/>
    <x v="0"/>
    <x v="1"/>
    <s v="Fi01"/>
    <x v="1"/>
    <s v="AM2.vld"/>
    <s v="3b"/>
    <n v="15"/>
    <n v="0"/>
    <s v="AM"/>
    <s v="AM2"/>
    <n v="19173"/>
    <n v="19172"/>
    <x v="0"/>
    <x v="8"/>
    <x v="1"/>
    <n v="80.06"/>
    <n v="2.31"/>
    <n v="20.079999999999998"/>
    <n v="102.45"/>
    <n v="82.37"/>
    <n v="20.079999999999998"/>
  </r>
  <r>
    <s v="I25_66to56"/>
    <s v="Win"/>
    <s v="TR012"/>
    <x v="0"/>
    <x v="1"/>
    <s v="Fi01"/>
    <x v="1"/>
    <s v="AM2.vld"/>
    <s v="3b"/>
    <n v="15"/>
    <n v="0"/>
    <s v="AM"/>
    <s v="AM2"/>
    <n v="19189"/>
    <n v="19188"/>
    <x v="0"/>
    <x v="5"/>
    <x v="1"/>
    <n v="29.01"/>
    <n v="0.06"/>
    <n v="5.48"/>
    <n v="34.549999999999997"/>
    <n v="29.07"/>
    <n v="5.48"/>
  </r>
  <r>
    <s v="I25_66to56"/>
    <s v="Win"/>
    <s v="TR012"/>
    <x v="0"/>
    <x v="1"/>
    <s v="Fi01"/>
    <x v="1"/>
    <s v="AM2.vld"/>
    <s v="3b"/>
    <n v="15"/>
    <n v="0"/>
    <s v="AM"/>
    <s v="AM2"/>
    <n v="19233"/>
    <n v="19232"/>
    <x v="0"/>
    <x v="6"/>
    <x v="1"/>
    <n v="5.7"/>
    <n v="0.04"/>
    <n v="15.57"/>
    <n v="21.3"/>
    <n v="5.73"/>
    <n v="15.57"/>
  </r>
  <r>
    <s v="I25_66to56"/>
    <s v="Win"/>
    <s v="TR012"/>
    <x v="0"/>
    <x v="1"/>
    <s v="Fi01"/>
    <x v="2"/>
    <s v="AM3.vld"/>
    <s v="3b"/>
    <n v="15"/>
    <n v="0"/>
    <s v="AM"/>
    <s v="AM3"/>
    <n v="5209"/>
    <n v="19241"/>
    <x v="0"/>
    <x v="0"/>
    <x v="0"/>
    <n v="202.97"/>
    <n v="14.2"/>
    <n v="25.36"/>
    <n v="2823.44"/>
    <n v="217.17"/>
    <n v="25.36"/>
  </r>
  <r>
    <s v="I25_66to56"/>
    <s v="Win"/>
    <s v="TR012"/>
    <x v="0"/>
    <x v="1"/>
    <s v="Fi01"/>
    <x v="2"/>
    <s v="AM3.vld"/>
    <s v="3b"/>
    <n v="15"/>
    <n v="0"/>
    <s v="AM"/>
    <s v="AM3"/>
    <n v="5394"/>
    <n v="15366"/>
    <x v="0"/>
    <x v="1"/>
    <x v="0"/>
    <n v="105.04"/>
    <n v="10.06"/>
    <n v="18.41"/>
    <n v="2086.59"/>
    <n v="115.1"/>
    <n v="18.41"/>
  </r>
  <r>
    <s v="I25_66to56"/>
    <s v="Win"/>
    <s v="TR012"/>
    <x v="0"/>
    <x v="1"/>
    <s v="Fi01"/>
    <x v="2"/>
    <s v="AM3.vld"/>
    <s v="3b"/>
    <n v="15"/>
    <n v="0"/>
    <s v="AM"/>
    <s v="AM3"/>
    <n v="13270"/>
    <n v="11802"/>
    <x v="0"/>
    <x v="2"/>
    <x v="0"/>
    <n v="64.989999999999995"/>
    <n v="7.02"/>
    <n v="11.78"/>
    <n v="2206.61"/>
    <n v="72.010000000000005"/>
    <n v="11.78"/>
  </r>
  <r>
    <s v="I25_66to56"/>
    <s v="Win"/>
    <s v="TR012"/>
    <x v="0"/>
    <x v="1"/>
    <s v="Fi01"/>
    <x v="2"/>
    <s v="AM3.vld"/>
    <s v="3b"/>
    <n v="15"/>
    <n v="0"/>
    <s v="AM"/>
    <s v="AM3"/>
    <n v="15333"/>
    <n v="18991"/>
    <x v="1"/>
    <x v="3"/>
    <x v="0"/>
    <n v="0"/>
    <n v="0"/>
    <n v="0"/>
    <n v="1198.46"/>
    <n v="0"/>
    <n v="0"/>
  </r>
  <r>
    <s v="I25_66to56"/>
    <s v="Win"/>
    <s v="TR012"/>
    <x v="0"/>
    <x v="1"/>
    <s v="Fi01"/>
    <x v="2"/>
    <s v="AM3.vld"/>
    <s v="3b"/>
    <n v="15"/>
    <n v="0"/>
    <s v="AM"/>
    <s v="AM3"/>
    <n v="15740"/>
    <n v="15741"/>
    <x v="1"/>
    <x v="4"/>
    <x v="0"/>
    <n v="0.2"/>
    <n v="0.01"/>
    <n v="0.75"/>
    <n v="1187.33"/>
    <n v="0.21"/>
    <n v="0.75"/>
  </r>
  <r>
    <s v="I25_66to56"/>
    <s v="Win"/>
    <s v="TR012"/>
    <x v="0"/>
    <x v="1"/>
    <s v="Fi01"/>
    <x v="2"/>
    <s v="AM3.vld"/>
    <s v="3b"/>
    <n v="15"/>
    <n v="0"/>
    <s v="AM"/>
    <s v="AM3"/>
    <n v="15742"/>
    <n v="15743"/>
    <x v="0"/>
    <x v="5"/>
    <x v="0"/>
    <n v="0"/>
    <n v="0"/>
    <n v="0.74"/>
    <n v="1010.53"/>
    <n v="0"/>
    <n v="0.74"/>
  </r>
  <r>
    <s v="I25_66to56"/>
    <s v="Win"/>
    <s v="TR012"/>
    <x v="0"/>
    <x v="1"/>
    <s v="Fi01"/>
    <x v="2"/>
    <s v="AM3.vld"/>
    <s v="3b"/>
    <n v="15"/>
    <n v="0"/>
    <s v="AM"/>
    <s v="AM3"/>
    <n v="17350"/>
    <n v="17351"/>
    <x v="0"/>
    <x v="6"/>
    <x v="0"/>
    <n v="0"/>
    <n v="0"/>
    <n v="0"/>
    <n v="729.23"/>
    <n v="0"/>
    <n v="0"/>
  </r>
  <r>
    <s v="I25_66to56"/>
    <s v="Win"/>
    <s v="TR012"/>
    <x v="0"/>
    <x v="1"/>
    <s v="Fi01"/>
    <x v="2"/>
    <s v="AM3.vld"/>
    <s v="3b"/>
    <n v="15"/>
    <n v="0"/>
    <s v="AM"/>
    <s v="AM3"/>
    <n v="17352"/>
    <n v="17353"/>
    <x v="1"/>
    <x v="7"/>
    <x v="0"/>
    <n v="0"/>
    <n v="0"/>
    <n v="0"/>
    <n v="967.24"/>
    <n v="0"/>
    <n v="0"/>
  </r>
  <r>
    <s v="I25_66to56"/>
    <s v="Win"/>
    <s v="TR012"/>
    <x v="0"/>
    <x v="1"/>
    <s v="Fi01"/>
    <x v="2"/>
    <s v="AM3.vld"/>
    <s v="3b"/>
    <n v="15"/>
    <n v="0"/>
    <s v="AM"/>
    <s v="AM3"/>
    <n v="18993"/>
    <n v="15334"/>
    <x v="0"/>
    <x v="8"/>
    <x v="0"/>
    <n v="0"/>
    <n v="0"/>
    <n v="0"/>
    <n v="1623.78"/>
    <n v="0"/>
    <n v="0"/>
  </r>
  <r>
    <s v="I25_66to56"/>
    <s v="Win"/>
    <s v="TR012"/>
    <x v="0"/>
    <x v="1"/>
    <s v="Fi01"/>
    <x v="2"/>
    <s v="AM3.vld"/>
    <s v="3b"/>
    <n v="15"/>
    <n v="0"/>
    <s v="AM"/>
    <s v="AM3"/>
    <n v="18999"/>
    <n v="19000"/>
    <x v="1"/>
    <x v="9"/>
    <x v="0"/>
    <n v="16.84"/>
    <n v="1.35"/>
    <n v="18.61"/>
    <n v="1894.99"/>
    <n v="18.2"/>
    <n v="18.61"/>
  </r>
  <r>
    <s v="I25_66to56"/>
    <s v="Win"/>
    <s v="TR012"/>
    <x v="0"/>
    <x v="1"/>
    <s v="Fi01"/>
    <x v="2"/>
    <s v="AM3.vld"/>
    <s v="3b"/>
    <n v="15"/>
    <n v="0"/>
    <s v="AM"/>
    <s v="AM3"/>
    <n v="19002"/>
    <n v="19001"/>
    <x v="0"/>
    <x v="10"/>
    <x v="0"/>
    <n v="59.37"/>
    <n v="5.31"/>
    <n v="12.26"/>
    <n v="2138.81"/>
    <n v="64.680000000000007"/>
    <n v="12.26"/>
  </r>
  <r>
    <s v="I25_66to56"/>
    <s v="Win"/>
    <s v="TR012"/>
    <x v="0"/>
    <x v="1"/>
    <s v="Fi01"/>
    <x v="2"/>
    <s v="AM3.vld"/>
    <s v="3b"/>
    <n v="15"/>
    <n v="0"/>
    <s v="AM"/>
    <s v="AM3"/>
    <n v="19004"/>
    <n v="13271"/>
    <x v="1"/>
    <x v="11"/>
    <x v="0"/>
    <n v="0"/>
    <n v="0"/>
    <n v="5.96"/>
    <n v="1573.62"/>
    <n v="0"/>
    <n v="5.96"/>
  </r>
  <r>
    <s v="I25_66to56"/>
    <s v="Win"/>
    <s v="TR012"/>
    <x v="0"/>
    <x v="1"/>
    <s v="Fi01"/>
    <x v="2"/>
    <s v="AM3.vld"/>
    <s v="3b"/>
    <n v="15"/>
    <n v="0"/>
    <s v="AM"/>
    <s v="AM3"/>
    <n v="19017"/>
    <n v="19018"/>
    <x v="1"/>
    <x v="11"/>
    <x v="1"/>
    <n v="29.13"/>
    <n v="1.74"/>
    <n v="32.85"/>
    <n v="63.72"/>
    <n v="30.86"/>
    <n v="32.85"/>
  </r>
  <r>
    <s v="I25_66to56"/>
    <s v="Win"/>
    <s v="TR012"/>
    <x v="0"/>
    <x v="1"/>
    <s v="Fi01"/>
    <x v="2"/>
    <s v="AM3.vld"/>
    <s v="3b"/>
    <n v="15"/>
    <n v="0"/>
    <s v="AM"/>
    <s v="AM3"/>
    <n v="19035"/>
    <n v="19036"/>
    <x v="1"/>
    <x v="9"/>
    <x v="1"/>
    <n v="18.940000000000001"/>
    <n v="0.66"/>
    <n v="23.05"/>
    <n v="42.66"/>
    <n v="19.61"/>
    <n v="23.05"/>
  </r>
  <r>
    <s v="I25_66to56"/>
    <s v="Win"/>
    <s v="TR012"/>
    <x v="0"/>
    <x v="1"/>
    <s v="Fi01"/>
    <x v="2"/>
    <s v="AM3.vld"/>
    <s v="3b"/>
    <n v="15"/>
    <n v="0"/>
    <s v="AM"/>
    <s v="AM3"/>
    <n v="19059"/>
    <n v="19060"/>
    <x v="1"/>
    <x v="3"/>
    <x v="1"/>
    <n v="101.26"/>
    <n v="2.09"/>
    <n v="10.52"/>
    <n v="113.87"/>
    <n v="103.35"/>
    <n v="10.52"/>
  </r>
  <r>
    <s v="I25_66to56"/>
    <s v="Win"/>
    <s v="TR012"/>
    <x v="0"/>
    <x v="1"/>
    <s v="Fi01"/>
    <x v="2"/>
    <s v="AM3.vld"/>
    <s v="3b"/>
    <n v="15"/>
    <n v="0"/>
    <s v="AM"/>
    <s v="AM3"/>
    <n v="19075"/>
    <n v="19076"/>
    <x v="1"/>
    <x v="4"/>
    <x v="1"/>
    <n v="70.31"/>
    <n v="0.65"/>
    <n v="4.45"/>
    <n v="75.41"/>
    <n v="70.97"/>
    <n v="4.45"/>
  </r>
  <r>
    <s v="I25_66to56"/>
    <s v="Win"/>
    <s v="TR012"/>
    <x v="0"/>
    <x v="1"/>
    <s v="Fi01"/>
    <x v="2"/>
    <s v="AM3.vld"/>
    <s v="3b"/>
    <n v="15"/>
    <n v="0"/>
    <s v="AM"/>
    <s v="AM3"/>
    <n v="19119"/>
    <n v="19120"/>
    <x v="1"/>
    <x v="7"/>
    <x v="1"/>
    <n v="25.44"/>
    <n v="0.46"/>
    <n v="17.43"/>
    <n v="43.34"/>
    <n v="25.91"/>
    <n v="17.43"/>
  </r>
  <r>
    <s v="I25_66to56"/>
    <s v="Win"/>
    <s v="TR012"/>
    <x v="0"/>
    <x v="1"/>
    <s v="Fi01"/>
    <x v="2"/>
    <s v="AM3.vld"/>
    <s v="3b"/>
    <n v="15"/>
    <n v="0"/>
    <s v="AM"/>
    <s v="AM3"/>
    <n v="19127"/>
    <n v="19239"/>
    <x v="0"/>
    <x v="0"/>
    <x v="1"/>
    <n v="407.94"/>
    <n v="35.69"/>
    <n v="58.85"/>
    <n v="502.49"/>
    <n v="443.63"/>
    <n v="58.85"/>
  </r>
  <r>
    <s v="I25_66to56"/>
    <s v="Win"/>
    <s v="TR012"/>
    <x v="0"/>
    <x v="1"/>
    <s v="Fi01"/>
    <x v="2"/>
    <s v="AM3.vld"/>
    <s v="3b"/>
    <n v="15"/>
    <n v="0"/>
    <s v="AM"/>
    <s v="AM3"/>
    <n v="19131"/>
    <n v="19130"/>
    <x v="0"/>
    <x v="2"/>
    <x v="1"/>
    <n v="618.94000000000005"/>
    <n v="50.33"/>
    <n v="65.73"/>
    <n v="735"/>
    <n v="669.27"/>
    <n v="65.73"/>
  </r>
  <r>
    <s v="I25_66to56"/>
    <s v="Win"/>
    <s v="TR012"/>
    <x v="0"/>
    <x v="1"/>
    <s v="Fi01"/>
    <x v="2"/>
    <s v="AM3.vld"/>
    <s v="3b"/>
    <n v="15"/>
    <n v="0"/>
    <s v="AM"/>
    <s v="AM3"/>
    <n v="19136"/>
    <n v="19135"/>
    <x v="0"/>
    <x v="1"/>
    <x v="1"/>
    <n v="582.09"/>
    <n v="46.59"/>
    <n v="56"/>
    <n v="684.68"/>
    <n v="628.67999999999995"/>
    <n v="56"/>
  </r>
  <r>
    <s v="I25_66to56"/>
    <s v="Win"/>
    <s v="TR012"/>
    <x v="0"/>
    <x v="1"/>
    <s v="Fi01"/>
    <x v="2"/>
    <s v="AM3.vld"/>
    <s v="3b"/>
    <n v="15"/>
    <n v="0"/>
    <s v="AM"/>
    <s v="AM3"/>
    <n v="19149"/>
    <n v="19148"/>
    <x v="0"/>
    <x v="10"/>
    <x v="1"/>
    <n v="216.25"/>
    <n v="12.69"/>
    <n v="29.74"/>
    <n v="258.68"/>
    <n v="228.94"/>
    <n v="29.74"/>
  </r>
  <r>
    <s v="I25_66to56"/>
    <s v="Win"/>
    <s v="TR012"/>
    <x v="0"/>
    <x v="1"/>
    <s v="Fi01"/>
    <x v="2"/>
    <s v="AM3.vld"/>
    <s v="3b"/>
    <n v="15"/>
    <n v="0"/>
    <s v="AM"/>
    <s v="AM3"/>
    <n v="19173"/>
    <n v="19172"/>
    <x v="0"/>
    <x v="8"/>
    <x v="1"/>
    <n v="127.59"/>
    <n v="4.43"/>
    <n v="15.42"/>
    <n v="147.44"/>
    <n v="132.02000000000001"/>
    <n v="15.42"/>
  </r>
  <r>
    <s v="I25_66to56"/>
    <s v="Win"/>
    <s v="TR012"/>
    <x v="0"/>
    <x v="1"/>
    <s v="Fi01"/>
    <x v="2"/>
    <s v="AM3.vld"/>
    <s v="3b"/>
    <n v="15"/>
    <n v="0"/>
    <s v="AM"/>
    <s v="AM3"/>
    <n v="19189"/>
    <n v="19188"/>
    <x v="0"/>
    <x v="5"/>
    <x v="1"/>
    <n v="33.619999999999997"/>
    <n v="0.03"/>
    <n v="3.24"/>
    <n v="36.89"/>
    <n v="33.659999999999997"/>
    <n v="3.24"/>
  </r>
  <r>
    <s v="I25_66to56"/>
    <s v="Win"/>
    <s v="TR012"/>
    <x v="0"/>
    <x v="1"/>
    <s v="Fi01"/>
    <x v="2"/>
    <s v="AM3.vld"/>
    <s v="3b"/>
    <n v="15"/>
    <n v="0"/>
    <s v="AM"/>
    <s v="AM3"/>
    <n v="19233"/>
    <n v="19232"/>
    <x v="0"/>
    <x v="6"/>
    <x v="1"/>
    <n v="5.97"/>
    <n v="0.04"/>
    <n v="15.31"/>
    <n v="21.32"/>
    <n v="6.01"/>
    <n v="15.31"/>
  </r>
  <r>
    <s v="I25_66to56"/>
    <s v="Win"/>
    <s v="TR012"/>
    <x v="0"/>
    <x v="1"/>
    <s v="Fi01"/>
    <x v="3"/>
    <s v="AM4.vld"/>
    <s v="3b"/>
    <n v="15"/>
    <n v="0"/>
    <s v="AM"/>
    <s v="AM4"/>
    <n v="5209"/>
    <n v="19241"/>
    <x v="0"/>
    <x v="0"/>
    <x v="0"/>
    <n v="325.14999999999998"/>
    <n v="21.9"/>
    <n v="59.41"/>
    <n v="6333.93"/>
    <n v="347.04"/>
    <n v="59.41"/>
  </r>
  <r>
    <s v="I25_66to56"/>
    <s v="Win"/>
    <s v="TR012"/>
    <x v="0"/>
    <x v="1"/>
    <s v="Fi01"/>
    <x v="3"/>
    <s v="AM4.vld"/>
    <s v="3b"/>
    <n v="15"/>
    <n v="0"/>
    <s v="AM"/>
    <s v="AM4"/>
    <n v="5394"/>
    <n v="15366"/>
    <x v="0"/>
    <x v="1"/>
    <x v="0"/>
    <n v="203.13"/>
    <n v="16.63"/>
    <n v="55.94"/>
    <n v="5021.84"/>
    <n v="219.76"/>
    <n v="55.94"/>
  </r>
  <r>
    <s v="I25_66to56"/>
    <s v="Win"/>
    <s v="TR012"/>
    <x v="0"/>
    <x v="1"/>
    <s v="Fi01"/>
    <x v="3"/>
    <s v="AM4.vld"/>
    <s v="3b"/>
    <n v="15"/>
    <n v="0"/>
    <s v="AM"/>
    <s v="AM4"/>
    <n v="13270"/>
    <n v="11802"/>
    <x v="0"/>
    <x v="2"/>
    <x v="0"/>
    <n v="130.27000000000001"/>
    <n v="12.51"/>
    <n v="30.61"/>
    <n v="5332.68"/>
    <n v="142.78"/>
    <n v="30.61"/>
  </r>
  <r>
    <s v="I25_66to56"/>
    <s v="Win"/>
    <s v="TR012"/>
    <x v="0"/>
    <x v="1"/>
    <s v="Fi01"/>
    <x v="3"/>
    <s v="AM4.vld"/>
    <s v="3b"/>
    <n v="15"/>
    <n v="0"/>
    <s v="AM"/>
    <s v="AM4"/>
    <n v="15333"/>
    <n v="18991"/>
    <x v="1"/>
    <x v="3"/>
    <x v="0"/>
    <n v="0"/>
    <n v="0"/>
    <n v="0"/>
    <n v="2642.54"/>
    <n v="0"/>
    <n v="0"/>
  </r>
  <r>
    <s v="I25_66to56"/>
    <s v="Win"/>
    <s v="TR012"/>
    <x v="0"/>
    <x v="1"/>
    <s v="Fi01"/>
    <x v="3"/>
    <s v="AM4.vld"/>
    <s v="3b"/>
    <n v="15"/>
    <n v="0"/>
    <s v="AM"/>
    <s v="AM4"/>
    <n v="15740"/>
    <n v="15741"/>
    <x v="1"/>
    <x v="4"/>
    <x v="0"/>
    <n v="2.17"/>
    <n v="0.11"/>
    <n v="1.53"/>
    <n v="2460.75"/>
    <n v="2.27"/>
    <n v="1.53"/>
  </r>
  <r>
    <s v="I25_66to56"/>
    <s v="Win"/>
    <s v="TR012"/>
    <x v="0"/>
    <x v="1"/>
    <s v="Fi01"/>
    <x v="3"/>
    <s v="AM4.vld"/>
    <s v="3b"/>
    <n v="15"/>
    <n v="0"/>
    <s v="AM"/>
    <s v="AM4"/>
    <n v="15742"/>
    <n v="15743"/>
    <x v="0"/>
    <x v="5"/>
    <x v="0"/>
    <n v="0.2"/>
    <n v="0.01"/>
    <n v="1.54"/>
    <n v="2343.12"/>
    <n v="0.21"/>
    <n v="1.54"/>
  </r>
  <r>
    <s v="I25_66to56"/>
    <s v="Win"/>
    <s v="TR012"/>
    <x v="0"/>
    <x v="1"/>
    <s v="Fi01"/>
    <x v="3"/>
    <s v="AM4.vld"/>
    <s v="3b"/>
    <n v="15"/>
    <n v="0"/>
    <s v="AM"/>
    <s v="AM4"/>
    <n v="17350"/>
    <n v="17351"/>
    <x v="0"/>
    <x v="6"/>
    <x v="0"/>
    <n v="0"/>
    <n v="0"/>
    <n v="0"/>
    <n v="2018.65"/>
    <n v="0"/>
    <n v="0"/>
  </r>
  <r>
    <s v="I25_66to56"/>
    <s v="Win"/>
    <s v="TR012"/>
    <x v="0"/>
    <x v="1"/>
    <s v="Fi01"/>
    <x v="3"/>
    <s v="AM4.vld"/>
    <s v="3b"/>
    <n v="15"/>
    <n v="0"/>
    <s v="AM"/>
    <s v="AM4"/>
    <n v="17352"/>
    <n v="17353"/>
    <x v="1"/>
    <x v="7"/>
    <x v="0"/>
    <n v="0"/>
    <n v="0"/>
    <n v="0"/>
    <n v="2294.29"/>
    <n v="0"/>
    <n v="0"/>
  </r>
  <r>
    <s v="I25_66to56"/>
    <s v="Win"/>
    <s v="TR012"/>
    <x v="0"/>
    <x v="1"/>
    <s v="Fi01"/>
    <x v="3"/>
    <s v="AM4.vld"/>
    <s v="3b"/>
    <n v="15"/>
    <n v="0"/>
    <s v="AM"/>
    <s v="AM4"/>
    <n v="18993"/>
    <n v="15334"/>
    <x v="0"/>
    <x v="8"/>
    <x v="0"/>
    <n v="0"/>
    <n v="0"/>
    <n v="0"/>
    <n v="3187.48"/>
    <n v="0"/>
    <n v="0"/>
  </r>
  <r>
    <s v="I25_66to56"/>
    <s v="Win"/>
    <s v="TR012"/>
    <x v="0"/>
    <x v="1"/>
    <s v="Fi01"/>
    <x v="3"/>
    <s v="AM4.vld"/>
    <s v="3b"/>
    <n v="15"/>
    <n v="0"/>
    <s v="AM"/>
    <s v="AM4"/>
    <n v="18999"/>
    <n v="19000"/>
    <x v="1"/>
    <x v="9"/>
    <x v="0"/>
    <n v="73.14"/>
    <n v="6.62"/>
    <n v="39.1"/>
    <n v="3998.88"/>
    <n v="79.760000000000005"/>
    <n v="39.1"/>
  </r>
  <r>
    <s v="I25_66to56"/>
    <s v="Win"/>
    <s v="TR012"/>
    <x v="0"/>
    <x v="1"/>
    <s v="Fi01"/>
    <x v="3"/>
    <s v="AM4.vld"/>
    <s v="3b"/>
    <n v="15"/>
    <n v="0"/>
    <s v="AM"/>
    <s v="AM4"/>
    <n v="19002"/>
    <n v="19001"/>
    <x v="0"/>
    <x v="10"/>
    <x v="0"/>
    <n v="131.13999999999999"/>
    <n v="11.7"/>
    <n v="27.12"/>
    <n v="4353.17"/>
    <n v="142.84"/>
    <n v="27.12"/>
  </r>
  <r>
    <s v="I25_66to56"/>
    <s v="Win"/>
    <s v="TR012"/>
    <x v="0"/>
    <x v="1"/>
    <s v="Fi01"/>
    <x v="3"/>
    <s v="AM4.vld"/>
    <s v="3b"/>
    <n v="15"/>
    <n v="0"/>
    <s v="AM"/>
    <s v="AM4"/>
    <n v="19004"/>
    <n v="13271"/>
    <x v="1"/>
    <x v="11"/>
    <x v="0"/>
    <n v="3.31"/>
    <n v="0.31"/>
    <n v="18.670000000000002"/>
    <n v="4082.13"/>
    <n v="3.62"/>
    <n v="18.670000000000002"/>
  </r>
  <r>
    <s v="I25_66to56"/>
    <s v="Win"/>
    <s v="TR012"/>
    <x v="0"/>
    <x v="1"/>
    <s v="Fi01"/>
    <x v="3"/>
    <s v="AM4.vld"/>
    <s v="3b"/>
    <n v="15"/>
    <n v="0"/>
    <s v="AM"/>
    <s v="AM4"/>
    <n v="19017"/>
    <n v="19018"/>
    <x v="1"/>
    <x v="11"/>
    <x v="1"/>
    <n v="200.83"/>
    <n v="15.65"/>
    <n v="109.68"/>
    <n v="326.14999999999998"/>
    <n v="216.48"/>
    <n v="109.68"/>
  </r>
  <r>
    <s v="I25_66to56"/>
    <s v="Win"/>
    <s v="TR012"/>
    <x v="0"/>
    <x v="1"/>
    <s v="Fi01"/>
    <x v="3"/>
    <s v="AM4.vld"/>
    <s v="3b"/>
    <n v="15"/>
    <n v="0"/>
    <s v="AM"/>
    <s v="AM4"/>
    <n v="19035"/>
    <n v="19036"/>
    <x v="1"/>
    <x v="9"/>
    <x v="1"/>
    <n v="102.28"/>
    <n v="4.33"/>
    <n v="68.05"/>
    <n v="174.66"/>
    <n v="106.61"/>
    <n v="68.05"/>
  </r>
  <r>
    <s v="I25_66to56"/>
    <s v="Win"/>
    <s v="TR012"/>
    <x v="0"/>
    <x v="1"/>
    <s v="Fi01"/>
    <x v="3"/>
    <s v="AM4.vld"/>
    <s v="3b"/>
    <n v="15"/>
    <n v="0"/>
    <s v="AM"/>
    <s v="AM4"/>
    <n v="19059"/>
    <n v="19060"/>
    <x v="1"/>
    <x v="3"/>
    <x v="1"/>
    <n v="271.83999999999997"/>
    <n v="5.42"/>
    <n v="25.59"/>
    <n v="302.83999999999997"/>
    <n v="277.26"/>
    <n v="25.59"/>
  </r>
  <r>
    <s v="I25_66to56"/>
    <s v="Win"/>
    <s v="TR012"/>
    <x v="0"/>
    <x v="1"/>
    <s v="Fi01"/>
    <x v="3"/>
    <s v="AM4.vld"/>
    <s v="3b"/>
    <n v="15"/>
    <n v="0"/>
    <s v="AM"/>
    <s v="AM4"/>
    <n v="19075"/>
    <n v="19076"/>
    <x v="1"/>
    <x v="4"/>
    <x v="1"/>
    <n v="215.26"/>
    <n v="2.4"/>
    <n v="7.69"/>
    <n v="225.36"/>
    <n v="217.66"/>
    <n v="7.69"/>
  </r>
  <r>
    <s v="I25_66to56"/>
    <s v="Win"/>
    <s v="TR012"/>
    <x v="0"/>
    <x v="1"/>
    <s v="Fi01"/>
    <x v="3"/>
    <s v="AM4.vld"/>
    <s v="3b"/>
    <n v="15"/>
    <n v="0"/>
    <s v="AM"/>
    <s v="AM4"/>
    <n v="19119"/>
    <n v="19120"/>
    <x v="1"/>
    <x v="7"/>
    <x v="1"/>
    <n v="124.32"/>
    <n v="4"/>
    <n v="40.08"/>
    <n v="168.4"/>
    <n v="128.32"/>
    <n v="40.08"/>
  </r>
  <r>
    <s v="I25_66to56"/>
    <s v="Win"/>
    <s v="TR012"/>
    <x v="0"/>
    <x v="1"/>
    <s v="Fi01"/>
    <x v="3"/>
    <s v="AM4.vld"/>
    <s v="3b"/>
    <n v="15"/>
    <n v="0"/>
    <s v="AM"/>
    <s v="AM4"/>
    <n v="19127"/>
    <n v="19239"/>
    <x v="0"/>
    <x v="0"/>
    <x v="1"/>
    <n v="927.87"/>
    <n v="72.19"/>
    <n v="160.47999999999999"/>
    <n v="1160.54"/>
    <n v="1000.06"/>
    <n v="160.47999999999999"/>
  </r>
  <r>
    <s v="I25_66to56"/>
    <s v="Win"/>
    <s v="TR012"/>
    <x v="0"/>
    <x v="1"/>
    <s v="Fi01"/>
    <x v="3"/>
    <s v="AM4.vld"/>
    <s v="3b"/>
    <n v="15"/>
    <n v="0"/>
    <s v="AM"/>
    <s v="AM4"/>
    <n v="19131"/>
    <n v="19130"/>
    <x v="0"/>
    <x v="2"/>
    <x v="1"/>
    <n v="1264.6199999999999"/>
    <n v="93.1"/>
    <n v="172.74"/>
    <n v="1530.46"/>
    <n v="1357.73"/>
    <n v="172.74"/>
  </r>
  <r>
    <s v="I25_66to56"/>
    <s v="Win"/>
    <s v="TR012"/>
    <x v="0"/>
    <x v="1"/>
    <s v="Fi01"/>
    <x v="3"/>
    <s v="AM4.vld"/>
    <s v="3b"/>
    <n v="15"/>
    <n v="0"/>
    <s v="AM"/>
    <s v="AM4"/>
    <n v="19136"/>
    <n v="19135"/>
    <x v="0"/>
    <x v="1"/>
    <x v="1"/>
    <n v="1158.0899999999999"/>
    <n v="85.02"/>
    <n v="133.81"/>
    <n v="1376.92"/>
    <n v="1243.1199999999999"/>
    <n v="133.81"/>
  </r>
  <r>
    <s v="I25_66to56"/>
    <s v="Win"/>
    <s v="TR012"/>
    <x v="0"/>
    <x v="1"/>
    <s v="Fi01"/>
    <x v="3"/>
    <s v="AM4.vld"/>
    <s v="3b"/>
    <n v="15"/>
    <n v="0"/>
    <s v="AM"/>
    <s v="AM4"/>
    <n v="19149"/>
    <n v="19148"/>
    <x v="0"/>
    <x v="10"/>
    <x v="1"/>
    <n v="546.37"/>
    <n v="31.33"/>
    <n v="65.150000000000006"/>
    <n v="642.85"/>
    <n v="577.70000000000005"/>
    <n v="65.150000000000006"/>
  </r>
  <r>
    <s v="I25_66to56"/>
    <s v="Win"/>
    <s v="TR012"/>
    <x v="0"/>
    <x v="1"/>
    <s v="Fi01"/>
    <x v="3"/>
    <s v="AM4.vld"/>
    <s v="3b"/>
    <n v="15"/>
    <n v="0"/>
    <s v="AM"/>
    <s v="AM4"/>
    <n v="19173"/>
    <n v="19172"/>
    <x v="0"/>
    <x v="8"/>
    <x v="1"/>
    <n v="330.24"/>
    <n v="11.09"/>
    <n v="29.17"/>
    <n v="370.5"/>
    <n v="341.33"/>
    <n v="29.17"/>
  </r>
  <r>
    <s v="I25_66to56"/>
    <s v="Win"/>
    <s v="TR012"/>
    <x v="0"/>
    <x v="1"/>
    <s v="Fi01"/>
    <x v="3"/>
    <s v="AM4.vld"/>
    <s v="3b"/>
    <n v="15"/>
    <n v="0"/>
    <s v="AM"/>
    <s v="AM4"/>
    <n v="19189"/>
    <n v="19188"/>
    <x v="0"/>
    <x v="5"/>
    <x v="1"/>
    <n v="114.33"/>
    <n v="0.43"/>
    <n v="8.34"/>
    <n v="123.1"/>
    <n v="114.76"/>
    <n v="8.34"/>
  </r>
  <r>
    <s v="I25_66to56"/>
    <s v="Win"/>
    <s v="TR012"/>
    <x v="0"/>
    <x v="1"/>
    <s v="Fi01"/>
    <x v="3"/>
    <s v="AM4.vld"/>
    <s v="3b"/>
    <n v="15"/>
    <n v="0"/>
    <s v="AM"/>
    <s v="AM4"/>
    <n v="19233"/>
    <n v="19232"/>
    <x v="0"/>
    <x v="6"/>
    <x v="1"/>
    <n v="35.4"/>
    <n v="0.87"/>
    <n v="42.37"/>
    <n v="78.64"/>
    <n v="36.270000000000003"/>
    <n v="42.37"/>
  </r>
  <r>
    <s v="I25_66to56"/>
    <s v="Win"/>
    <s v="TR012"/>
    <x v="0"/>
    <x v="1"/>
    <s v="Fi01"/>
    <x v="4"/>
    <s v="AM5.vld"/>
    <s v="3b"/>
    <n v="15"/>
    <n v="0"/>
    <s v="AM"/>
    <s v="AM5"/>
    <n v="5209"/>
    <n v="19241"/>
    <x v="0"/>
    <x v="0"/>
    <x v="0"/>
    <n v="142.38999999999999"/>
    <n v="9.74"/>
    <n v="24.25"/>
    <n v="2986.75"/>
    <n v="152.13"/>
    <n v="24.25"/>
  </r>
  <r>
    <s v="I25_66to56"/>
    <s v="Win"/>
    <s v="TR012"/>
    <x v="0"/>
    <x v="1"/>
    <s v="Fi01"/>
    <x v="4"/>
    <s v="AM5.vld"/>
    <s v="3b"/>
    <n v="15"/>
    <n v="0"/>
    <s v="AM"/>
    <s v="AM5"/>
    <n v="5394"/>
    <n v="15366"/>
    <x v="0"/>
    <x v="1"/>
    <x v="0"/>
    <n v="134.38999999999999"/>
    <n v="11.36"/>
    <n v="20.62"/>
    <n v="2448.4899999999998"/>
    <n v="145.75"/>
    <n v="20.62"/>
  </r>
  <r>
    <s v="I25_66to56"/>
    <s v="Win"/>
    <s v="TR012"/>
    <x v="0"/>
    <x v="1"/>
    <s v="Fi01"/>
    <x v="4"/>
    <s v="AM5.vld"/>
    <s v="3b"/>
    <n v="15"/>
    <n v="0"/>
    <s v="AM"/>
    <s v="AM5"/>
    <n v="13270"/>
    <n v="11802"/>
    <x v="0"/>
    <x v="2"/>
    <x v="0"/>
    <n v="94.17"/>
    <n v="10.08"/>
    <n v="15.08"/>
    <n v="2604.65"/>
    <n v="104.25"/>
    <n v="15.08"/>
  </r>
  <r>
    <s v="I25_66to56"/>
    <s v="Win"/>
    <s v="TR012"/>
    <x v="0"/>
    <x v="1"/>
    <s v="Fi01"/>
    <x v="4"/>
    <s v="AM5.vld"/>
    <s v="3b"/>
    <n v="15"/>
    <n v="0"/>
    <s v="AM"/>
    <s v="AM5"/>
    <n v="15333"/>
    <n v="18991"/>
    <x v="1"/>
    <x v="3"/>
    <x v="0"/>
    <n v="0"/>
    <n v="0"/>
    <n v="0"/>
    <n v="1348.33"/>
    <n v="0"/>
    <n v="0"/>
  </r>
  <r>
    <s v="I25_66to56"/>
    <s v="Win"/>
    <s v="TR012"/>
    <x v="0"/>
    <x v="1"/>
    <s v="Fi01"/>
    <x v="4"/>
    <s v="AM5.vld"/>
    <s v="3b"/>
    <n v="15"/>
    <n v="0"/>
    <s v="AM"/>
    <s v="AM5"/>
    <n v="15740"/>
    <n v="15741"/>
    <x v="1"/>
    <x v="4"/>
    <x v="0"/>
    <n v="1.1599999999999999"/>
    <n v="0.06"/>
    <n v="0.91"/>
    <n v="1288.08"/>
    <n v="1.22"/>
    <n v="0.91"/>
  </r>
  <r>
    <s v="I25_66to56"/>
    <s v="Win"/>
    <s v="TR012"/>
    <x v="0"/>
    <x v="1"/>
    <s v="Fi01"/>
    <x v="4"/>
    <s v="AM5.vld"/>
    <s v="3b"/>
    <n v="15"/>
    <n v="0"/>
    <s v="AM"/>
    <s v="AM5"/>
    <n v="15742"/>
    <n v="15743"/>
    <x v="0"/>
    <x v="5"/>
    <x v="0"/>
    <n v="0"/>
    <n v="0"/>
    <n v="0.44"/>
    <n v="951.42"/>
    <n v="0"/>
    <n v="0.44"/>
  </r>
  <r>
    <s v="I25_66to56"/>
    <s v="Win"/>
    <s v="TR012"/>
    <x v="0"/>
    <x v="1"/>
    <s v="Fi01"/>
    <x v="4"/>
    <s v="AM5.vld"/>
    <s v="3b"/>
    <n v="15"/>
    <n v="0"/>
    <s v="AM"/>
    <s v="AM5"/>
    <n v="17350"/>
    <n v="17351"/>
    <x v="0"/>
    <x v="6"/>
    <x v="0"/>
    <n v="0"/>
    <n v="0"/>
    <n v="0"/>
    <n v="1014.67"/>
    <n v="0"/>
    <n v="0"/>
  </r>
  <r>
    <s v="I25_66to56"/>
    <s v="Win"/>
    <s v="TR012"/>
    <x v="0"/>
    <x v="1"/>
    <s v="Fi01"/>
    <x v="4"/>
    <s v="AM5.vld"/>
    <s v="3b"/>
    <n v="15"/>
    <n v="0"/>
    <s v="AM"/>
    <s v="AM5"/>
    <n v="17352"/>
    <n v="17353"/>
    <x v="1"/>
    <x v="7"/>
    <x v="0"/>
    <n v="0"/>
    <n v="0"/>
    <n v="0"/>
    <n v="1140.58"/>
    <n v="0"/>
    <n v="0"/>
  </r>
  <r>
    <s v="I25_66to56"/>
    <s v="Win"/>
    <s v="TR012"/>
    <x v="0"/>
    <x v="1"/>
    <s v="Fi01"/>
    <x v="4"/>
    <s v="AM5.vld"/>
    <s v="3b"/>
    <n v="15"/>
    <n v="0"/>
    <s v="AM"/>
    <s v="AM5"/>
    <n v="18993"/>
    <n v="15334"/>
    <x v="0"/>
    <x v="8"/>
    <x v="0"/>
    <n v="0"/>
    <n v="0"/>
    <n v="0"/>
    <n v="1427.89"/>
    <n v="0"/>
    <n v="0"/>
  </r>
  <r>
    <s v="I25_66to56"/>
    <s v="Win"/>
    <s v="TR012"/>
    <x v="0"/>
    <x v="1"/>
    <s v="Fi01"/>
    <x v="4"/>
    <s v="AM5.vld"/>
    <s v="3b"/>
    <n v="15"/>
    <n v="0"/>
    <s v="AM"/>
    <s v="AM5"/>
    <n v="18999"/>
    <n v="19000"/>
    <x v="1"/>
    <x v="9"/>
    <x v="0"/>
    <n v="41.33"/>
    <n v="3.88"/>
    <n v="18.86"/>
    <n v="2088.65"/>
    <n v="45.21"/>
    <n v="18.86"/>
  </r>
  <r>
    <s v="I25_66to56"/>
    <s v="Win"/>
    <s v="TR012"/>
    <x v="0"/>
    <x v="1"/>
    <s v="Fi01"/>
    <x v="4"/>
    <s v="AM5.vld"/>
    <s v="3b"/>
    <n v="15"/>
    <n v="0"/>
    <s v="AM"/>
    <s v="AM5"/>
    <n v="19002"/>
    <n v="19001"/>
    <x v="0"/>
    <x v="10"/>
    <x v="0"/>
    <n v="30.45"/>
    <n v="2.4700000000000002"/>
    <n v="10.130000000000001"/>
    <n v="1960.75"/>
    <n v="32.92"/>
    <n v="10.130000000000001"/>
  </r>
  <r>
    <s v="I25_66to56"/>
    <s v="Win"/>
    <s v="TR012"/>
    <x v="0"/>
    <x v="1"/>
    <s v="Fi01"/>
    <x v="4"/>
    <s v="AM5.vld"/>
    <s v="3b"/>
    <n v="15"/>
    <n v="0"/>
    <s v="AM"/>
    <s v="AM5"/>
    <n v="19004"/>
    <n v="13271"/>
    <x v="1"/>
    <x v="11"/>
    <x v="0"/>
    <n v="3.09"/>
    <n v="0.23"/>
    <n v="8.64"/>
    <n v="2284.54"/>
    <n v="3.32"/>
    <n v="8.64"/>
  </r>
  <r>
    <s v="I25_66to56"/>
    <s v="Win"/>
    <s v="TR012"/>
    <x v="0"/>
    <x v="1"/>
    <s v="Fi01"/>
    <x v="4"/>
    <s v="AM5.vld"/>
    <s v="3b"/>
    <n v="15"/>
    <n v="0"/>
    <s v="AM"/>
    <s v="AM5"/>
    <n v="19017"/>
    <n v="19018"/>
    <x v="1"/>
    <x v="11"/>
    <x v="1"/>
    <n v="167.48"/>
    <n v="12.79"/>
    <n v="56.67"/>
    <n v="236.94"/>
    <n v="180.27"/>
    <n v="56.67"/>
  </r>
  <r>
    <s v="I25_66to56"/>
    <s v="Win"/>
    <s v="TR012"/>
    <x v="0"/>
    <x v="1"/>
    <s v="Fi01"/>
    <x v="4"/>
    <s v="AM5.vld"/>
    <s v="3b"/>
    <n v="15"/>
    <n v="0"/>
    <s v="AM"/>
    <s v="AM5"/>
    <n v="19035"/>
    <n v="19036"/>
    <x v="1"/>
    <x v="9"/>
    <x v="1"/>
    <n v="66.760000000000005"/>
    <n v="2.4900000000000002"/>
    <n v="32.32"/>
    <n v="101.57"/>
    <n v="69.25"/>
    <n v="32.32"/>
  </r>
  <r>
    <s v="I25_66to56"/>
    <s v="Win"/>
    <s v="TR012"/>
    <x v="0"/>
    <x v="1"/>
    <s v="Fi01"/>
    <x v="4"/>
    <s v="AM5.vld"/>
    <s v="3b"/>
    <n v="15"/>
    <n v="0"/>
    <s v="AM"/>
    <s v="AM5"/>
    <n v="19059"/>
    <n v="19060"/>
    <x v="1"/>
    <x v="3"/>
    <x v="1"/>
    <n v="125.77"/>
    <n v="2.0299999999999998"/>
    <n v="12.53"/>
    <n v="140.33000000000001"/>
    <n v="127.8"/>
    <n v="12.53"/>
  </r>
  <r>
    <s v="I25_66to56"/>
    <s v="Win"/>
    <s v="TR012"/>
    <x v="0"/>
    <x v="1"/>
    <s v="Fi01"/>
    <x v="4"/>
    <s v="AM5.vld"/>
    <s v="3b"/>
    <n v="15"/>
    <n v="0"/>
    <s v="AM"/>
    <s v="AM5"/>
    <n v="19075"/>
    <n v="19076"/>
    <x v="1"/>
    <x v="4"/>
    <x v="1"/>
    <n v="110.37"/>
    <n v="1.1299999999999999"/>
    <n v="3.85"/>
    <n v="115.35"/>
    <n v="111.5"/>
    <n v="3.85"/>
  </r>
  <r>
    <s v="I25_66to56"/>
    <s v="Win"/>
    <s v="TR012"/>
    <x v="0"/>
    <x v="1"/>
    <s v="Fi01"/>
    <x v="4"/>
    <s v="AM5.vld"/>
    <s v="3b"/>
    <n v="15"/>
    <n v="0"/>
    <s v="AM"/>
    <s v="AM5"/>
    <n v="19119"/>
    <n v="19120"/>
    <x v="1"/>
    <x v="7"/>
    <x v="1"/>
    <n v="59"/>
    <n v="1.66"/>
    <n v="18.59"/>
    <n v="79.239999999999995"/>
    <n v="60.66"/>
    <n v="18.59"/>
  </r>
  <r>
    <s v="I25_66to56"/>
    <s v="Win"/>
    <s v="TR012"/>
    <x v="0"/>
    <x v="1"/>
    <s v="Fi01"/>
    <x v="4"/>
    <s v="AM5.vld"/>
    <s v="3b"/>
    <n v="15"/>
    <n v="0"/>
    <s v="AM"/>
    <s v="AM5"/>
    <n v="19127"/>
    <n v="19239"/>
    <x v="0"/>
    <x v="0"/>
    <x v="1"/>
    <n v="460.37"/>
    <n v="39"/>
    <n v="71.97"/>
    <n v="571.34"/>
    <n v="499.37"/>
    <n v="71.97"/>
  </r>
  <r>
    <s v="I25_66to56"/>
    <s v="Win"/>
    <s v="TR012"/>
    <x v="0"/>
    <x v="1"/>
    <s v="Fi01"/>
    <x v="4"/>
    <s v="AM5.vld"/>
    <s v="3b"/>
    <n v="15"/>
    <n v="0"/>
    <s v="AM"/>
    <s v="AM5"/>
    <n v="19131"/>
    <n v="19130"/>
    <x v="0"/>
    <x v="2"/>
    <x v="1"/>
    <n v="528.29"/>
    <n v="40.47"/>
    <n v="71.459999999999994"/>
    <n v="640.23"/>
    <n v="568.77"/>
    <n v="71.459999999999994"/>
  </r>
  <r>
    <s v="I25_66to56"/>
    <s v="Win"/>
    <s v="TR012"/>
    <x v="0"/>
    <x v="1"/>
    <s v="Fi01"/>
    <x v="4"/>
    <s v="AM5.vld"/>
    <s v="3b"/>
    <n v="15"/>
    <n v="0"/>
    <s v="AM"/>
    <s v="AM5"/>
    <n v="19136"/>
    <n v="19135"/>
    <x v="0"/>
    <x v="1"/>
    <x v="1"/>
    <n v="411.36"/>
    <n v="30.73"/>
    <n v="56.41"/>
    <n v="498.51"/>
    <n v="442.1"/>
    <n v="56.41"/>
  </r>
  <r>
    <s v="I25_66to56"/>
    <s v="Win"/>
    <s v="TR012"/>
    <x v="0"/>
    <x v="1"/>
    <s v="Fi01"/>
    <x v="4"/>
    <s v="AM5.vld"/>
    <s v="3b"/>
    <n v="15"/>
    <n v="0"/>
    <s v="AM"/>
    <s v="AM5"/>
    <n v="19149"/>
    <n v="19148"/>
    <x v="0"/>
    <x v="10"/>
    <x v="1"/>
    <n v="129.66"/>
    <n v="7.32"/>
    <n v="29.02"/>
    <n v="166.01"/>
    <n v="136.97999999999999"/>
    <n v="29.02"/>
  </r>
  <r>
    <s v="I25_66to56"/>
    <s v="Win"/>
    <s v="TR012"/>
    <x v="0"/>
    <x v="1"/>
    <s v="Fi01"/>
    <x v="4"/>
    <s v="AM5.vld"/>
    <s v="3b"/>
    <n v="15"/>
    <n v="0"/>
    <s v="AM"/>
    <s v="AM5"/>
    <n v="19173"/>
    <n v="19172"/>
    <x v="0"/>
    <x v="8"/>
    <x v="1"/>
    <n v="86.41"/>
    <n v="2.86"/>
    <n v="12.86"/>
    <n v="102.14"/>
    <n v="89.28"/>
    <n v="12.86"/>
  </r>
  <r>
    <s v="I25_66to56"/>
    <s v="Win"/>
    <s v="TR012"/>
    <x v="0"/>
    <x v="1"/>
    <s v="Fi01"/>
    <x v="4"/>
    <s v="AM5.vld"/>
    <s v="3b"/>
    <n v="15"/>
    <n v="0"/>
    <s v="AM"/>
    <s v="AM5"/>
    <n v="19189"/>
    <n v="19188"/>
    <x v="0"/>
    <x v="5"/>
    <x v="1"/>
    <n v="27.45"/>
    <n v="0.04"/>
    <n v="2.83"/>
    <n v="30.32"/>
    <n v="27.49"/>
    <n v="2.83"/>
  </r>
  <r>
    <s v="I25_66to56"/>
    <s v="Win"/>
    <s v="TR012"/>
    <x v="0"/>
    <x v="1"/>
    <s v="Fi01"/>
    <x v="4"/>
    <s v="AM5.vld"/>
    <s v="3b"/>
    <n v="15"/>
    <n v="0"/>
    <s v="AM"/>
    <s v="AM5"/>
    <n v="19233"/>
    <n v="19232"/>
    <x v="0"/>
    <x v="6"/>
    <x v="1"/>
    <n v="9.9499999999999993"/>
    <n v="0.14000000000000001"/>
    <n v="19.02"/>
    <n v="29.11"/>
    <n v="10.09"/>
    <n v="19.02"/>
  </r>
  <r>
    <s v="I25_66to56"/>
    <s v="Win"/>
    <s v="TR012"/>
    <x v="0"/>
    <x v="1"/>
    <s v="Fi01"/>
    <x v="5"/>
    <s v="AM6.vld"/>
    <s v="3b"/>
    <n v="15"/>
    <n v="0"/>
    <s v="AM"/>
    <s v="AM6"/>
    <n v="5209"/>
    <n v="19241"/>
    <x v="0"/>
    <x v="0"/>
    <x v="0"/>
    <n v="68.16"/>
    <n v="4.6399999999999997"/>
    <n v="40.72"/>
    <n v="6614.96"/>
    <n v="72.81"/>
    <n v="40.72"/>
  </r>
  <r>
    <s v="I25_66to56"/>
    <s v="Win"/>
    <s v="TR012"/>
    <x v="0"/>
    <x v="1"/>
    <s v="Fi01"/>
    <x v="5"/>
    <s v="AM6.vld"/>
    <s v="3b"/>
    <n v="15"/>
    <n v="0"/>
    <s v="AM"/>
    <s v="AM6"/>
    <n v="5394"/>
    <n v="15366"/>
    <x v="0"/>
    <x v="1"/>
    <x v="0"/>
    <n v="72.37"/>
    <n v="5.58"/>
    <n v="35.32"/>
    <n v="5506.97"/>
    <n v="77.95"/>
    <n v="35.32"/>
  </r>
  <r>
    <s v="I25_66to56"/>
    <s v="Win"/>
    <s v="TR012"/>
    <x v="0"/>
    <x v="1"/>
    <s v="Fi01"/>
    <x v="5"/>
    <s v="AM6.vld"/>
    <s v="3b"/>
    <n v="15"/>
    <n v="0"/>
    <s v="AM"/>
    <s v="AM6"/>
    <n v="13270"/>
    <n v="11802"/>
    <x v="0"/>
    <x v="2"/>
    <x v="0"/>
    <n v="82.18"/>
    <n v="7.28"/>
    <n v="21.45"/>
    <n v="5888.1"/>
    <n v="89.46"/>
    <n v="21.45"/>
  </r>
  <r>
    <s v="I25_66to56"/>
    <s v="Win"/>
    <s v="TR012"/>
    <x v="0"/>
    <x v="1"/>
    <s v="Fi01"/>
    <x v="5"/>
    <s v="AM6.vld"/>
    <s v="3b"/>
    <n v="15"/>
    <n v="0"/>
    <s v="AM"/>
    <s v="AM6"/>
    <n v="15333"/>
    <n v="18991"/>
    <x v="1"/>
    <x v="3"/>
    <x v="0"/>
    <n v="0"/>
    <n v="0"/>
    <n v="0"/>
    <n v="3110.76"/>
    <n v="0"/>
    <n v="0"/>
  </r>
  <r>
    <s v="I25_66to56"/>
    <s v="Win"/>
    <s v="TR012"/>
    <x v="0"/>
    <x v="1"/>
    <s v="Fi01"/>
    <x v="5"/>
    <s v="AM6.vld"/>
    <s v="3b"/>
    <n v="15"/>
    <n v="0"/>
    <s v="AM"/>
    <s v="AM6"/>
    <n v="15740"/>
    <n v="15741"/>
    <x v="1"/>
    <x v="4"/>
    <x v="0"/>
    <n v="0"/>
    <n v="0"/>
    <n v="1.18"/>
    <n v="2892.92"/>
    <n v="0"/>
    <n v="1.18"/>
  </r>
  <r>
    <s v="I25_66to56"/>
    <s v="Win"/>
    <s v="TR012"/>
    <x v="0"/>
    <x v="1"/>
    <s v="Fi01"/>
    <x v="5"/>
    <s v="AM6.vld"/>
    <s v="3b"/>
    <n v="15"/>
    <n v="0"/>
    <s v="AM"/>
    <s v="AM6"/>
    <n v="15742"/>
    <n v="15743"/>
    <x v="0"/>
    <x v="5"/>
    <x v="0"/>
    <n v="0"/>
    <n v="0"/>
    <n v="1.38"/>
    <n v="2421.64"/>
    <n v="0"/>
    <n v="1.38"/>
  </r>
  <r>
    <s v="I25_66to56"/>
    <s v="Win"/>
    <s v="TR012"/>
    <x v="0"/>
    <x v="1"/>
    <s v="Fi01"/>
    <x v="5"/>
    <s v="AM6.vld"/>
    <s v="3b"/>
    <n v="15"/>
    <n v="0"/>
    <s v="AM"/>
    <s v="AM6"/>
    <n v="17350"/>
    <n v="17351"/>
    <x v="0"/>
    <x v="6"/>
    <x v="0"/>
    <n v="0"/>
    <n v="0"/>
    <n v="0"/>
    <n v="2187.48"/>
    <n v="0"/>
    <n v="0"/>
  </r>
  <r>
    <s v="I25_66to56"/>
    <s v="Win"/>
    <s v="TR012"/>
    <x v="0"/>
    <x v="1"/>
    <s v="Fi01"/>
    <x v="5"/>
    <s v="AM6.vld"/>
    <s v="3b"/>
    <n v="15"/>
    <n v="0"/>
    <s v="AM"/>
    <s v="AM6"/>
    <n v="17352"/>
    <n v="17353"/>
    <x v="1"/>
    <x v="7"/>
    <x v="0"/>
    <n v="0"/>
    <n v="0"/>
    <n v="0"/>
    <n v="2267.08"/>
    <n v="0"/>
    <n v="0"/>
  </r>
  <r>
    <s v="I25_66to56"/>
    <s v="Win"/>
    <s v="TR012"/>
    <x v="0"/>
    <x v="1"/>
    <s v="Fi01"/>
    <x v="5"/>
    <s v="AM6.vld"/>
    <s v="3b"/>
    <n v="15"/>
    <n v="0"/>
    <s v="AM"/>
    <s v="AM6"/>
    <n v="18993"/>
    <n v="15334"/>
    <x v="0"/>
    <x v="8"/>
    <x v="0"/>
    <n v="0"/>
    <n v="0"/>
    <n v="0"/>
    <n v="3356.58"/>
    <n v="0"/>
    <n v="0"/>
  </r>
  <r>
    <s v="I25_66to56"/>
    <s v="Win"/>
    <s v="TR012"/>
    <x v="0"/>
    <x v="1"/>
    <s v="Fi01"/>
    <x v="5"/>
    <s v="AM6.vld"/>
    <s v="3b"/>
    <n v="15"/>
    <n v="0"/>
    <s v="AM"/>
    <s v="AM6"/>
    <n v="18999"/>
    <n v="19000"/>
    <x v="1"/>
    <x v="9"/>
    <x v="0"/>
    <n v="18.23"/>
    <n v="2.72"/>
    <n v="42.36"/>
    <n v="4264.28"/>
    <n v="20.95"/>
    <n v="42.36"/>
  </r>
  <r>
    <s v="I25_66to56"/>
    <s v="Win"/>
    <s v="TR012"/>
    <x v="0"/>
    <x v="1"/>
    <s v="Fi01"/>
    <x v="5"/>
    <s v="AM6.vld"/>
    <s v="3b"/>
    <n v="15"/>
    <n v="0"/>
    <s v="AM"/>
    <s v="AM6"/>
    <n v="19002"/>
    <n v="19001"/>
    <x v="0"/>
    <x v="10"/>
    <x v="0"/>
    <n v="19.100000000000001"/>
    <n v="2.2200000000000002"/>
    <n v="32.520000000000003"/>
    <n v="4565.18"/>
    <n v="21.32"/>
    <n v="32.520000000000003"/>
  </r>
  <r>
    <s v="I25_66to56"/>
    <s v="Win"/>
    <s v="TR012"/>
    <x v="0"/>
    <x v="1"/>
    <s v="Fi01"/>
    <x v="5"/>
    <s v="AM6.vld"/>
    <s v="3b"/>
    <n v="15"/>
    <n v="0"/>
    <s v="AM"/>
    <s v="AM6"/>
    <n v="19004"/>
    <n v="13271"/>
    <x v="1"/>
    <x v="11"/>
    <x v="0"/>
    <n v="0.01"/>
    <n v="0"/>
    <n v="18.86"/>
    <n v="5592.94"/>
    <n v="0.01"/>
    <n v="18.86"/>
  </r>
  <r>
    <s v="I25_66to56"/>
    <s v="Win"/>
    <s v="TR012"/>
    <x v="0"/>
    <x v="1"/>
    <s v="Fi01"/>
    <x v="5"/>
    <s v="AM6.vld"/>
    <s v="3b"/>
    <n v="15"/>
    <n v="0"/>
    <s v="AM"/>
    <s v="AM6"/>
    <n v="19017"/>
    <n v="19018"/>
    <x v="1"/>
    <x v="11"/>
    <x v="1"/>
    <n v="83.91"/>
    <n v="8.76"/>
    <n v="144.58000000000001"/>
    <n v="237.26"/>
    <n v="92.68"/>
    <n v="144.58000000000001"/>
  </r>
  <r>
    <s v="I25_66to56"/>
    <s v="Win"/>
    <s v="TR012"/>
    <x v="0"/>
    <x v="1"/>
    <s v="Fi01"/>
    <x v="5"/>
    <s v="AM6.vld"/>
    <s v="3b"/>
    <n v="15"/>
    <n v="0"/>
    <s v="AM"/>
    <s v="AM6"/>
    <n v="19035"/>
    <n v="19036"/>
    <x v="1"/>
    <x v="9"/>
    <x v="1"/>
    <n v="17.82"/>
    <n v="0.88"/>
    <n v="67.92"/>
    <n v="86.62"/>
    <n v="18.7"/>
    <n v="67.92"/>
  </r>
  <r>
    <s v="I25_66to56"/>
    <s v="Win"/>
    <s v="TR012"/>
    <x v="0"/>
    <x v="1"/>
    <s v="Fi01"/>
    <x v="5"/>
    <s v="AM6.vld"/>
    <s v="3b"/>
    <n v="15"/>
    <n v="0"/>
    <s v="AM"/>
    <s v="AM6"/>
    <n v="19059"/>
    <n v="19060"/>
    <x v="1"/>
    <x v="3"/>
    <x v="1"/>
    <n v="84.03"/>
    <n v="2.21"/>
    <n v="24.94"/>
    <n v="111.18"/>
    <n v="86.24"/>
    <n v="24.94"/>
  </r>
  <r>
    <s v="I25_66to56"/>
    <s v="Win"/>
    <s v="TR012"/>
    <x v="0"/>
    <x v="1"/>
    <s v="Fi01"/>
    <x v="5"/>
    <s v="AM6.vld"/>
    <s v="3b"/>
    <n v="15"/>
    <n v="0"/>
    <s v="AM"/>
    <s v="AM6"/>
    <n v="19075"/>
    <n v="19076"/>
    <x v="1"/>
    <x v="4"/>
    <x v="1"/>
    <n v="44.57"/>
    <n v="0.1"/>
    <n v="6.1"/>
    <n v="50.77"/>
    <n v="44.67"/>
    <n v="6.1"/>
  </r>
  <r>
    <s v="I25_66to56"/>
    <s v="Win"/>
    <s v="TR012"/>
    <x v="0"/>
    <x v="1"/>
    <s v="Fi01"/>
    <x v="5"/>
    <s v="AM6.vld"/>
    <s v="3b"/>
    <n v="15"/>
    <n v="0"/>
    <s v="AM"/>
    <s v="AM6"/>
    <n v="19119"/>
    <n v="19120"/>
    <x v="1"/>
    <x v="7"/>
    <x v="1"/>
    <n v="11.76"/>
    <n v="0.03"/>
    <n v="36.22"/>
    <n v="48.01"/>
    <n v="11.79"/>
    <n v="36.22"/>
  </r>
  <r>
    <s v="I25_66to56"/>
    <s v="Win"/>
    <s v="TR012"/>
    <x v="0"/>
    <x v="1"/>
    <s v="Fi01"/>
    <x v="5"/>
    <s v="AM6.vld"/>
    <s v="3b"/>
    <n v="15"/>
    <n v="0"/>
    <s v="AM"/>
    <s v="AM6"/>
    <n v="19127"/>
    <n v="19239"/>
    <x v="0"/>
    <x v="0"/>
    <x v="1"/>
    <n v="362.38"/>
    <n v="29.76"/>
    <n v="148.41999999999999"/>
    <n v="540.55999999999995"/>
    <n v="392.14"/>
    <n v="148.41999999999999"/>
  </r>
  <r>
    <s v="I25_66to56"/>
    <s v="Win"/>
    <s v="TR012"/>
    <x v="0"/>
    <x v="1"/>
    <s v="Fi01"/>
    <x v="5"/>
    <s v="AM6.vld"/>
    <s v="3b"/>
    <n v="15"/>
    <n v="0"/>
    <s v="AM"/>
    <s v="AM6"/>
    <n v="19131"/>
    <n v="19130"/>
    <x v="0"/>
    <x v="2"/>
    <x v="1"/>
    <n v="312.38"/>
    <n v="24.4"/>
    <n v="153.63999999999999"/>
    <n v="490.43"/>
    <n v="336.78"/>
    <n v="153.63999999999999"/>
  </r>
  <r>
    <s v="I25_66to56"/>
    <s v="Win"/>
    <s v="TR012"/>
    <x v="0"/>
    <x v="1"/>
    <s v="Fi01"/>
    <x v="5"/>
    <s v="AM6.vld"/>
    <s v="3b"/>
    <n v="15"/>
    <n v="0"/>
    <s v="AM"/>
    <s v="AM6"/>
    <n v="19136"/>
    <n v="19135"/>
    <x v="0"/>
    <x v="1"/>
    <x v="1"/>
    <n v="242.12"/>
    <n v="18.97"/>
    <n v="126.35"/>
    <n v="387.44"/>
    <n v="261.08"/>
    <n v="126.35"/>
  </r>
  <r>
    <s v="I25_66to56"/>
    <s v="Win"/>
    <s v="TR012"/>
    <x v="0"/>
    <x v="1"/>
    <s v="Fi01"/>
    <x v="5"/>
    <s v="AM6.vld"/>
    <s v="3b"/>
    <n v="15"/>
    <n v="0"/>
    <s v="AM"/>
    <s v="AM6"/>
    <n v="19149"/>
    <n v="19148"/>
    <x v="0"/>
    <x v="10"/>
    <x v="1"/>
    <n v="83.21"/>
    <n v="6.41"/>
    <n v="73.7"/>
    <n v="163.32"/>
    <n v="89.62"/>
    <n v="73.7"/>
  </r>
  <r>
    <s v="I25_66to56"/>
    <s v="Win"/>
    <s v="TR012"/>
    <x v="0"/>
    <x v="1"/>
    <s v="Fi01"/>
    <x v="5"/>
    <s v="AM6.vld"/>
    <s v="3b"/>
    <n v="15"/>
    <n v="0"/>
    <s v="AM"/>
    <s v="AM6"/>
    <n v="19173"/>
    <n v="19172"/>
    <x v="0"/>
    <x v="8"/>
    <x v="1"/>
    <n v="61.47"/>
    <n v="2.54"/>
    <n v="35.049999999999997"/>
    <n v="99.05"/>
    <n v="64"/>
    <n v="35.049999999999997"/>
  </r>
  <r>
    <s v="I25_66to56"/>
    <s v="Win"/>
    <s v="TR012"/>
    <x v="0"/>
    <x v="1"/>
    <s v="Fi01"/>
    <x v="5"/>
    <s v="AM6.vld"/>
    <s v="3b"/>
    <n v="15"/>
    <n v="0"/>
    <s v="AM"/>
    <s v="AM6"/>
    <n v="19189"/>
    <n v="19188"/>
    <x v="0"/>
    <x v="5"/>
    <x v="1"/>
    <n v="20.28"/>
    <n v="0.01"/>
    <n v="6.73"/>
    <n v="27.03"/>
    <n v="20.3"/>
    <n v="6.73"/>
  </r>
  <r>
    <s v="I25_66to56"/>
    <s v="Win"/>
    <s v="TR012"/>
    <x v="0"/>
    <x v="1"/>
    <s v="Fi01"/>
    <x v="5"/>
    <s v="AM6.vld"/>
    <s v="3b"/>
    <n v="15"/>
    <n v="0"/>
    <s v="AM"/>
    <s v="AM6"/>
    <n v="19233"/>
    <n v="19232"/>
    <x v="0"/>
    <x v="6"/>
    <x v="1"/>
    <n v="5.86"/>
    <n v="0.01"/>
    <n v="39.82"/>
    <n v="45.68"/>
    <n v="5.87"/>
    <n v="39.82"/>
  </r>
  <r>
    <s v="I25_66to56"/>
    <s v="Win"/>
    <s v="TR012"/>
    <x v="0"/>
    <x v="1"/>
    <s v="Fi01"/>
    <x v="6"/>
    <s v="MD1.vld"/>
    <s v="3b"/>
    <n v="15"/>
    <n v="0"/>
    <s v="MD"/>
    <s v="MD1"/>
    <n v="5209"/>
    <n v="19241"/>
    <x v="0"/>
    <x v="0"/>
    <x v="0"/>
    <n v="3.32"/>
    <n v="0.36"/>
    <n v="69.89"/>
    <n v="9247.68"/>
    <n v="3.68"/>
    <n v="69.89"/>
  </r>
  <r>
    <s v="I25_66to56"/>
    <s v="Win"/>
    <s v="TR012"/>
    <x v="0"/>
    <x v="1"/>
    <s v="Fi01"/>
    <x v="6"/>
    <s v="MD1.vld"/>
    <s v="3b"/>
    <n v="15"/>
    <n v="0"/>
    <s v="MD"/>
    <s v="MD1"/>
    <n v="5394"/>
    <n v="15366"/>
    <x v="0"/>
    <x v="1"/>
    <x v="0"/>
    <n v="4.5"/>
    <n v="0.46"/>
    <n v="41.33"/>
    <n v="7794.76"/>
    <n v="4.96"/>
    <n v="41.33"/>
  </r>
  <r>
    <s v="I25_66to56"/>
    <s v="Win"/>
    <s v="TR012"/>
    <x v="0"/>
    <x v="1"/>
    <s v="Fi01"/>
    <x v="6"/>
    <s v="MD1.vld"/>
    <s v="3b"/>
    <n v="15"/>
    <n v="0"/>
    <s v="MD"/>
    <s v="MD1"/>
    <n v="13270"/>
    <n v="11802"/>
    <x v="0"/>
    <x v="2"/>
    <x v="0"/>
    <n v="16.75"/>
    <n v="1.66"/>
    <n v="25.06"/>
    <n v="8330.6299999999992"/>
    <n v="18.420000000000002"/>
    <n v="25.06"/>
  </r>
  <r>
    <s v="I25_66to56"/>
    <s v="Win"/>
    <s v="TR012"/>
    <x v="0"/>
    <x v="1"/>
    <s v="Fi01"/>
    <x v="6"/>
    <s v="MD1.vld"/>
    <s v="3b"/>
    <n v="15"/>
    <n v="0"/>
    <s v="MD"/>
    <s v="MD1"/>
    <n v="15333"/>
    <n v="18991"/>
    <x v="1"/>
    <x v="3"/>
    <x v="0"/>
    <n v="0"/>
    <n v="0"/>
    <n v="0"/>
    <n v="4910.1899999999996"/>
    <n v="0"/>
    <n v="0"/>
  </r>
  <r>
    <s v="I25_66to56"/>
    <s v="Win"/>
    <s v="TR012"/>
    <x v="0"/>
    <x v="1"/>
    <s v="Fi01"/>
    <x v="6"/>
    <s v="MD1.vld"/>
    <s v="3b"/>
    <n v="15"/>
    <n v="0"/>
    <s v="MD"/>
    <s v="MD1"/>
    <n v="15740"/>
    <n v="15741"/>
    <x v="1"/>
    <x v="4"/>
    <x v="0"/>
    <n v="0"/>
    <n v="0"/>
    <n v="1.17"/>
    <n v="4462.3599999999997"/>
    <n v="0"/>
    <n v="1.17"/>
  </r>
  <r>
    <s v="I25_66to56"/>
    <s v="Win"/>
    <s v="TR012"/>
    <x v="0"/>
    <x v="1"/>
    <s v="Fi01"/>
    <x v="6"/>
    <s v="MD1.vld"/>
    <s v="3b"/>
    <n v="15"/>
    <n v="0"/>
    <s v="MD"/>
    <s v="MD1"/>
    <n v="15742"/>
    <n v="15743"/>
    <x v="0"/>
    <x v="5"/>
    <x v="0"/>
    <n v="0"/>
    <n v="0"/>
    <n v="1.33"/>
    <n v="2786.02"/>
    <n v="0"/>
    <n v="1.33"/>
  </r>
  <r>
    <s v="I25_66to56"/>
    <s v="Win"/>
    <s v="TR012"/>
    <x v="0"/>
    <x v="1"/>
    <s v="Fi01"/>
    <x v="6"/>
    <s v="MD1.vld"/>
    <s v="3b"/>
    <n v="15"/>
    <n v="0"/>
    <s v="MD"/>
    <s v="MD1"/>
    <n v="17350"/>
    <n v="17351"/>
    <x v="0"/>
    <x v="6"/>
    <x v="0"/>
    <n v="0"/>
    <n v="0"/>
    <n v="0"/>
    <n v="2922.79"/>
    <n v="0"/>
    <n v="0"/>
  </r>
  <r>
    <s v="I25_66to56"/>
    <s v="Win"/>
    <s v="TR012"/>
    <x v="0"/>
    <x v="1"/>
    <s v="Fi01"/>
    <x v="6"/>
    <s v="MD1.vld"/>
    <s v="3b"/>
    <n v="15"/>
    <n v="0"/>
    <s v="MD"/>
    <s v="MD1"/>
    <n v="17352"/>
    <n v="17353"/>
    <x v="1"/>
    <x v="7"/>
    <x v="0"/>
    <n v="0"/>
    <n v="0"/>
    <n v="0"/>
    <n v="3505.58"/>
    <n v="0"/>
    <n v="0"/>
  </r>
  <r>
    <s v="I25_66to56"/>
    <s v="Win"/>
    <s v="TR012"/>
    <x v="0"/>
    <x v="1"/>
    <s v="Fi01"/>
    <x v="6"/>
    <s v="MD1.vld"/>
    <s v="3b"/>
    <n v="15"/>
    <n v="0"/>
    <s v="MD"/>
    <s v="MD1"/>
    <n v="18993"/>
    <n v="15334"/>
    <x v="0"/>
    <x v="8"/>
    <x v="0"/>
    <n v="0"/>
    <n v="0"/>
    <n v="0"/>
    <n v="4183.43"/>
    <n v="0"/>
    <n v="0"/>
  </r>
  <r>
    <s v="I25_66to56"/>
    <s v="Win"/>
    <s v="TR012"/>
    <x v="0"/>
    <x v="1"/>
    <s v="Fi01"/>
    <x v="6"/>
    <s v="MD1.vld"/>
    <s v="3b"/>
    <n v="15"/>
    <n v="0"/>
    <s v="MD"/>
    <s v="MD1"/>
    <n v="18999"/>
    <n v="19000"/>
    <x v="1"/>
    <x v="9"/>
    <x v="0"/>
    <n v="10.63"/>
    <n v="2.4300000000000002"/>
    <n v="74.06"/>
    <n v="6581.91"/>
    <n v="13.06"/>
    <n v="74.06"/>
  </r>
  <r>
    <s v="I25_66to56"/>
    <s v="Win"/>
    <s v="TR012"/>
    <x v="0"/>
    <x v="1"/>
    <s v="Fi01"/>
    <x v="6"/>
    <s v="MD1.vld"/>
    <s v="3b"/>
    <n v="15"/>
    <n v="0"/>
    <s v="MD"/>
    <s v="MD1"/>
    <n v="19002"/>
    <n v="19001"/>
    <x v="0"/>
    <x v="10"/>
    <x v="0"/>
    <n v="1.96"/>
    <n v="0.4"/>
    <n v="59.4"/>
    <n v="6015.77"/>
    <n v="2.36"/>
    <n v="59.4"/>
  </r>
  <r>
    <s v="I25_66to56"/>
    <s v="Win"/>
    <s v="TR012"/>
    <x v="0"/>
    <x v="1"/>
    <s v="Fi01"/>
    <x v="6"/>
    <s v="MD1.vld"/>
    <s v="3b"/>
    <n v="15"/>
    <n v="0"/>
    <s v="MD"/>
    <s v="MD1"/>
    <n v="19004"/>
    <n v="13271"/>
    <x v="1"/>
    <x v="11"/>
    <x v="0"/>
    <n v="0"/>
    <n v="0"/>
    <n v="34.39"/>
    <n v="8798.2099999999991"/>
    <n v="0"/>
    <n v="34.39"/>
  </r>
  <r>
    <s v="I25_66to56"/>
    <s v="Win"/>
    <s v="TR012"/>
    <x v="0"/>
    <x v="1"/>
    <s v="Fi01"/>
    <x v="6"/>
    <s v="MD1.vld"/>
    <s v="3b"/>
    <n v="15"/>
    <n v="0"/>
    <s v="MD"/>
    <s v="MD1"/>
    <n v="19017"/>
    <n v="19018"/>
    <x v="1"/>
    <x v="11"/>
    <x v="1"/>
    <n v="47.37"/>
    <n v="6.37"/>
    <n v="225.87"/>
    <n v="279.61"/>
    <n v="53.74"/>
    <n v="225.87"/>
  </r>
  <r>
    <s v="I25_66to56"/>
    <s v="Win"/>
    <s v="TR012"/>
    <x v="0"/>
    <x v="1"/>
    <s v="Fi01"/>
    <x v="6"/>
    <s v="MD1.vld"/>
    <s v="3b"/>
    <n v="15"/>
    <n v="0"/>
    <s v="MD"/>
    <s v="MD1"/>
    <n v="19035"/>
    <n v="19036"/>
    <x v="1"/>
    <x v="9"/>
    <x v="1"/>
    <n v="16.28"/>
    <n v="0.7"/>
    <n v="96.08"/>
    <n v="113.06"/>
    <n v="16.97"/>
    <n v="96.08"/>
  </r>
  <r>
    <s v="I25_66to56"/>
    <s v="Win"/>
    <s v="TR012"/>
    <x v="0"/>
    <x v="1"/>
    <s v="Fi01"/>
    <x v="6"/>
    <s v="MD1.vld"/>
    <s v="3b"/>
    <n v="15"/>
    <n v="0"/>
    <s v="MD"/>
    <s v="MD1"/>
    <n v="19059"/>
    <n v="19060"/>
    <x v="1"/>
    <x v="3"/>
    <x v="1"/>
    <n v="72.2"/>
    <n v="2.88"/>
    <n v="41.82"/>
    <n v="116.89"/>
    <n v="75.069999999999993"/>
    <n v="41.82"/>
  </r>
  <r>
    <s v="I25_66to56"/>
    <s v="Win"/>
    <s v="TR012"/>
    <x v="0"/>
    <x v="1"/>
    <s v="Fi01"/>
    <x v="6"/>
    <s v="MD1.vld"/>
    <s v="3b"/>
    <n v="15"/>
    <n v="0"/>
    <s v="MD"/>
    <s v="MD1"/>
    <n v="19075"/>
    <n v="19076"/>
    <x v="1"/>
    <x v="4"/>
    <x v="1"/>
    <n v="36.270000000000003"/>
    <n v="0.08"/>
    <n v="6.66"/>
    <n v="43.01"/>
    <n v="36.35"/>
    <n v="6.66"/>
  </r>
  <r>
    <s v="I25_66to56"/>
    <s v="Win"/>
    <s v="TR012"/>
    <x v="0"/>
    <x v="1"/>
    <s v="Fi01"/>
    <x v="6"/>
    <s v="MD1.vld"/>
    <s v="3b"/>
    <n v="15"/>
    <n v="0"/>
    <s v="MD"/>
    <s v="MD1"/>
    <n v="19119"/>
    <n v="19120"/>
    <x v="1"/>
    <x v="7"/>
    <x v="1"/>
    <n v="13.56"/>
    <n v="0.03"/>
    <n v="49.61"/>
    <n v="63.19"/>
    <n v="13.59"/>
    <n v="49.61"/>
  </r>
  <r>
    <s v="I25_66to56"/>
    <s v="Win"/>
    <s v="TR012"/>
    <x v="0"/>
    <x v="1"/>
    <s v="Fi01"/>
    <x v="6"/>
    <s v="MD1.vld"/>
    <s v="3b"/>
    <n v="15"/>
    <n v="0"/>
    <s v="MD"/>
    <s v="MD1"/>
    <n v="19127"/>
    <n v="19239"/>
    <x v="0"/>
    <x v="0"/>
    <x v="1"/>
    <n v="38.15"/>
    <n v="3.8"/>
    <n v="150.5"/>
    <n v="192.45"/>
    <n v="41.95"/>
    <n v="150.5"/>
  </r>
  <r>
    <s v="I25_66to56"/>
    <s v="Win"/>
    <s v="TR012"/>
    <x v="0"/>
    <x v="1"/>
    <s v="Fi01"/>
    <x v="6"/>
    <s v="MD1.vld"/>
    <s v="3b"/>
    <n v="15"/>
    <n v="0"/>
    <s v="MD"/>
    <s v="MD1"/>
    <n v="19131"/>
    <n v="19130"/>
    <x v="0"/>
    <x v="2"/>
    <x v="1"/>
    <n v="26.16"/>
    <n v="2.68"/>
    <n v="185.09"/>
    <n v="213.93"/>
    <n v="28.84"/>
    <n v="185.09"/>
  </r>
  <r>
    <s v="I25_66to56"/>
    <s v="Win"/>
    <s v="TR012"/>
    <x v="0"/>
    <x v="1"/>
    <s v="Fi01"/>
    <x v="6"/>
    <s v="MD1.vld"/>
    <s v="3b"/>
    <n v="15"/>
    <n v="0"/>
    <s v="MD"/>
    <s v="MD1"/>
    <n v="19136"/>
    <n v="19135"/>
    <x v="0"/>
    <x v="1"/>
    <x v="1"/>
    <n v="21.72"/>
    <n v="2.23"/>
    <n v="170.4"/>
    <n v="194.35"/>
    <n v="23.95"/>
    <n v="170.4"/>
  </r>
  <r>
    <s v="I25_66to56"/>
    <s v="Win"/>
    <s v="TR012"/>
    <x v="0"/>
    <x v="1"/>
    <s v="Fi01"/>
    <x v="6"/>
    <s v="MD1.vld"/>
    <s v="3b"/>
    <n v="15"/>
    <n v="0"/>
    <s v="MD"/>
    <s v="MD1"/>
    <n v="19149"/>
    <n v="19148"/>
    <x v="0"/>
    <x v="10"/>
    <x v="1"/>
    <n v="6.2"/>
    <n v="0.86"/>
    <n v="91.35"/>
    <n v="98.41"/>
    <n v="7.06"/>
    <n v="91.35"/>
  </r>
  <r>
    <s v="I25_66to56"/>
    <s v="Win"/>
    <s v="TR012"/>
    <x v="0"/>
    <x v="1"/>
    <s v="Fi01"/>
    <x v="6"/>
    <s v="MD1.vld"/>
    <s v="3b"/>
    <n v="15"/>
    <n v="0"/>
    <s v="MD"/>
    <s v="MD1"/>
    <n v="19173"/>
    <n v="19172"/>
    <x v="0"/>
    <x v="8"/>
    <x v="1"/>
    <n v="21.56"/>
    <n v="1.79"/>
    <n v="57.62"/>
    <n v="80.98"/>
    <n v="23.36"/>
    <n v="57.62"/>
  </r>
  <r>
    <s v="I25_66to56"/>
    <s v="Win"/>
    <s v="TR012"/>
    <x v="0"/>
    <x v="1"/>
    <s v="Fi01"/>
    <x v="6"/>
    <s v="MD1.vld"/>
    <s v="3b"/>
    <n v="15"/>
    <n v="0"/>
    <s v="MD"/>
    <s v="MD1"/>
    <n v="19189"/>
    <n v="19188"/>
    <x v="0"/>
    <x v="5"/>
    <x v="1"/>
    <n v="4.74"/>
    <n v="0"/>
    <n v="5.37"/>
    <n v="10.11"/>
    <n v="4.74"/>
    <n v="5.37"/>
  </r>
  <r>
    <s v="I25_66to56"/>
    <s v="Win"/>
    <s v="TR012"/>
    <x v="0"/>
    <x v="1"/>
    <s v="Fi01"/>
    <x v="6"/>
    <s v="MD1.vld"/>
    <s v="3b"/>
    <n v="15"/>
    <n v="0"/>
    <s v="MD"/>
    <s v="MD1"/>
    <n v="19233"/>
    <n v="19232"/>
    <x v="0"/>
    <x v="6"/>
    <x v="1"/>
    <n v="2.56"/>
    <n v="0"/>
    <n v="51.64"/>
    <n v="54.21"/>
    <n v="2.56"/>
    <n v="51.64"/>
  </r>
  <r>
    <s v="I25_66to56"/>
    <s v="Win"/>
    <s v="TR012"/>
    <x v="0"/>
    <x v="1"/>
    <s v="Fi01"/>
    <x v="7"/>
    <s v="MD2.vld"/>
    <s v="3b"/>
    <n v="15"/>
    <n v="0"/>
    <s v="MD"/>
    <s v="MD2"/>
    <n v="5209"/>
    <n v="19241"/>
    <x v="0"/>
    <x v="0"/>
    <x v="0"/>
    <n v="13.48"/>
    <n v="0.99"/>
    <n v="102.79"/>
    <n v="14256.24"/>
    <n v="14.47"/>
    <n v="102.79"/>
  </r>
  <r>
    <s v="I25_66to56"/>
    <s v="Win"/>
    <s v="TR012"/>
    <x v="0"/>
    <x v="1"/>
    <s v="Fi01"/>
    <x v="7"/>
    <s v="MD2.vld"/>
    <s v="3b"/>
    <n v="15"/>
    <n v="0"/>
    <s v="MD"/>
    <s v="MD2"/>
    <n v="5394"/>
    <n v="15366"/>
    <x v="0"/>
    <x v="1"/>
    <x v="0"/>
    <n v="23.92"/>
    <n v="2.4"/>
    <n v="72.59"/>
    <n v="12236.3"/>
    <n v="26.31"/>
    <n v="72.59"/>
  </r>
  <r>
    <s v="I25_66to56"/>
    <s v="Win"/>
    <s v="TR012"/>
    <x v="0"/>
    <x v="1"/>
    <s v="Fi01"/>
    <x v="7"/>
    <s v="MD2.vld"/>
    <s v="3b"/>
    <n v="15"/>
    <n v="0"/>
    <s v="MD"/>
    <s v="MD2"/>
    <n v="13270"/>
    <n v="11802"/>
    <x v="0"/>
    <x v="2"/>
    <x v="0"/>
    <n v="82.71"/>
    <n v="6.59"/>
    <n v="40.22"/>
    <n v="12972.85"/>
    <n v="89.29"/>
    <n v="40.22"/>
  </r>
  <r>
    <s v="I25_66to56"/>
    <s v="Win"/>
    <s v="TR012"/>
    <x v="0"/>
    <x v="1"/>
    <s v="Fi01"/>
    <x v="7"/>
    <s v="MD2.vld"/>
    <s v="3b"/>
    <n v="15"/>
    <n v="0"/>
    <s v="MD"/>
    <s v="MD2"/>
    <n v="15333"/>
    <n v="18991"/>
    <x v="1"/>
    <x v="3"/>
    <x v="0"/>
    <n v="0"/>
    <n v="0"/>
    <n v="0"/>
    <n v="7689.35"/>
    <n v="0"/>
    <n v="0"/>
  </r>
  <r>
    <s v="I25_66to56"/>
    <s v="Win"/>
    <s v="TR012"/>
    <x v="0"/>
    <x v="1"/>
    <s v="Fi01"/>
    <x v="7"/>
    <s v="MD2.vld"/>
    <s v="3b"/>
    <n v="15"/>
    <n v="0"/>
    <s v="MD"/>
    <s v="MD2"/>
    <n v="15740"/>
    <n v="15741"/>
    <x v="1"/>
    <x v="4"/>
    <x v="0"/>
    <n v="0"/>
    <n v="0"/>
    <n v="1.57"/>
    <n v="6742.95"/>
    <n v="0"/>
    <n v="1.57"/>
  </r>
  <r>
    <s v="I25_66to56"/>
    <s v="Win"/>
    <s v="TR012"/>
    <x v="0"/>
    <x v="1"/>
    <s v="Fi01"/>
    <x v="7"/>
    <s v="MD2.vld"/>
    <s v="3b"/>
    <n v="15"/>
    <n v="0"/>
    <s v="MD"/>
    <s v="MD2"/>
    <n v="15742"/>
    <n v="15743"/>
    <x v="0"/>
    <x v="5"/>
    <x v="0"/>
    <n v="0"/>
    <n v="0"/>
    <n v="2.85"/>
    <n v="5213.55"/>
    <n v="0"/>
    <n v="2.85"/>
  </r>
  <r>
    <s v="I25_66to56"/>
    <s v="Win"/>
    <s v="TR012"/>
    <x v="0"/>
    <x v="1"/>
    <s v="Fi01"/>
    <x v="7"/>
    <s v="MD2.vld"/>
    <s v="3b"/>
    <n v="15"/>
    <n v="0"/>
    <s v="MD"/>
    <s v="MD2"/>
    <n v="17350"/>
    <n v="17351"/>
    <x v="0"/>
    <x v="6"/>
    <x v="0"/>
    <n v="0"/>
    <n v="0"/>
    <n v="0"/>
    <n v="5219.7700000000004"/>
    <n v="0"/>
    <n v="0"/>
  </r>
  <r>
    <s v="I25_66to56"/>
    <s v="Win"/>
    <s v="TR012"/>
    <x v="0"/>
    <x v="1"/>
    <s v="Fi01"/>
    <x v="7"/>
    <s v="MD2.vld"/>
    <s v="3b"/>
    <n v="15"/>
    <n v="0"/>
    <s v="MD"/>
    <s v="MD2"/>
    <n v="17352"/>
    <n v="17353"/>
    <x v="1"/>
    <x v="7"/>
    <x v="0"/>
    <n v="0"/>
    <n v="0"/>
    <n v="0"/>
    <n v="5428.12"/>
    <n v="0"/>
    <n v="0"/>
  </r>
  <r>
    <s v="I25_66to56"/>
    <s v="Win"/>
    <s v="TR012"/>
    <x v="0"/>
    <x v="1"/>
    <s v="Fi01"/>
    <x v="7"/>
    <s v="MD2.vld"/>
    <s v="3b"/>
    <n v="15"/>
    <n v="0"/>
    <s v="MD"/>
    <s v="MD2"/>
    <n v="18993"/>
    <n v="15334"/>
    <x v="0"/>
    <x v="8"/>
    <x v="0"/>
    <n v="0"/>
    <n v="0"/>
    <n v="0"/>
    <n v="7027.93"/>
    <n v="0"/>
    <n v="0"/>
  </r>
  <r>
    <s v="I25_66to56"/>
    <s v="Win"/>
    <s v="TR012"/>
    <x v="0"/>
    <x v="1"/>
    <s v="Fi01"/>
    <x v="7"/>
    <s v="MD2.vld"/>
    <s v="3b"/>
    <n v="15"/>
    <n v="0"/>
    <s v="MD"/>
    <s v="MD2"/>
    <n v="18999"/>
    <n v="19000"/>
    <x v="1"/>
    <x v="9"/>
    <x v="0"/>
    <n v="42.99"/>
    <n v="9.32"/>
    <n v="112.61"/>
    <n v="10218.969999999999"/>
    <n v="52.31"/>
    <n v="112.61"/>
  </r>
  <r>
    <s v="I25_66to56"/>
    <s v="Win"/>
    <s v="TR012"/>
    <x v="0"/>
    <x v="1"/>
    <s v="Fi01"/>
    <x v="7"/>
    <s v="MD2.vld"/>
    <s v="3b"/>
    <n v="15"/>
    <n v="0"/>
    <s v="MD"/>
    <s v="MD2"/>
    <n v="19002"/>
    <n v="19001"/>
    <x v="0"/>
    <x v="10"/>
    <x v="0"/>
    <n v="5.32"/>
    <n v="1.1000000000000001"/>
    <n v="104.94"/>
    <n v="9722.07"/>
    <n v="6.41"/>
    <n v="104.94"/>
  </r>
  <r>
    <s v="I25_66to56"/>
    <s v="Win"/>
    <s v="TR012"/>
    <x v="0"/>
    <x v="1"/>
    <s v="Fi01"/>
    <x v="7"/>
    <s v="MD2.vld"/>
    <s v="3b"/>
    <n v="15"/>
    <n v="0"/>
    <s v="MD"/>
    <s v="MD2"/>
    <n v="19004"/>
    <n v="13271"/>
    <x v="1"/>
    <x v="11"/>
    <x v="0"/>
    <n v="22.32"/>
    <n v="2.7"/>
    <n v="65.08"/>
    <n v="13687.26"/>
    <n v="25.02"/>
    <n v="65.08"/>
  </r>
  <r>
    <s v="I25_66to56"/>
    <s v="Win"/>
    <s v="TR012"/>
    <x v="0"/>
    <x v="1"/>
    <s v="Fi01"/>
    <x v="7"/>
    <s v="MD2.vld"/>
    <s v="3b"/>
    <n v="15"/>
    <n v="0"/>
    <s v="MD"/>
    <s v="MD2"/>
    <n v="19017"/>
    <n v="19018"/>
    <x v="1"/>
    <x v="11"/>
    <x v="1"/>
    <n v="274.24"/>
    <n v="36.4"/>
    <n v="357.14"/>
    <n v="667.78"/>
    <n v="310.64"/>
    <n v="357.14"/>
  </r>
  <r>
    <s v="I25_66to56"/>
    <s v="Win"/>
    <s v="TR012"/>
    <x v="0"/>
    <x v="1"/>
    <s v="Fi01"/>
    <x v="7"/>
    <s v="MD2.vld"/>
    <s v="3b"/>
    <n v="15"/>
    <n v="0"/>
    <s v="MD"/>
    <s v="MD2"/>
    <n v="19035"/>
    <n v="19036"/>
    <x v="1"/>
    <x v="9"/>
    <x v="1"/>
    <n v="64.36"/>
    <n v="4.4400000000000004"/>
    <n v="148.22"/>
    <n v="217.03"/>
    <n v="68.81"/>
    <n v="148.22"/>
  </r>
  <r>
    <s v="I25_66to56"/>
    <s v="Win"/>
    <s v="TR012"/>
    <x v="0"/>
    <x v="1"/>
    <s v="Fi01"/>
    <x v="7"/>
    <s v="MD2.vld"/>
    <s v="3b"/>
    <n v="15"/>
    <n v="0"/>
    <s v="MD"/>
    <s v="MD2"/>
    <n v="19059"/>
    <n v="19060"/>
    <x v="1"/>
    <x v="3"/>
    <x v="1"/>
    <n v="181.85"/>
    <n v="5.1100000000000003"/>
    <n v="66.209999999999994"/>
    <n v="253.17"/>
    <n v="186.95"/>
    <n v="66.209999999999994"/>
  </r>
  <r>
    <s v="I25_66to56"/>
    <s v="Win"/>
    <s v="TR012"/>
    <x v="0"/>
    <x v="1"/>
    <s v="Fi01"/>
    <x v="7"/>
    <s v="MD2.vld"/>
    <s v="3b"/>
    <n v="15"/>
    <n v="0"/>
    <s v="MD"/>
    <s v="MD2"/>
    <n v="19075"/>
    <n v="19076"/>
    <x v="1"/>
    <x v="4"/>
    <x v="1"/>
    <n v="92.89"/>
    <n v="0.18"/>
    <n v="9.76"/>
    <n v="102.83"/>
    <n v="93.07"/>
    <n v="9.76"/>
  </r>
  <r>
    <s v="I25_66to56"/>
    <s v="Win"/>
    <s v="TR012"/>
    <x v="0"/>
    <x v="1"/>
    <s v="Fi01"/>
    <x v="7"/>
    <s v="MD2.vld"/>
    <s v="3b"/>
    <n v="15"/>
    <n v="0"/>
    <s v="MD"/>
    <s v="MD2"/>
    <n v="19119"/>
    <n v="19120"/>
    <x v="1"/>
    <x v="7"/>
    <x v="1"/>
    <n v="32.28"/>
    <n v="0.06"/>
    <n v="80.180000000000007"/>
    <n v="112.51"/>
    <n v="32.340000000000003"/>
    <n v="80.180000000000007"/>
  </r>
  <r>
    <s v="I25_66to56"/>
    <s v="Win"/>
    <s v="TR012"/>
    <x v="0"/>
    <x v="1"/>
    <s v="Fi01"/>
    <x v="7"/>
    <s v="MD2.vld"/>
    <s v="3b"/>
    <n v="15"/>
    <n v="0"/>
    <s v="MD"/>
    <s v="MD2"/>
    <n v="19127"/>
    <n v="19239"/>
    <x v="0"/>
    <x v="0"/>
    <x v="1"/>
    <n v="177.1"/>
    <n v="15.94"/>
    <n v="235.42"/>
    <n v="428.45"/>
    <n v="193.03"/>
    <n v="235.42"/>
  </r>
  <r>
    <s v="I25_66to56"/>
    <s v="Win"/>
    <s v="TR012"/>
    <x v="0"/>
    <x v="1"/>
    <s v="Fi01"/>
    <x v="7"/>
    <s v="MD2.vld"/>
    <s v="3b"/>
    <n v="15"/>
    <n v="0"/>
    <s v="MD"/>
    <s v="MD2"/>
    <n v="19131"/>
    <n v="19130"/>
    <x v="0"/>
    <x v="2"/>
    <x v="1"/>
    <n v="114.06"/>
    <n v="10.99"/>
    <n v="287.95"/>
    <n v="412.99"/>
    <n v="125.05"/>
    <n v="287.95"/>
  </r>
  <r>
    <s v="I25_66to56"/>
    <s v="Win"/>
    <s v="TR012"/>
    <x v="0"/>
    <x v="1"/>
    <s v="Fi01"/>
    <x v="7"/>
    <s v="MD2.vld"/>
    <s v="3b"/>
    <n v="15"/>
    <n v="0"/>
    <s v="MD"/>
    <s v="MD2"/>
    <n v="19136"/>
    <n v="19135"/>
    <x v="0"/>
    <x v="1"/>
    <x v="1"/>
    <n v="90.87"/>
    <n v="8.69"/>
    <n v="258.74"/>
    <n v="358.3"/>
    <n v="99.55"/>
    <n v="258.74"/>
  </r>
  <r>
    <s v="I25_66to56"/>
    <s v="Win"/>
    <s v="TR012"/>
    <x v="0"/>
    <x v="1"/>
    <s v="Fi01"/>
    <x v="7"/>
    <s v="MD2.vld"/>
    <s v="3b"/>
    <n v="15"/>
    <n v="0"/>
    <s v="MD"/>
    <s v="MD2"/>
    <n v="19149"/>
    <n v="19148"/>
    <x v="0"/>
    <x v="10"/>
    <x v="1"/>
    <n v="25.89"/>
    <n v="2.74"/>
    <n v="136.69999999999999"/>
    <n v="165.33"/>
    <n v="28.63"/>
    <n v="136.69999999999999"/>
  </r>
  <r>
    <s v="I25_66to56"/>
    <s v="Win"/>
    <s v="TR012"/>
    <x v="0"/>
    <x v="1"/>
    <s v="Fi01"/>
    <x v="7"/>
    <s v="MD2.vld"/>
    <s v="3b"/>
    <n v="15"/>
    <n v="0"/>
    <s v="MD"/>
    <s v="MD2"/>
    <n v="19173"/>
    <n v="19172"/>
    <x v="0"/>
    <x v="8"/>
    <x v="1"/>
    <n v="56.81"/>
    <n v="3.34"/>
    <n v="92.29"/>
    <n v="152.44"/>
    <n v="60.15"/>
    <n v="92.29"/>
  </r>
  <r>
    <s v="I25_66to56"/>
    <s v="Win"/>
    <s v="TR012"/>
    <x v="0"/>
    <x v="1"/>
    <s v="Fi01"/>
    <x v="7"/>
    <s v="MD2.vld"/>
    <s v="3b"/>
    <n v="15"/>
    <n v="0"/>
    <s v="MD"/>
    <s v="MD2"/>
    <n v="19189"/>
    <n v="19188"/>
    <x v="0"/>
    <x v="5"/>
    <x v="1"/>
    <n v="20.86"/>
    <n v="0.06"/>
    <n v="11.9"/>
    <n v="32.82"/>
    <n v="20.92"/>
    <n v="11.9"/>
  </r>
  <r>
    <s v="I25_66to56"/>
    <s v="Win"/>
    <s v="TR012"/>
    <x v="0"/>
    <x v="1"/>
    <s v="Fi01"/>
    <x v="7"/>
    <s v="MD2.vld"/>
    <s v="3b"/>
    <n v="15"/>
    <n v="0"/>
    <s v="MD"/>
    <s v="MD2"/>
    <n v="19233"/>
    <n v="19232"/>
    <x v="0"/>
    <x v="6"/>
    <x v="1"/>
    <n v="13.82"/>
    <n v="0.06"/>
    <n v="89.86"/>
    <n v="103.74"/>
    <n v="13.88"/>
    <n v="89.86"/>
  </r>
  <r>
    <s v="I25_66to56"/>
    <s v="Win"/>
    <s v="TR012"/>
    <x v="0"/>
    <x v="1"/>
    <s v="Fi01"/>
    <x v="8"/>
    <s v="PM1.vld"/>
    <s v="3b"/>
    <n v="15"/>
    <n v="0"/>
    <s v="PM"/>
    <s v="PM1"/>
    <n v="5209"/>
    <n v="19241"/>
    <x v="0"/>
    <x v="0"/>
    <x v="0"/>
    <n v="41.62"/>
    <n v="3.73"/>
    <n v="31.79"/>
    <n v="2436.4"/>
    <n v="45.35"/>
    <n v="31.79"/>
  </r>
  <r>
    <s v="I25_66to56"/>
    <s v="Win"/>
    <s v="TR012"/>
    <x v="0"/>
    <x v="1"/>
    <s v="Fi01"/>
    <x v="8"/>
    <s v="PM1.vld"/>
    <s v="3b"/>
    <n v="15"/>
    <n v="0"/>
    <s v="PM"/>
    <s v="PM1"/>
    <n v="5394"/>
    <n v="15366"/>
    <x v="0"/>
    <x v="1"/>
    <x v="0"/>
    <n v="32.6"/>
    <n v="4.68"/>
    <n v="24.41"/>
    <n v="2294.94"/>
    <n v="37.28"/>
    <n v="24.41"/>
  </r>
  <r>
    <s v="I25_66to56"/>
    <s v="Win"/>
    <s v="TR012"/>
    <x v="0"/>
    <x v="1"/>
    <s v="Fi01"/>
    <x v="8"/>
    <s v="PM1.vld"/>
    <s v="3b"/>
    <n v="15"/>
    <n v="0"/>
    <s v="PM"/>
    <s v="PM1"/>
    <n v="13270"/>
    <n v="11802"/>
    <x v="0"/>
    <x v="2"/>
    <x v="0"/>
    <n v="55.28"/>
    <n v="8.32"/>
    <n v="14.96"/>
    <n v="2311.3000000000002"/>
    <n v="63.61"/>
    <n v="14.96"/>
  </r>
  <r>
    <s v="I25_66to56"/>
    <s v="Win"/>
    <s v="TR012"/>
    <x v="0"/>
    <x v="1"/>
    <s v="Fi01"/>
    <x v="8"/>
    <s v="PM1.vld"/>
    <s v="3b"/>
    <n v="15"/>
    <n v="0"/>
    <s v="PM"/>
    <s v="PM1"/>
    <n v="15333"/>
    <n v="18991"/>
    <x v="1"/>
    <x v="3"/>
    <x v="0"/>
    <n v="0"/>
    <n v="0"/>
    <n v="0"/>
    <n v="1570.83"/>
    <n v="0"/>
    <n v="0"/>
  </r>
  <r>
    <s v="I25_66to56"/>
    <s v="Win"/>
    <s v="TR012"/>
    <x v="0"/>
    <x v="1"/>
    <s v="Fi01"/>
    <x v="8"/>
    <s v="PM1.vld"/>
    <s v="3b"/>
    <n v="15"/>
    <n v="0"/>
    <s v="PM"/>
    <s v="PM1"/>
    <n v="15740"/>
    <n v="15741"/>
    <x v="1"/>
    <x v="4"/>
    <x v="0"/>
    <n v="0.21"/>
    <n v="0.01"/>
    <n v="0.35"/>
    <n v="1262.5899999999999"/>
    <n v="0.22"/>
    <n v="0.35"/>
  </r>
  <r>
    <s v="I25_66to56"/>
    <s v="Win"/>
    <s v="TR012"/>
    <x v="0"/>
    <x v="1"/>
    <s v="Fi01"/>
    <x v="8"/>
    <s v="PM1.vld"/>
    <s v="3b"/>
    <n v="15"/>
    <n v="0"/>
    <s v="PM"/>
    <s v="PM1"/>
    <n v="15742"/>
    <n v="15743"/>
    <x v="0"/>
    <x v="5"/>
    <x v="0"/>
    <n v="1.86"/>
    <n v="0.1"/>
    <n v="0.56999999999999995"/>
    <n v="1170.69"/>
    <n v="1.96"/>
    <n v="0.56999999999999995"/>
  </r>
  <r>
    <s v="I25_66to56"/>
    <s v="Win"/>
    <s v="TR012"/>
    <x v="0"/>
    <x v="1"/>
    <s v="Fi01"/>
    <x v="8"/>
    <s v="PM1.vld"/>
    <s v="3b"/>
    <n v="15"/>
    <n v="0"/>
    <s v="PM"/>
    <s v="PM1"/>
    <n v="17350"/>
    <n v="17351"/>
    <x v="0"/>
    <x v="6"/>
    <x v="0"/>
    <n v="0"/>
    <n v="0"/>
    <n v="0"/>
    <n v="1344.2"/>
    <n v="0"/>
    <n v="0"/>
  </r>
  <r>
    <s v="I25_66to56"/>
    <s v="Win"/>
    <s v="TR012"/>
    <x v="0"/>
    <x v="1"/>
    <s v="Fi01"/>
    <x v="8"/>
    <s v="PM1.vld"/>
    <s v="3b"/>
    <n v="15"/>
    <n v="0"/>
    <s v="PM"/>
    <s v="PM1"/>
    <n v="17352"/>
    <n v="17353"/>
    <x v="1"/>
    <x v="7"/>
    <x v="0"/>
    <n v="0"/>
    <n v="0"/>
    <n v="0"/>
    <n v="1422.9"/>
    <n v="0"/>
    <n v="0"/>
  </r>
  <r>
    <s v="I25_66to56"/>
    <s v="Win"/>
    <s v="TR012"/>
    <x v="0"/>
    <x v="1"/>
    <s v="Fi01"/>
    <x v="8"/>
    <s v="PM1.vld"/>
    <s v="3b"/>
    <n v="15"/>
    <n v="0"/>
    <s v="PM"/>
    <s v="PM1"/>
    <n v="18993"/>
    <n v="15334"/>
    <x v="0"/>
    <x v="8"/>
    <x v="0"/>
    <n v="0"/>
    <n v="0"/>
    <n v="0"/>
    <n v="1428.04"/>
    <n v="0"/>
    <n v="0"/>
  </r>
  <r>
    <s v="I25_66to56"/>
    <s v="Win"/>
    <s v="TR012"/>
    <x v="0"/>
    <x v="1"/>
    <s v="Fi01"/>
    <x v="8"/>
    <s v="PM1.vld"/>
    <s v="3b"/>
    <n v="15"/>
    <n v="0"/>
    <s v="PM"/>
    <s v="PM1"/>
    <n v="18999"/>
    <n v="19000"/>
    <x v="1"/>
    <x v="9"/>
    <x v="0"/>
    <n v="40.229999999999997"/>
    <n v="4.38"/>
    <n v="17.45"/>
    <n v="2152.89"/>
    <n v="44.61"/>
    <n v="17.45"/>
  </r>
  <r>
    <s v="I25_66to56"/>
    <s v="Win"/>
    <s v="TR012"/>
    <x v="0"/>
    <x v="1"/>
    <s v="Fi01"/>
    <x v="8"/>
    <s v="PM1.vld"/>
    <s v="3b"/>
    <n v="15"/>
    <n v="0"/>
    <s v="PM"/>
    <s v="PM1"/>
    <n v="19002"/>
    <n v="19001"/>
    <x v="0"/>
    <x v="10"/>
    <x v="0"/>
    <n v="18.579999999999998"/>
    <n v="1.79"/>
    <n v="22.36"/>
    <n v="2028.34"/>
    <n v="20.38"/>
    <n v="22.36"/>
  </r>
  <r>
    <s v="I25_66to56"/>
    <s v="Win"/>
    <s v="TR012"/>
    <x v="0"/>
    <x v="1"/>
    <s v="Fi01"/>
    <x v="8"/>
    <s v="PM1.vld"/>
    <s v="3b"/>
    <n v="15"/>
    <n v="0"/>
    <s v="PM"/>
    <s v="PM1"/>
    <n v="19004"/>
    <n v="13271"/>
    <x v="1"/>
    <x v="11"/>
    <x v="0"/>
    <n v="39.520000000000003"/>
    <n v="5.1100000000000003"/>
    <n v="22.14"/>
    <n v="2475.5"/>
    <n v="44.63"/>
    <n v="22.14"/>
  </r>
  <r>
    <s v="I25_66to56"/>
    <s v="Win"/>
    <s v="TR012"/>
    <x v="0"/>
    <x v="1"/>
    <s v="Fi01"/>
    <x v="8"/>
    <s v="PM1.vld"/>
    <s v="3b"/>
    <n v="15"/>
    <n v="0"/>
    <s v="PM"/>
    <s v="PM1"/>
    <n v="19017"/>
    <n v="19018"/>
    <x v="1"/>
    <x v="11"/>
    <x v="1"/>
    <n v="339.96"/>
    <n v="30.32"/>
    <n v="71.58"/>
    <n v="441.86"/>
    <n v="370.28"/>
    <n v="71.58"/>
  </r>
  <r>
    <s v="I25_66to56"/>
    <s v="Win"/>
    <s v="TR012"/>
    <x v="0"/>
    <x v="1"/>
    <s v="Fi01"/>
    <x v="8"/>
    <s v="PM1.vld"/>
    <s v="3b"/>
    <n v="15"/>
    <n v="0"/>
    <s v="PM"/>
    <s v="PM1"/>
    <n v="19035"/>
    <n v="19036"/>
    <x v="1"/>
    <x v="9"/>
    <x v="1"/>
    <n v="113.67"/>
    <n v="5.86"/>
    <n v="32.619999999999997"/>
    <n v="152.15"/>
    <n v="119.53"/>
    <n v="32.619999999999997"/>
  </r>
  <r>
    <s v="I25_66to56"/>
    <s v="Win"/>
    <s v="TR012"/>
    <x v="0"/>
    <x v="1"/>
    <s v="Fi01"/>
    <x v="8"/>
    <s v="PM1.vld"/>
    <s v="3b"/>
    <n v="15"/>
    <n v="0"/>
    <s v="PM"/>
    <s v="PM1"/>
    <n v="19059"/>
    <n v="19060"/>
    <x v="1"/>
    <x v="3"/>
    <x v="1"/>
    <n v="122.9"/>
    <n v="2.58"/>
    <n v="16.84"/>
    <n v="142.32"/>
    <n v="125.48"/>
    <n v="16.84"/>
  </r>
  <r>
    <s v="I25_66to56"/>
    <s v="Win"/>
    <s v="TR012"/>
    <x v="0"/>
    <x v="1"/>
    <s v="Fi01"/>
    <x v="8"/>
    <s v="PM1.vld"/>
    <s v="3b"/>
    <n v="15"/>
    <n v="0"/>
    <s v="PM"/>
    <s v="PM1"/>
    <n v="19075"/>
    <n v="19076"/>
    <x v="1"/>
    <x v="4"/>
    <x v="1"/>
    <n v="83.51"/>
    <n v="0.33"/>
    <n v="2.91"/>
    <n v="86.76"/>
    <n v="83.84"/>
    <n v="2.91"/>
  </r>
  <r>
    <s v="I25_66to56"/>
    <s v="Win"/>
    <s v="TR012"/>
    <x v="0"/>
    <x v="1"/>
    <s v="Fi01"/>
    <x v="8"/>
    <s v="PM1.vld"/>
    <s v="3b"/>
    <n v="15"/>
    <n v="0"/>
    <s v="PM"/>
    <s v="PM1"/>
    <n v="19119"/>
    <n v="19120"/>
    <x v="1"/>
    <x v="7"/>
    <x v="1"/>
    <n v="67.23"/>
    <n v="1.73"/>
    <n v="32.869999999999997"/>
    <n v="101.82"/>
    <n v="68.959999999999994"/>
    <n v="32.869999999999997"/>
  </r>
  <r>
    <s v="I25_66to56"/>
    <s v="Win"/>
    <s v="TR012"/>
    <x v="0"/>
    <x v="1"/>
    <s v="Fi01"/>
    <x v="8"/>
    <s v="PM1.vld"/>
    <s v="3b"/>
    <n v="15"/>
    <n v="0"/>
    <s v="PM"/>
    <s v="PM1"/>
    <n v="19127"/>
    <n v="19239"/>
    <x v="0"/>
    <x v="0"/>
    <x v="1"/>
    <n v="191.85"/>
    <n v="24.52"/>
    <n v="72.569999999999993"/>
    <n v="288.94"/>
    <n v="216.37"/>
    <n v="72.569999999999993"/>
  </r>
  <r>
    <s v="I25_66to56"/>
    <s v="Win"/>
    <s v="TR012"/>
    <x v="0"/>
    <x v="1"/>
    <s v="Fi01"/>
    <x v="8"/>
    <s v="PM1.vld"/>
    <s v="3b"/>
    <n v="15"/>
    <n v="0"/>
    <s v="PM"/>
    <s v="PM1"/>
    <n v="19131"/>
    <n v="19130"/>
    <x v="0"/>
    <x v="2"/>
    <x v="1"/>
    <n v="199.81"/>
    <n v="22.47"/>
    <n v="87.71"/>
    <n v="309.99"/>
    <n v="222.28"/>
    <n v="87.71"/>
  </r>
  <r>
    <s v="I25_66to56"/>
    <s v="Win"/>
    <s v="TR012"/>
    <x v="0"/>
    <x v="1"/>
    <s v="Fi01"/>
    <x v="8"/>
    <s v="PM1.vld"/>
    <s v="3b"/>
    <n v="15"/>
    <n v="0"/>
    <s v="PM"/>
    <s v="PM1"/>
    <n v="19136"/>
    <n v="19135"/>
    <x v="0"/>
    <x v="1"/>
    <x v="1"/>
    <n v="179.06"/>
    <n v="18.690000000000001"/>
    <n v="74.81"/>
    <n v="272.56"/>
    <n v="197.75"/>
    <n v="74.81"/>
  </r>
  <r>
    <s v="I25_66to56"/>
    <s v="Win"/>
    <s v="TR012"/>
    <x v="0"/>
    <x v="1"/>
    <s v="Fi01"/>
    <x v="8"/>
    <s v="PM1.vld"/>
    <s v="3b"/>
    <n v="15"/>
    <n v="0"/>
    <s v="PM"/>
    <s v="PM1"/>
    <n v="19149"/>
    <n v="19148"/>
    <x v="0"/>
    <x v="10"/>
    <x v="1"/>
    <n v="85.9"/>
    <n v="4.26"/>
    <n v="36.54"/>
    <n v="126.7"/>
    <n v="90.16"/>
    <n v="36.54"/>
  </r>
  <r>
    <s v="I25_66to56"/>
    <s v="Win"/>
    <s v="TR012"/>
    <x v="0"/>
    <x v="1"/>
    <s v="Fi01"/>
    <x v="8"/>
    <s v="PM1.vld"/>
    <s v="3b"/>
    <n v="15"/>
    <n v="0"/>
    <s v="PM"/>
    <s v="PM1"/>
    <n v="19173"/>
    <n v="19172"/>
    <x v="0"/>
    <x v="8"/>
    <x v="1"/>
    <n v="98.32"/>
    <n v="1.26"/>
    <n v="18.8"/>
    <n v="118.38"/>
    <n v="99.59"/>
    <n v="18.8"/>
  </r>
  <r>
    <s v="I25_66to56"/>
    <s v="Win"/>
    <s v="TR012"/>
    <x v="0"/>
    <x v="1"/>
    <s v="Fi01"/>
    <x v="8"/>
    <s v="PM1.vld"/>
    <s v="3b"/>
    <n v="15"/>
    <n v="0"/>
    <s v="PM"/>
    <s v="PM1"/>
    <n v="19189"/>
    <n v="19188"/>
    <x v="0"/>
    <x v="5"/>
    <x v="1"/>
    <n v="130.37"/>
    <n v="1.48"/>
    <n v="4.54"/>
    <n v="136.38999999999999"/>
    <n v="131.85"/>
    <n v="4.54"/>
  </r>
  <r>
    <s v="I25_66to56"/>
    <s v="Win"/>
    <s v="TR012"/>
    <x v="0"/>
    <x v="1"/>
    <s v="Fi01"/>
    <x v="8"/>
    <s v="PM1.vld"/>
    <s v="3b"/>
    <n v="15"/>
    <n v="0"/>
    <s v="PM"/>
    <s v="PM1"/>
    <n v="19233"/>
    <n v="19232"/>
    <x v="0"/>
    <x v="6"/>
    <x v="1"/>
    <n v="177.12"/>
    <n v="7.35"/>
    <n v="40.31"/>
    <n v="224.77"/>
    <n v="184.46"/>
    <n v="40.31"/>
  </r>
  <r>
    <s v="I25_66to56"/>
    <s v="Win"/>
    <s v="TR012"/>
    <x v="0"/>
    <x v="1"/>
    <s v="Fi01"/>
    <x v="9"/>
    <s v="PM2.vld"/>
    <s v="3b"/>
    <n v="15"/>
    <n v="0"/>
    <s v="PM"/>
    <s v="PM2"/>
    <n v="5209"/>
    <n v="19241"/>
    <x v="0"/>
    <x v="0"/>
    <x v="0"/>
    <n v="83.94"/>
    <n v="7.91"/>
    <n v="67.66"/>
    <n v="4997.67"/>
    <n v="91.85"/>
    <n v="67.66"/>
  </r>
  <r>
    <s v="I25_66to56"/>
    <s v="Win"/>
    <s v="TR012"/>
    <x v="0"/>
    <x v="1"/>
    <s v="Fi01"/>
    <x v="9"/>
    <s v="PM2.vld"/>
    <s v="3b"/>
    <n v="15"/>
    <n v="0"/>
    <s v="PM"/>
    <s v="PM2"/>
    <n v="5394"/>
    <n v="15366"/>
    <x v="0"/>
    <x v="1"/>
    <x v="0"/>
    <n v="72.5"/>
    <n v="10.75"/>
    <n v="48.8"/>
    <n v="4738.08"/>
    <n v="83.24"/>
    <n v="48.8"/>
  </r>
  <r>
    <s v="I25_66to56"/>
    <s v="Win"/>
    <s v="TR012"/>
    <x v="0"/>
    <x v="1"/>
    <s v="Fi01"/>
    <x v="9"/>
    <s v="PM2.vld"/>
    <s v="3b"/>
    <n v="15"/>
    <n v="0"/>
    <s v="PM"/>
    <s v="PM2"/>
    <n v="13270"/>
    <n v="11802"/>
    <x v="0"/>
    <x v="2"/>
    <x v="0"/>
    <n v="129.68"/>
    <n v="19.54"/>
    <n v="34.26"/>
    <n v="4680.63"/>
    <n v="149.22"/>
    <n v="34.26"/>
  </r>
  <r>
    <s v="I25_66to56"/>
    <s v="Win"/>
    <s v="TR012"/>
    <x v="0"/>
    <x v="1"/>
    <s v="Fi01"/>
    <x v="9"/>
    <s v="PM2.vld"/>
    <s v="3b"/>
    <n v="15"/>
    <n v="0"/>
    <s v="PM"/>
    <s v="PM2"/>
    <n v="15333"/>
    <n v="18991"/>
    <x v="1"/>
    <x v="3"/>
    <x v="0"/>
    <n v="0"/>
    <n v="0"/>
    <n v="0"/>
    <n v="3390.08"/>
    <n v="0"/>
    <n v="0"/>
  </r>
  <r>
    <s v="I25_66to56"/>
    <s v="Win"/>
    <s v="TR012"/>
    <x v="0"/>
    <x v="1"/>
    <s v="Fi01"/>
    <x v="9"/>
    <s v="PM2.vld"/>
    <s v="3b"/>
    <n v="15"/>
    <n v="0"/>
    <s v="PM"/>
    <s v="PM2"/>
    <n v="15740"/>
    <n v="15741"/>
    <x v="1"/>
    <x v="4"/>
    <x v="0"/>
    <n v="1.2"/>
    <n v="0.05"/>
    <n v="1.3"/>
    <n v="2824.13"/>
    <n v="1.24"/>
    <n v="1.3"/>
  </r>
  <r>
    <s v="I25_66to56"/>
    <s v="Win"/>
    <s v="TR012"/>
    <x v="0"/>
    <x v="1"/>
    <s v="Fi01"/>
    <x v="9"/>
    <s v="PM2.vld"/>
    <s v="3b"/>
    <n v="15"/>
    <n v="0"/>
    <s v="PM"/>
    <s v="PM2"/>
    <n v="15742"/>
    <n v="15743"/>
    <x v="0"/>
    <x v="5"/>
    <x v="0"/>
    <n v="6.74"/>
    <n v="0.36"/>
    <n v="1.78"/>
    <n v="2389.96"/>
    <n v="7.1"/>
    <n v="1.78"/>
  </r>
  <r>
    <s v="I25_66to56"/>
    <s v="Win"/>
    <s v="TR012"/>
    <x v="0"/>
    <x v="1"/>
    <s v="Fi01"/>
    <x v="9"/>
    <s v="PM2.vld"/>
    <s v="3b"/>
    <n v="15"/>
    <n v="0"/>
    <s v="PM"/>
    <s v="PM2"/>
    <n v="17350"/>
    <n v="17351"/>
    <x v="0"/>
    <x v="6"/>
    <x v="0"/>
    <n v="0"/>
    <n v="0"/>
    <n v="0"/>
    <n v="2946.92"/>
    <n v="0"/>
    <n v="0"/>
  </r>
  <r>
    <s v="I25_66to56"/>
    <s v="Win"/>
    <s v="TR012"/>
    <x v="0"/>
    <x v="1"/>
    <s v="Fi01"/>
    <x v="9"/>
    <s v="PM2.vld"/>
    <s v="3b"/>
    <n v="15"/>
    <n v="0"/>
    <s v="PM"/>
    <s v="PM2"/>
    <n v="17352"/>
    <n v="17353"/>
    <x v="1"/>
    <x v="7"/>
    <x v="0"/>
    <n v="0"/>
    <n v="0"/>
    <n v="0"/>
    <n v="2830.15"/>
    <n v="0"/>
    <n v="0"/>
  </r>
  <r>
    <s v="I25_66to56"/>
    <s v="Win"/>
    <s v="TR012"/>
    <x v="0"/>
    <x v="1"/>
    <s v="Fi01"/>
    <x v="9"/>
    <s v="PM2.vld"/>
    <s v="3b"/>
    <n v="15"/>
    <n v="0"/>
    <s v="PM"/>
    <s v="PM2"/>
    <n v="18993"/>
    <n v="15334"/>
    <x v="0"/>
    <x v="8"/>
    <x v="0"/>
    <n v="0"/>
    <n v="0"/>
    <n v="0"/>
    <n v="2890.21"/>
    <n v="0"/>
    <n v="0"/>
  </r>
  <r>
    <s v="I25_66to56"/>
    <s v="Win"/>
    <s v="TR012"/>
    <x v="0"/>
    <x v="1"/>
    <s v="Fi01"/>
    <x v="9"/>
    <s v="PM2.vld"/>
    <s v="3b"/>
    <n v="15"/>
    <n v="0"/>
    <s v="PM"/>
    <s v="PM2"/>
    <n v="18999"/>
    <n v="19000"/>
    <x v="1"/>
    <x v="9"/>
    <x v="0"/>
    <n v="127.77"/>
    <n v="13.86"/>
    <n v="41.04"/>
    <n v="4606.43"/>
    <n v="141.63"/>
    <n v="41.04"/>
  </r>
  <r>
    <s v="I25_66to56"/>
    <s v="Win"/>
    <s v="TR012"/>
    <x v="0"/>
    <x v="1"/>
    <s v="Fi01"/>
    <x v="9"/>
    <s v="PM2.vld"/>
    <s v="3b"/>
    <n v="15"/>
    <n v="0"/>
    <s v="PM"/>
    <s v="PM2"/>
    <n v="19002"/>
    <n v="19001"/>
    <x v="0"/>
    <x v="10"/>
    <x v="0"/>
    <n v="46.43"/>
    <n v="4.4400000000000004"/>
    <n v="43.33"/>
    <n v="4296.7700000000004"/>
    <n v="50.88"/>
    <n v="43.33"/>
  </r>
  <r>
    <s v="I25_66to56"/>
    <s v="Win"/>
    <s v="TR012"/>
    <x v="0"/>
    <x v="1"/>
    <s v="Fi01"/>
    <x v="9"/>
    <s v="PM2.vld"/>
    <s v="3b"/>
    <n v="15"/>
    <n v="0"/>
    <s v="PM"/>
    <s v="PM2"/>
    <n v="19004"/>
    <n v="13271"/>
    <x v="1"/>
    <x v="11"/>
    <x v="0"/>
    <n v="117.21"/>
    <n v="14.86"/>
    <n v="47.7"/>
    <n v="5016.34"/>
    <n v="132.07"/>
    <n v="47.7"/>
  </r>
  <r>
    <s v="I25_66to56"/>
    <s v="Win"/>
    <s v="TR012"/>
    <x v="0"/>
    <x v="1"/>
    <s v="Fi01"/>
    <x v="9"/>
    <s v="PM2.vld"/>
    <s v="3b"/>
    <n v="15"/>
    <n v="0"/>
    <s v="PM"/>
    <s v="PM2"/>
    <n v="19017"/>
    <n v="19018"/>
    <x v="1"/>
    <x v="11"/>
    <x v="1"/>
    <n v="962.06"/>
    <n v="87.31"/>
    <n v="182.46"/>
    <n v="1231.83"/>
    <n v="1049.3699999999999"/>
    <n v="182.46"/>
  </r>
  <r>
    <s v="I25_66to56"/>
    <s v="Win"/>
    <s v="TR012"/>
    <x v="0"/>
    <x v="1"/>
    <s v="Fi01"/>
    <x v="9"/>
    <s v="PM2.vld"/>
    <s v="3b"/>
    <n v="15"/>
    <n v="0"/>
    <s v="PM"/>
    <s v="PM2"/>
    <n v="19035"/>
    <n v="19036"/>
    <x v="1"/>
    <x v="9"/>
    <x v="1"/>
    <n v="399.59"/>
    <n v="22.08"/>
    <n v="83.33"/>
    <n v="505.01"/>
    <n v="421.67"/>
    <n v="83.33"/>
  </r>
  <r>
    <s v="I25_66to56"/>
    <s v="Win"/>
    <s v="TR012"/>
    <x v="0"/>
    <x v="1"/>
    <s v="Fi01"/>
    <x v="9"/>
    <s v="PM2.vld"/>
    <s v="3b"/>
    <n v="15"/>
    <n v="0"/>
    <s v="PM"/>
    <s v="PM2"/>
    <n v="19059"/>
    <n v="19060"/>
    <x v="1"/>
    <x v="3"/>
    <x v="1"/>
    <n v="482.06"/>
    <n v="10.029999999999999"/>
    <n v="37.53"/>
    <n v="529.62"/>
    <n v="492.09"/>
    <n v="37.53"/>
  </r>
  <r>
    <s v="I25_66to56"/>
    <s v="Win"/>
    <s v="TR012"/>
    <x v="0"/>
    <x v="1"/>
    <s v="Fi01"/>
    <x v="9"/>
    <s v="PM2.vld"/>
    <s v="3b"/>
    <n v="15"/>
    <n v="0"/>
    <s v="PM"/>
    <s v="PM2"/>
    <n v="19075"/>
    <n v="19076"/>
    <x v="1"/>
    <x v="4"/>
    <x v="1"/>
    <n v="349.9"/>
    <n v="2.2599999999999998"/>
    <n v="9.08"/>
    <n v="361.24"/>
    <n v="352.16"/>
    <n v="9.08"/>
  </r>
  <r>
    <s v="I25_66to56"/>
    <s v="Win"/>
    <s v="TR012"/>
    <x v="0"/>
    <x v="1"/>
    <s v="Fi01"/>
    <x v="9"/>
    <s v="PM2.vld"/>
    <s v="3b"/>
    <n v="15"/>
    <n v="0"/>
    <s v="PM"/>
    <s v="PM2"/>
    <n v="19119"/>
    <n v="19120"/>
    <x v="1"/>
    <x v="7"/>
    <x v="1"/>
    <n v="231.42"/>
    <n v="6.69"/>
    <n v="65.180000000000007"/>
    <n v="303.27999999999997"/>
    <n v="238.1"/>
    <n v="65.180000000000007"/>
  </r>
  <r>
    <s v="I25_66to56"/>
    <s v="Win"/>
    <s v="TR012"/>
    <x v="0"/>
    <x v="1"/>
    <s v="Fi01"/>
    <x v="9"/>
    <s v="PM2.vld"/>
    <s v="3b"/>
    <n v="15"/>
    <n v="0"/>
    <s v="PM"/>
    <s v="PM2"/>
    <n v="19127"/>
    <n v="19239"/>
    <x v="0"/>
    <x v="0"/>
    <x v="1"/>
    <n v="469.03"/>
    <n v="60.87"/>
    <n v="164.08"/>
    <n v="693.98"/>
    <n v="529.9"/>
    <n v="164.08"/>
  </r>
  <r>
    <s v="I25_66to56"/>
    <s v="Win"/>
    <s v="TR012"/>
    <x v="0"/>
    <x v="1"/>
    <s v="Fi01"/>
    <x v="9"/>
    <s v="PM2.vld"/>
    <s v="3b"/>
    <n v="15"/>
    <n v="0"/>
    <s v="PM"/>
    <s v="PM2"/>
    <n v="19131"/>
    <n v="19130"/>
    <x v="0"/>
    <x v="2"/>
    <x v="1"/>
    <n v="469.07"/>
    <n v="53.69"/>
    <n v="186.64"/>
    <n v="709.41"/>
    <n v="522.77"/>
    <n v="186.64"/>
  </r>
  <r>
    <s v="I25_66to56"/>
    <s v="Win"/>
    <s v="TR012"/>
    <x v="0"/>
    <x v="1"/>
    <s v="Fi01"/>
    <x v="9"/>
    <s v="PM2.vld"/>
    <s v="3b"/>
    <n v="15"/>
    <n v="0"/>
    <s v="PM"/>
    <s v="PM2"/>
    <n v="19136"/>
    <n v="19135"/>
    <x v="0"/>
    <x v="1"/>
    <x v="1"/>
    <n v="430.73"/>
    <n v="45.55"/>
    <n v="164.17"/>
    <n v="640.45000000000005"/>
    <n v="476.28"/>
    <n v="164.17"/>
  </r>
  <r>
    <s v="I25_66to56"/>
    <s v="Win"/>
    <s v="TR012"/>
    <x v="0"/>
    <x v="1"/>
    <s v="Fi01"/>
    <x v="9"/>
    <s v="PM2.vld"/>
    <s v="3b"/>
    <n v="15"/>
    <n v="0"/>
    <s v="PM"/>
    <s v="PM2"/>
    <n v="19149"/>
    <n v="19148"/>
    <x v="0"/>
    <x v="10"/>
    <x v="1"/>
    <n v="235.28"/>
    <n v="13.94"/>
    <n v="96.49"/>
    <n v="345.7"/>
    <n v="249.22"/>
    <n v="96.49"/>
  </r>
  <r>
    <s v="I25_66to56"/>
    <s v="Win"/>
    <s v="TR012"/>
    <x v="0"/>
    <x v="1"/>
    <s v="Fi01"/>
    <x v="9"/>
    <s v="PM2.vld"/>
    <s v="3b"/>
    <n v="15"/>
    <n v="0"/>
    <s v="PM"/>
    <s v="PM2"/>
    <n v="19173"/>
    <n v="19172"/>
    <x v="0"/>
    <x v="8"/>
    <x v="1"/>
    <n v="280.98"/>
    <n v="5.0199999999999996"/>
    <n v="42.03"/>
    <n v="328.03"/>
    <n v="286"/>
    <n v="42.03"/>
  </r>
  <r>
    <s v="I25_66to56"/>
    <s v="Win"/>
    <s v="TR012"/>
    <x v="0"/>
    <x v="1"/>
    <s v="Fi01"/>
    <x v="9"/>
    <s v="PM2.vld"/>
    <s v="3b"/>
    <n v="15"/>
    <n v="0"/>
    <s v="PM"/>
    <s v="PM2"/>
    <n v="19189"/>
    <n v="19188"/>
    <x v="0"/>
    <x v="5"/>
    <x v="1"/>
    <n v="340.33"/>
    <n v="4.16"/>
    <n v="11.3"/>
    <n v="355.79"/>
    <n v="344.49"/>
    <n v="11.3"/>
  </r>
  <r>
    <s v="I25_66to56"/>
    <s v="Win"/>
    <s v="TR012"/>
    <x v="0"/>
    <x v="1"/>
    <s v="Fi01"/>
    <x v="9"/>
    <s v="PM2.vld"/>
    <s v="3b"/>
    <n v="15"/>
    <n v="0"/>
    <s v="PM"/>
    <s v="PM2"/>
    <n v="19233"/>
    <n v="19232"/>
    <x v="0"/>
    <x v="6"/>
    <x v="1"/>
    <n v="481.34"/>
    <n v="20.41"/>
    <n v="83.26"/>
    <n v="585.01"/>
    <n v="501.75"/>
    <n v="83.26"/>
  </r>
  <r>
    <s v="I25_66to56"/>
    <s v="Win"/>
    <s v="TR012"/>
    <x v="0"/>
    <x v="1"/>
    <s v="Fi01"/>
    <x v="10"/>
    <s v="PM3.vld"/>
    <s v="3b"/>
    <n v="15"/>
    <n v="0"/>
    <s v="PM"/>
    <s v="PM3"/>
    <n v="5209"/>
    <n v="19241"/>
    <x v="0"/>
    <x v="0"/>
    <x v="0"/>
    <n v="160.16"/>
    <n v="19.440000000000001"/>
    <n v="145.54"/>
    <n v="7858.6"/>
    <n v="179.6"/>
    <n v="145.54"/>
  </r>
  <r>
    <s v="I25_66to56"/>
    <s v="Win"/>
    <s v="TR012"/>
    <x v="0"/>
    <x v="1"/>
    <s v="Fi01"/>
    <x v="10"/>
    <s v="PM3.vld"/>
    <s v="3b"/>
    <n v="15"/>
    <n v="0"/>
    <s v="PM"/>
    <s v="PM3"/>
    <n v="5394"/>
    <n v="15366"/>
    <x v="0"/>
    <x v="1"/>
    <x v="0"/>
    <n v="170.64"/>
    <n v="24.74"/>
    <n v="83.4"/>
    <n v="7217.3"/>
    <n v="195.38"/>
    <n v="83.4"/>
  </r>
  <r>
    <s v="I25_66to56"/>
    <s v="Win"/>
    <s v="TR012"/>
    <x v="0"/>
    <x v="1"/>
    <s v="Fi01"/>
    <x v="10"/>
    <s v="PM3.vld"/>
    <s v="3b"/>
    <n v="15"/>
    <n v="0"/>
    <s v="PM"/>
    <s v="PM3"/>
    <n v="13270"/>
    <n v="11802"/>
    <x v="0"/>
    <x v="2"/>
    <x v="0"/>
    <n v="387.96"/>
    <n v="58.28"/>
    <n v="61.35"/>
    <n v="7324.03"/>
    <n v="446.25"/>
    <n v="61.35"/>
  </r>
  <r>
    <s v="I25_66to56"/>
    <s v="Win"/>
    <s v="TR012"/>
    <x v="0"/>
    <x v="1"/>
    <s v="Fi01"/>
    <x v="10"/>
    <s v="PM3.vld"/>
    <s v="3b"/>
    <n v="15"/>
    <n v="0"/>
    <s v="PM"/>
    <s v="PM3"/>
    <n v="15333"/>
    <n v="18991"/>
    <x v="1"/>
    <x v="3"/>
    <x v="0"/>
    <n v="0"/>
    <n v="0"/>
    <n v="0"/>
    <n v="5842.96"/>
    <n v="0"/>
    <n v="0"/>
  </r>
  <r>
    <s v="I25_66to56"/>
    <s v="Win"/>
    <s v="TR012"/>
    <x v="0"/>
    <x v="1"/>
    <s v="Fi01"/>
    <x v="10"/>
    <s v="PM3.vld"/>
    <s v="3b"/>
    <n v="15"/>
    <n v="0"/>
    <s v="PM"/>
    <s v="PM3"/>
    <n v="15740"/>
    <n v="15741"/>
    <x v="1"/>
    <x v="4"/>
    <x v="0"/>
    <n v="3.45"/>
    <n v="0.16"/>
    <n v="2.35"/>
    <n v="4559.54"/>
    <n v="3.61"/>
    <n v="2.35"/>
  </r>
  <r>
    <s v="I25_66to56"/>
    <s v="Win"/>
    <s v="TR012"/>
    <x v="0"/>
    <x v="1"/>
    <s v="Fi01"/>
    <x v="10"/>
    <s v="PM3.vld"/>
    <s v="3b"/>
    <n v="15"/>
    <n v="0"/>
    <s v="PM"/>
    <s v="PM3"/>
    <n v="15742"/>
    <n v="15743"/>
    <x v="0"/>
    <x v="5"/>
    <x v="0"/>
    <n v="11.2"/>
    <n v="0.59"/>
    <n v="2.5499999999999998"/>
    <n v="3288.86"/>
    <n v="11.79"/>
    <n v="2.5499999999999998"/>
  </r>
  <r>
    <s v="I25_66to56"/>
    <s v="Win"/>
    <s v="TR012"/>
    <x v="0"/>
    <x v="1"/>
    <s v="Fi01"/>
    <x v="10"/>
    <s v="PM3.vld"/>
    <s v="3b"/>
    <n v="15"/>
    <n v="0"/>
    <s v="PM"/>
    <s v="PM3"/>
    <n v="17350"/>
    <n v="17351"/>
    <x v="0"/>
    <x v="6"/>
    <x v="0"/>
    <n v="0"/>
    <n v="0"/>
    <n v="0"/>
    <n v="4852.63"/>
    <n v="0"/>
    <n v="0"/>
  </r>
  <r>
    <s v="I25_66to56"/>
    <s v="Win"/>
    <s v="TR012"/>
    <x v="0"/>
    <x v="1"/>
    <s v="Fi01"/>
    <x v="10"/>
    <s v="PM3.vld"/>
    <s v="3b"/>
    <n v="15"/>
    <n v="0"/>
    <s v="PM"/>
    <s v="PM3"/>
    <n v="17352"/>
    <n v="17353"/>
    <x v="1"/>
    <x v="7"/>
    <x v="0"/>
    <n v="0"/>
    <n v="0"/>
    <n v="0"/>
    <n v="4424"/>
    <n v="0"/>
    <n v="0"/>
  </r>
  <r>
    <s v="I25_66to56"/>
    <s v="Win"/>
    <s v="TR012"/>
    <x v="0"/>
    <x v="1"/>
    <s v="Fi01"/>
    <x v="10"/>
    <s v="PM3.vld"/>
    <s v="3b"/>
    <n v="15"/>
    <n v="0"/>
    <s v="PM"/>
    <s v="PM3"/>
    <n v="18993"/>
    <n v="15334"/>
    <x v="0"/>
    <x v="8"/>
    <x v="0"/>
    <n v="0"/>
    <n v="0"/>
    <n v="0"/>
    <n v="4436.72"/>
    <n v="0"/>
    <n v="0"/>
  </r>
  <r>
    <s v="I25_66to56"/>
    <s v="Win"/>
    <s v="TR012"/>
    <x v="0"/>
    <x v="1"/>
    <s v="Fi01"/>
    <x v="10"/>
    <s v="PM3.vld"/>
    <s v="3b"/>
    <n v="15"/>
    <n v="0"/>
    <s v="PM"/>
    <s v="PM3"/>
    <n v="18999"/>
    <n v="19000"/>
    <x v="1"/>
    <x v="9"/>
    <x v="0"/>
    <n v="86.53"/>
    <n v="8.48"/>
    <n v="71.849999999999994"/>
    <n v="7673.86"/>
    <n v="95.01"/>
    <n v="71.849999999999994"/>
  </r>
  <r>
    <s v="I25_66to56"/>
    <s v="Win"/>
    <s v="TR012"/>
    <x v="0"/>
    <x v="1"/>
    <s v="Fi01"/>
    <x v="10"/>
    <s v="PM3.vld"/>
    <s v="3b"/>
    <n v="15"/>
    <n v="0"/>
    <s v="PM"/>
    <s v="PM3"/>
    <n v="19002"/>
    <n v="19001"/>
    <x v="0"/>
    <x v="10"/>
    <x v="0"/>
    <n v="101.12"/>
    <n v="11.9"/>
    <n v="80.83"/>
    <n v="6742.37"/>
    <n v="113.02"/>
    <n v="80.83"/>
  </r>
  <r>
    <s v="I25_66to56"/>
    <s v="Win"/>
    <s v="TR012"/>
    <x v="0"/>
    <x v="1"/>
    <s v="Fi01"/>
    <x v="10"/>
    <s v="PM3.vld"/>
    <s v="3b"/>
    <n v="15"/>
    <n v="0"/>
    <s v="PM"/>
    <s v="PM3"/>
    <n v="19004"/>
    <n v="13271"/>
    <x v="1"/>
    <x v="11"/>
    <x v="0"/>
    <n v="148.21"/>
    <n v="17.47"/>
    <n v="101.14"/>
    <n v="8065.4"/>
    <n v="165.68"/>
    <n v="101.14"/>
  </r>
  <r>
    <s v="I25_66to56"/>
    <s v="Win"/>
    <s v="TR012"/>
    <x v="0"/>
    <x v="1"/>
    <s v="Fi01"/>
    <x v="10"/>
    <s v="PM3.vld"/>
    <s v="3b"/>
    <n v="15"/>
    <n v="0"/>
    <s v="PM"/>
    <s v="PM3"/>
    <n v="19017"/>
    <n v="19018"/>
    <x v="1"/>
    <x v="11"/>
    <x v="1"/>
    <n v="893.36"/>
    <n v="80.319999999999993"/>
    <n v="398.68"/>
    <n v="1372.35"/>
    <n v="973.68"/>
    <n v="398.68"/>
  </r>
  <r>
    <s v="I25_66to56"/>
    <s v="Win"/>
    <s v="TR012"/>
    <x v="0"/>
    <x v="1"/>
    <s v="Fi01"/>
    <x v="10"/>
    <s v="PM3.vld"/>
    <s v="3b"/>
    <n v="15"/>
    <n v="0"/>
    <s v="PM"/>
    <s v="PM3"/>
    <n v="19035"/>
    <n v="19036"/>
    <x v="1"/>
    <x v="9"/>
    <x v="1"/>
    <n v="470.94"/>
    <n v="31.13"/>
    <n v="174.31"/>
    <n v="676.38"/>
    <n v="502.07"/>
    <n v="174.31"/>
  </r>
  <r>
    <s v="I25_66to56"/>
    <s v="Win"/>
    <s v="TR012"/>
    <x v="0"/>
    <x v="1"/>
    <s v="Fi01"/>
    <x v="10"/>
    <s v="PM3.vld"/>
    <s v="3b"/>
    <n v="15"/>
    <n v="0"/>
    <s v="PM"/>
    <s v="PM3"/>
    <n v="19059"/>
    <n v="19060"/>
    <x v="1"/>
    <x v="3"/>
    <x v="1"/>
    <n v="703.23"/>
    <n v="14.74"/>
    <n v="60.06"/>
    <n v="778.03"/>
    <n v="717.97"/>
    <n v="60.06"/>
  </r>
  <r>
    <s v="I25_66to56"/>
    <s v="Win"/>
    <s v="TR012"/>
    <x v="0"/>
    <x v="1"/>
    <s v="Fi01"/>
    <x v="10"/>
    <s v="PM3.vld"/>
    <s v="3b"/>
    <n v="15"/>
    <n v="0"/>
    <s v="PM"/>
    <s v="PM3"/>
    <n v="19075"/>
    <n v="19076"/>
    <x v="1"/>
    <x v="4"/>
    <x v="1"/>
    <n v="526.33000000000004"/>
    <n v="5.47"/>
    <n v="14.77"/>
    <n v="546.57000000000005"/>
    <n v="531.79999999999995"/>
    <n v="14.77"/>
  </r>
  <r>
    <s v="I25_66to56"/>
    <s v="Win"/>
    <s v="TR012"/>
    <x v="0"/>
    <x v="1"/>
    <s v="Fi01"/>
    <x v="10"/>
    <s v="PM3.vld"/>
    <s v="3b"/>
    <n v="15"/>
    <n v="0"/>
    <s v="PM"/>
    <s v="PM3"/>
    <n v="19119"/>
    <n v="19120"/>
    <x v="1"/>
    <x v="7"/>
    <x v="1"/>
    <n v="411.79"/>
    <n v="15.7"/>
    <n v="105.58"/>
    <n v="533.07000000000005"/>
    <n v="427.49"/>
    <n v="105.58"/>
  </r>
  <r>
    <s v="I25_66to56"/>
    <s v="Win"/>
    <s v="TR012"/>
    <x v="0"/>
    <x v="1"/>
    <s v="Fi01"/>
    <x v="10"/>
    <s v="PM3.vld"/>
    <s v="3b"/>
    <n v="15"/>
    <n v="0"/>
    <s v="PM"/>
    <s v="PM3"/>
    <n v="19127"/>
    <n v="19239"/>
    <x v="0"/>
    <x v="0"/>
    <x v="1"/>
    <n v="1112.4100000000001"/>
    <n v="150.69999999999999"/>
    <n v="286.48"/>
    <n v="1549.6"/>
    <n v="1263.1199999999999"/>
    <n v="286.48"/>
  </r>
  <r>
    <s v="I25_66to56"/>
    <s v="Win"/>
    <s v="TR012"/>
    <x v="0"/>
    <x v="1"/>
    <s v="Fi01"/>
    <x v="10"/>
    <s v="PM3.vld"/>
    <s v="3b"/>
    <n v="15"/>
    <n v="0"/>
    <s v="PM"/>
    <s v="PM3"/>
    <n v="19131"/>
    <n v="19130"/>
    <x v="0"/>
    <x v="2"/>
    <x v="1"/>
    <n v="958.72"/>
    <n v="113.95"/>
    <n v="320.08999999999997"/>
    <n v="1392.76"/>
    <n v="1072.67"/>
    <n v="320.08999999999997"/>
  </r>
  <r>
    <s v="I25_66to56"/>
    <s v="Win"/>
    <s v="TR012"/>
    <x v="0"/>
    <x v="1"/>
    <s v="Fi01"/>
    <x v="10"/>
    <s v="PM3.vld"/>
    <s v="3b"/>
    <n v="15"/>
    <n v="0"/>
    <s v="PM"/>
    <s v="PM3"/>
    <n v="19136"/>
    <n v="19135"/>
    <x v="0"/>
    <x v="1"/>
    <x v="1"/>
    <n v="861.15"/>
    <n v="95.58"/>
    <n v="277.83"/>
    <n v="1234.57"/>
    <n v="956.74"/>
    <n v="277.83"/>
  </r>
  <r>
    <s v="I25_66to56"/>
    <s v="Win"/>
    <s v="TR012"/>
    <x v="0"/>
    <x v="1"/>
    <s v="Fi01"/>
    <x v="10"/>
    <s v="PM3.vld"/>
    <s v="3b"/>
    <n v="15"/>
    <n v="0"/>
    <s v="PM"/>
    <s v="PM3"/>
    <n v="19149"/>
    <n v="19148"/>
    <x v="0"/>
    <x v="10"/>
    <x v="1"/>
    <n v="509.68"/>
    <n v="36.67"/>
    <n v="192.29"/>
    <n v="738.63"/>
    <n v="546.35"/>
    <n v="192.29"/>
  </r>
  <r>
    <s v="I25_66to56"/>
    <s v="Win"/>
    <s v="TR012"/>
    <x v="0"/>
    <x v="1"/>
    <s v="Fi01"/>
    <x v="10"/>
    <s v="PM3.vld"/>
    <s v="3b"/>
    <n v="15"/>
    <n v="0"/>
    <s v="PM"/>
    <s v="PM3"/>
    <n v="19173"/>
    <n v="19172"/>
    <x v="0"/>
    <x v="8"/>
    <x v="1"/>
    <n v="528.74"/>
    <n v="12.62"/>
    <n v="70.510000000000005"/>
    <n v="611.86"/>
    <n v="541.36"/>
    <n v="70.510000000000005"/>
  </r>
  <r>
    <s v="I25_66to56"/>
    <s v="Win"/>
    <s v="TR012"/>
    <x v="0"/>
    <x v="1"/>
    <s v="Fi01"/>
    <x v="10"/>
    <s v="PM3.vld"/>
    <s v="3b"/>
    <n v="15"/>
    <n v="0"/>
    <s v="PM"/>
    <s v="PM3"/>
    <n v="19189"/>
    <n v="19188"/>
    <x v="0"/>
    <x v="5"/>
    <x v="1"/>
    <n v="524.28"/>
    <n v="6.23"/>
    <n v="17.93"/>
    <n v="548.45000000000005"/>
    <n v="530.51"/>
    <n v="17.93"/>
  </r>
  <r>
    <s v="I25_66to56"/>
    <s v="Win"/>
    <s v="TR012"/>
    <x v="0"/>
    <x v="1"/>
    <s v="Fi01"/>
    <x v="10"/>
    <s v="PM3.vld"/>
    <s v="3b"/>
    <n v="15"/>
    <n v="0"/>
    <s v="PM"/>
    <s v="PM3"/>
    <n v="19233"/>
    <n v="19232"/>
    <x v="0"/>
    <x v="6"/>
    <x v="1"/>
    <n v="900.32"/>
    <n v="42.37"/>
    <n v="140.79"/>
    <n v="1083.48"/>
    <n v="942.69"/>
    <n v="140.79"/>
  </r>
  <r>
    <s v="I25_66to56"/>
    <s v="Win"/>
    <s v="TR012"/>
    <x v="0"/>
    <x v="1"/>
    <s v="Fi01"/>
    <x v="11"/>
    <s v="PM4.vld"/>
    <s v="3b"/>
    <n v="15"/>
    <n v="0"/>
    <s v="PM"/>
    <s v="PM4"/>
    <n v="5209"/>
    <n v="19241"/>
    <x v="0"/>
    <x v="0"/>
    <x v="0"/>
    <n v="90.72"/>
    <n v="10.95"/>
    <n v="73.28"/>
    <n v="5354.89"/>
    <n v="101.67"/>
    <n v="73.28"/>
  </r>
  <r>
    <s v="I25_66to56"/>
    <s v="Win"/>
    <s v="TR012"/>
    <x v="0"/>
    <x v="1"/>
    <s v="Fi01"/>
    <x v="11"/>
    <s v="PM4.vld"/>
    <s v="3b"/>
    <n v="15"/>
    <n v="0"/>
    <s v="PM"/>
    <s v="PM4"/>
    <n v="5394"/>
    <n v="15366"/>
    <x v="0"/>
    <x v="1"/>
    <x v="0"/>
    <n v="72.14"/>
    <n v="9.49"/>
    <n v="59.78"/>
    <n v="4660.59"/>
    <n v="81.63"/>
    <n v="59.78"/>
  </r>
  <r>
    <s v="I25_66to56"/>
    <s v="Win"/>
    <s v="TR012"/>
    <x v="0"/>
    <x v="1"/>
    <s v="Fi01"/>
    <x v="11"/>
    <s v="PM4.vld"/>
    <s v="3b"/>
    <n v="15"/>
    <n v="0"/>
    <s v="PM"/>
    <s v="PM4"/>
    <n v="13270"/>
    <n v="11802"/>
    <x v="0"/>
    <x v="2"/>
    <x v="0"/>
    <n v="153.87"/>
    <n v="22.43"/>
    <n v="41.68"/>
    <n v="4947.55"/>
    <n v="176.29"/>
    <n v="41.68"/>
  </r>
  <r>
    <s v="I25_66to56"/>
    <s v="Win"/>
    <s v="TR012"/>
    <x v="0"/>
    <x v="1"/>
    <s v="Fi01"/>
    <x v="11"/>
    <s v="PM4.vld"/>
    <s v="3b"/>
    <n v="15"/>
    <n v="0"/>
    <s v="PM"/>
    <s v="PM4"/>
    <n v="15333"/>
    <n v="18991"/>
    <x v="1"/>
    <x v="3"/>
    <x v="0"/>
    <n v="0"/>
    <n v="0"/>
    <n v="0"/>
    <n v="3110.18"/>
    <n v="0"/>
    <n v="0"/>
  </r>
  <r>
    <s v="I25_66to56"/>
    <s v="Win"/>
    <s v="TR012"/>
    <x v="0"/>
    <x v="1"/>
    <s v="Fi01"/>
    <x v="11"/>
    <s v="PM4.vld"/>
    <s v="3b"/>
    <n v="15"/>
    <n v="0"/>
    <s v="PM"/>
    <s v="PM4"/>
    <n v="15740"/>
    <n v="15741"/>
    <x v="1"/>
    <x v="4"/>
    <x v="0"/>
    <n v="0.56999999999999995"/>
    <n v="0.02"/>
    <n v="0.91"/>
    <n v="2439.34"/>
    <n v="0.59"/>
    <n v="0.91"/>
  </r>
  <r>
    <s v="I25_66to56"/>
    <s v="Win"/>
    <s v="TR012"/>
    <x v="0"/>
    <x v="1"/>
    <s v="Fi01"/>
    <x v="11"/>
    <s v="PM4.vld"/>
    <s v="3b"/>
    <n v="15"/>
    <n v="0"/>
    <s v="PM"/>
    <s v="PM4"/>
    <n v="15742"/>
    <n v="15743"/>
    <x v="0"/>
    <x v="5"/>
    <x v="0"/>
    <n v="1.64"/>
    <n v="0.08"/>
    <n v="0.98"/>
    <n v="1777.09"/>
    <n v="1.73"/>
    <n v="0.98"/>
  </r>
  <r>
    <s v="I25_66to56"/>
    <s v="Win"/>
    <s v="TR012"/>
    <x v="0"/>
    <x v="1"/>
    <s v="Fi01"/>
    <x v="11"/>
    <s v="PM4.vld"/>
    <s v="3b"/>
    <n v="15"/>
    <n v="0"/>
    <s v="PM"/>
    <s v="PM4"/>
    <n v="17350"/>
    <n v="17351"/>
    <x v="0"/>
    <x v="6"/>
    <x v="0"/>
    <n v="0"/>
    <n v="0"/>
    <n v="0"/>
    <n v="2736.01"/>
    <n v="0"/>
    <n v="0"/>
  </r>
  <r>
    <s v="I25_66to56"/>
    <s v="Win"/>
    <s v="TR012"/>
    <x v="0"/>
    <x v="1"/>
    <s v="Fi01"/>
    <x v="11"/>
    <s v="PM4.vld"/>
    <s v="3b"/>
    <n v="15"/>
    <n v="0"/>
    <s v="PM"/>
    <s v="PM4"/>
    <n v="17352"/>
    <n v="17353"/>
    <x v="1"/>
    <x v="7"/>
    <x v="0"/>
    <n v="0"/>
    <n v="0"/>
    <n v="0"/>
    <n v="2681.06"/>
    <n v="0"/>
    <n v="0"/>
  </r>
  <r>
    <s v="I25_66to56"/>
    <s v="Win"/>
    <s v="TR012"/>
    <x v="0"/>
    <x v="1"/>
    <s v="Fi01"/>
    <x v="11"/>
    <s v="PM4.vld"/>
    <s v="3b"/>
    <n v="15"/>
    <n v="0"/>
    <s v="PM"/>
    <s v="PM4"/>
    <n v="18993"/>
    <n v="15334"/>
    <x v="0"/>
    <x v="8"/>
    <x v="0"/>
    <n v="0"/>
    <n v="0"/>
    <n v="0"/>
    <n v="2363.08"/>
    <n v="0"/>
    <n v="0"/>
  </r>
  <r>
    <s v="I25_66to56"/>
    <s v="Win"/>
    <s v="TR012"/>
    <x v="0"/>
    <x v="1"/>
    <s v="Fi01"/>
    <x v="11"/>
    <s v="PM4.vld"/>
    <s v="3b"/>
    <n v="15"/>
    <n v="0"/>
    <s v="PM"/>
    <s v="PM4"/>
    <n v="18999"/>
    <n v="19000"/>
    <x v="1"/>
    <x v="9"/>
    <x v="0"/>
    <n v="112.87"/>
    <n v="13.43"/>
    <n v="41.51"/>
    <n v="4265.38"/>
    <n v="126.31"/>
    <n v="41.51"/>
  </r>
  <r>
    <s v="I25_66to56"/>
    <s v="Win"/>
    <s v="TR012"/>
    <x v="0"/>
    <x v="1"/>
    <s v="Fi01"/>
    <x v="11"/>
    <s v="PM4.vld"/>
    <s v="3b"/>
    <n v="15"/>
    <n v="0"/>
    <s v="PM"/>
    <s v="PM4"/>
    <n v="19002"/>
    <n v="19001"/>
    <x v="0"/>
    <x v="10"/>
    <x v="0"/>
    <n v="27.15"/>
    <n v="3.36"/>
    <n v="48.36"/>
    <n v="3772.92"/>
    <n v="30.51"/>
    <n v="48.36"/>
  </r>
  <r>
    <s v="I25_66to56"/>
    <s v="Win"/>
    <s v="TR012"/>
    <x v="0"/>
    <x v="1"/>
    <s v="Fi01"/>
    <x v="11"/>
    <s v="PM4.vld"/>
    <s v="3b"/>
    <n v="15"/>
    <n v="0"/>
    <s v="PM"/>
    <s v="PM4"/>
    <n v="19004"/>
    <n v="13271"/>
    <x v="1"/>
    <x v="11"/>
    <x v="0"/>
    <n v="96.61"/>
    <n v="12.17"/>
    <n v="56.83"/>
    <n v="4988.78"/>
    <n v="108.78"/>
    <n v="56.83"/>
  </r>
  <r>
    <s v="I25_66to56"/>
    <s v="Win"/>
    <s v="TR012"/>
    <x v="0"/>
    <x v="1"/>
    <s v="Fi01"/>
    <x v="11"/>
    <s v="PM4.vld"/>
    <s v="3b"/>
    <n v="15"/>
    <n v="0"/>
    <s v="PM"/>
    <s v="PM4"/>
    <n v="19017"/>
    <n v="19018"/>
    <x v="1"/>
    <x v="11"/>
    <x v="1"/>
    <n v="728.85"/>
    <n v="66.69"/>
    <n v="156.31"/>
    <n v="951.86"/>
    <n v="795.54"/>
    <n v="156.31"/>
  </r>
  <r>
    <s v="I25_66to56"/>
    <s v="Win"/>
    <s v="TR012"/>
    <x v="0"/>
    <x v="1"/>
    <s v="Fi01"/>
    <x v="11"/>
    <s v="PM4.vld"/>
    <s v="3b"/>
    <n v="15"/>
    <n v="0"/>
    <s v="PM"/>
    <s v="PM4"/>
    <n v="19035"/>
    <n v="19036"/>
    <x v="1"/>
    <x v="9"/>
    <x v="1"/>
    <n v="212.31"/>
    <n v="11.78"/>
    <n v="62.6"/>
    <n v="286.69"/>
    <n v="224.09"/>
    <n v="62.6"/>
  </r>
  <r>
    <s v="I25_66to56"/>
    <s v="Win"/>
    <s v="TR012"/>
    <x v="0"/>
    <x v="1"/>
    <s v="Fi01"/>
    <x v="11"/>
    <s v="PM4.vld"/>
    <s v="3b"/>
    <n v="15"/>
    <n v="0"/>
    <s v="PM"/>
    <s v="PM4"/>
    <n v="19059"/>
    <n v="19060"/>
    <x v="1"/>
    <x v="3"/>
    <x v="1"/>
    <n v="228.96"/>
    <n v="5.42"/>
    <n v="35.200000000000003"/>
    <n v="269.57"/>
    <n v="234.38"/>
    <n v="35.200000000000003"/>
  </r>
  <r>
    <s v="I25_66to56"/>
    <s v="Win"/>
    <s v="TR012"/>
    <x v="0"/>
    <x v="1"/>
    <s v="Fi01"/>
    <x v="11"/>
    <s v="PM4.vld"/>
    <s v="3b"/>
    <n v="15"/>
    <n v="0"/>
    <s v="PM"/>
    <s v="PM4"/>
    <n v="19075"/>
    <n v="19076"/>
    <x v="1"/>
    <x v="4"/>
    <x v="1"/>
    <n v="137.37"/>
    <n v="0.52"/>
    <n v="5.85"/>
    <n v="143.74"/>
    <n v="137.88999999999999"/>
    <n v="5.85"/>
  </r>
  <r>
    <s v="I25_66to56"/>
    <s v="Win"/>
    <s v="TR012"/>
    <x v="0"/>
    <x v="1"/>
    <s v="Fi01"/>
    <x v="11"/>
    <s v="PM4.vld"/>
    <s v="3b"/>
    <n v="15"/>
    <n v="0"/>
    <s v="PM"/>
    <s v="PM4"/>
    <n v="19119"/>
    <n v="19120"/>
    <x v="1"/>
    <x v="7"/>
    <x v="1"/>
    <n v="101.1"/>
    <n v="2.66"/>
    <n v="54.6"/>
    <n v="158.36000000000001"/>
    <n v="103.77"/>
    <n v="54.6"/>
  </r>
  <r>
    <s v="I25_66to56"/>
    <s v="Win"/>
    <s v="TR012"/>
    <x v="0"/>
    <x v="1"/>
    <s v="Fi01"/>
    <x v="11"/>
    <s v="PM4.vld"/>
    <s v="3b"/>
    <n v="15"/>
    <n v="0"/>
    <s v="PM"/>
    <s v="PM4"/>
    <n v="19127"/>
    <n v="19239"/>
    <x v="0"/>
    <x v="0"/>
    <x v="1"/>
    <n v="451.76"/>
    <n v="59.12"/>
    <n v="161.41"/>
    <n v="672.29"/>
    <n v="510.88"/>
    <n v="161.41"/>
  </r>
  <r>
    <s v="I25_66to56"/>
    <s v="Win"/>
    <s v="TR012"/>
    <x v="0"/>
    <x v="1"/>
    <s v="Fi01"/>
    <x v="11"/>
    <s v="PM4.vld"/>
    <s v="3b"/>
    <n v="15"/>
    <n v="0"/>
    <s v="PM"/>
    <s v="PM4"/>
    <n v="19131"/>
    <n v="19130"/>
    <x v="0"/>
    <x v="2"/>
    <x v="1"/>
    <n v="384.98"/>
    <n v="45.77"/>
    <n v="182.06"/>
    <n v="612.80999999999995"/>
    <n v="430.75"/>
    <n v="182.06"/>
  </r>
  <r>
    <s v="I25_66to56"/>
    <s v="Win"/>
    <s v="TR012"/>
    <x v="0"/>
    <x v="1"/>
    <s v="Fi01"/>
    <x v="11"/>
    <s v="PM4.vld"/>
    <s v="3b"/>
    <n v="15"/>
    <n v="0"/>
    <s v="PM"/>
    <s v="PM4"/>
    <n v="19136"/>
    <n v="19135"/>
    <x v="0"/>
    <x v="1"/>
    <x v="1"/>
    <n v="326.39"/>
    <n v="37.4"/>
    <n v="144.71"/>
    <n v="508.5"/>
    <n v="363.78"/>
    <n v="144.71"/>
  </r>
  <r>
    <s v="I25_66to56"/>
    <s v="Win"/>
    <s v="TR012"/>
    <x v="0"/>
    <x v="1"/>
    <s v="Fi01"/>
    <x v="11"/>
    <s v="PM4.vld"/>
    <s v="3b"/>
    <n v="15"/>
    <n v="0"/>
    <s v="PM"/>
    <s v="PM4"/>
    <n v="19149"/>
    <n v="19148"/>
    <x v="0"/>
    <x v="10"/>
    <x v="1"/>
    <n v="100.81"/>
    <n v="6.96"/>
    <n v="80.56"/>
    <n v="188.33"/>
    <n v="107.77"/>
    <n v="80.56"/>
  </r>
  <r>
    <s v="I25_66to56"/>
    <s v="Win"/>
    <s v="TR012"/>
    <x v="0"/>
    <x v="1"/>
    <s v="Fi01"/>
    <x v="11"/>
    <s v="PM4.vld"/>
    <s v="3b"/>
    <n v="15"/>
    <n v="0"/>
    <s v="PM"/>
    <s v="PM4"/>
    <n v="19173"/>
    <n v="19172"/>
    <x v="0"/>
    <x v="8"/>
    <x v="1"/>
    <n v="110.99"/>
    <n v="2.5099999999999998"/>
    <n v="34.94"/>
    <n v="148.44"/>
    <n v="113.49"/>
    <n v="34.94"/>
  </r>
  <r>
    <s v="I25_66to56"/>
    <s v="Win"/>
    <s v="TR012"/>
    <x v="0"/>
    <x v="1"/>
    <s v="Fi01"/>
    <x v="11"/>
    <s v="PM4.vld"/>
    <s v="3b"/>
    <n v="15"/>
    <n v="0"/>
    <s v="PM"/>
    <s v="PM4"/>
    <n v="19189"/>
    <n v="19188"/>
    <x v="0"/>
    <x v="5"/>
    <x v="1"/>
    <n v="101.17"/>
    <n v="0.74"/>
    <n v="6.22"/>
    <n v="108.13"/>
    <n v="101.92"/>
    <n v="6.22"/>
  </r>
  <r>
    <s v="I25_66to56"/>
    <s v="Win"/>
    <s v="TR012"/>
    <x v="0"/>
    <x v="1"/>
    <s v="Fi01"/>
    <x v="11"/>
    <s v="PM4.vld"/>
    <s v="3b"/>
    <n v="15"/>
    <n v="0"/>
    <s v="PM"/>
    <s v="PM4"/>
    <n v="19233"/>
    <n v="19232"/>
    <x v="0"/>
    <x v="6"/>
    <x v="1"/>
    <n v="180.53"/>
    <n v="7.78"/>
    <n v="67.39"/>
    <n v="255.7"/>
    <n v="188.31"/>
    <n v="67.39"/>
  </r>
  <r>
    <s v="I25_66to56"/>
    <s v="Win"/>
    <s v="TR012"/>
    <x v="1"/>
    <x v="1"/>
    <s v="Fi01"/>
    <x v="0"/>
    <s v="AM1.vld"/>
    <s v="3b"/>
    <n v="25"/>
    <n v="0"/>
    <s v="AM"/>
    <s v="AM1"/>
    <n v="5209"/>
    <n v="19241"/>
    <x v="0"/>
    <x v="0"/>
    <x v="0"/>
    <n v="14.06"/>
    <n v="0.87"/>
    <n v="17.61"/>
    <n v="2226.0300000000002"/>
    <n v="14.93"/>
    <n v="17.61"/>
  </r>
  <r>
    <s v="I25_66to56"/>
    <s v="Win"/>
    <s v="TR012"/>
    <x v="1"/>
    <x v="1"/>
    <s v="Fi01"/>
    <x v="0"/>
    <s v="AM1.vld"/>
    <s v="3b"/>
    <n v="25"/>
    <n v="0"/>
    <s v="AM"/>
    <s v="AM1"/>
    <n v="5394"/>
    <n v="15366"/>
    <x v="0"/>
    <x v="1"/>
    <x v="0"/>
    <n v="5.4"/>
    <n v="0.31"/>
    <n v="8.06"/>
    <n v="1715.97"/>
    <n v="5.71"/>
    <n v="8.06"/>
  </r>
  <r>
    <s v="I25_66to56"/>
    <s v="Win"/>
    <s v="TR012"/>
    <x v="1"/>
    <x v="1"/>
    <s v="Fi01"/>
    <x v="0"/>
    <s v="AM1.vld"/>
    <s v="3b"/>
    <n v="25"/>
    <n v="0"/>
    <s v="AM"/>
    <s v="AM1"/>
    <n v="13270"/>
    <n v="11802"/>
    <x v="0"/>
    <x v="2"/>
    <x v="0"/>
    <n v="10.43"/>
    <n v="0.82"/>
    <n v="8.09"/>
    <n v="1743.69"/>
    <n v="11.25"/>
    <n v="8.09"/>
  </r>
  <r>
    <s v="I25_66to56"/>
    <s v="Win"/>
    <s v="TR012"/>
    <x v="1"/>
    <x v="1"/>
    <s v="Fi01"/>
    <x v="0"/>
    <s v="AM1.vld"/>
    <s v="3b"/>
    <n v="25"/>
    <n v="0"/>
    <s v="AM"/>
    <s v="AM1"/>
    <n v="15333"/>
    <n v="18991"/>
    <x v="1"/>
    <x v="3"/>
    <x v="0"/>
    <n v="0"/>
    <n v="0"/>
    <n v="0"/>
    <n v="1082.49"/>
    <n v="0"/>
    <n v="0"/>
  </r>
  <r>
    <s v="I25_66to56"/>
    <s v="Win"/>
    <s v="TR012"/>
    <x v="1"/>
    <x v="1"/>
    <s v="Fi01"/>
    <x v="0"/>
    <s v="AM1.vld"/>
    <s v="3b"/>
    <n v="25"/>
    <n v="0"/>
    <s v="AM"/>
    <s v="AM1"/>
    <n v="15740"/>
    <n v="15741"/>
    <x v="1"/>
    <x v="4"/>
    <x v="0"/>
    <n v="0"/>
    <n v="0"/>
    <n v="0.39"/>
    <n v="993.57"/>
    <n v="0"/>
    <n v="0.39"/>
  </r>
  <r>
    <s v="I25_66to56"/>
    <s v="Win"/>
    <s v="TR012"/>
    <x v="1"/>
    <x v="1"/>
    <s v="Fi01"/>
    <x v="0"/>
    <s v="AM1.vld"/>
    <s v="3b"/>
    <n v="25"/>
    <n v="0"/>
    <s v="AM"/>
    <s v="AM1"/>
    <n v="15742"/>
    <n v="15743"/>
    <x v="0"/>
    <x v="5"/>
    <x v="0"/>
    <n v="0"/>
    <n v="0"/>
    <n v="0.65"/>
    <n v="1283.82"/>
    <n v="0"/>
    <n v="0.65"/>
  </r>
  <r>
    <s v="I25_66to56"/>
    <s v="Win"/>
    <s v="TR012"/>
    <x v="1"/>
    <x v="1"/>
    <s v="Fi01"/>
    <x v="0"/>
    <s v="AM1.vld"/>
    <s v="3b"/>
    <n v="25"/>
    <n v="0"/>
    <s v="AM"/>
    <s v="AM1"/>
    <n v="17350"/>
    <n v="17351"/>
    <x v="0"/>
    <x v="6"/>
    <x v="0"/>
    <n v="0"/>
    <n v="0"/>
    <n v="0"/>
    <n v="785.26"/>
    <n v="0"/>
    <n v="0"/>
  </r>
  <r>
    <s v="I25_66to56"/>
    <s v="Win"/>
    <s v="TR012"/>
    <x v="1"/>
    <x v="1"/>
    <s v="Fi01"/>
    <x v="0"/>
    <s v="AM1.vld"/>
    <s v="3b"/>
    <n v="25"/>
    <n v="0"/>
    <s v="AM"/>
    <s v="AM1"/>
    <n v="17352"/>
    <n v="17353"/>
    <x v="1"/>
    <x v="7"/>
    <x v="0"/>
    <n v="0"/>
    <n v="0"/>
    <n v="0"/>
    <n v="779.99"/>
    <n v="0"/>
    <n v="0"/>
  </r>
  <r>
    <s v="I25_66to56"/>
    <s v="Win"/>
    <s v="TR012"/>
    <x v="1"/>
    <x v="1"/>
    <s v="Fi01"/>
    <x v="0"/>
    <s v="AM1.vld"/>
    <s v="3b"/>
    <n v="25"/>
    <n v="0"/>
    <s v="AM"/>
    <s v="AM1"/>
    <n v="18993"/>
    <n v="15334"/>
    <x v="0"/>
    <x v="8"/>
    <x v="0"/>
    <n v="0"/>
    <n v="0"/>
    <n v="0"/>
    <n v="1947.62"/>
    <n v="0"/>
    <n v="0"/>
  </r>
  <r>
    <s v="I25_66to56"/>
    <s v="Win"/>
    <s v="TR012"/>
    <x v="1"/>
    <x v="1"/>
    <s v="Fi01"/>
    <x v="0"/>
    <s v="AM1.vld"/>
    <s v="3b"/>
    <n v="25"/>
    <n v="0"/>
    <s v="AM"/>
    <s v="AM1"/>
    <n v="18999"/>
    <n v="19000"/>
    <x v="1"/>
    <x v="9"/>
    <x v="0"/>
    <n v="25.33"/>
    <n v="1.91"/>
    <n v="12.46"/>
    <n v="1804.74"/>
    <n v="27.24"/>
    <n v="12.46"/>
  </r>
  <r>
    <s v="I25_66to56"/>
    <s v="Win"/>
    <s v="TR012"/>
    <x v="1"/>
    <x v="1"/>
    <s v="Fi01"/>
    <x v="0"/>
    <s v="AM1.vld"/>
    <s v="3b"/>
    <n v="25"/>
    <n v="0"/>
    <s v="AM"/>
    <s v="AM1"/>
    <n v="19002"/>
    <n v="19001"/>
    <x v="0"/>
    <x v="10"/>
    <x v="0"/>
    <n v="2.64"/>
    <n v="0.17"/>
    <n v="8.01"/>
    <n v="1896.33"/>
    <n v="2.8"/>
    <n v="8.01"/>
  </r>
  <r>
    <s v="I25_66to56"/>
    <s v="Win"/>
    <s v="TR012"/>
    <x v="1"/>
    <x v="1"/>
    <s v="Fi01"/>
    <x v="0"/>
    <s v="AM1.vld"/>
    <s v="3b"/>
    <n v="25"/>
    <n v="0"/>
    <s v="AM"/>
    <s v="AM1"/>
    <n v="19004"/>
    <n v="13271"/>
    <x v="1"/>
    <x v="11"/>
    <x v="0"/>
    <n v="2.8"/>
    <n v="0.21"/>
    <n v="3.38"/>
    <n v="1012.95"/>
    <n v="3.01"/>
    <n v="3.38"/>
  </r>
  <r>
    <s v="I25_66to56"/>
    <s v="Win"/>
    <s v="TR012"/>
    <x v="1"/>
    <x v="1"/>
    <s v="Fi01"/>
    <x v="0"/>
    <s v="AM1.vld"/>
    <s v="3b"/>
    <n v="25"/>
    <n v="0"/>
    <s v="AM"/>
    <s v="AM1"/>
    <n v="19017"/>
    <n v="19018"/>
    <x v="1"/>
    <x v="11"/>
    <x v="1"/>
    <n v="79.540000000000006"/>
    <n v="6.17"/>
    <n v="22.2"/>
    <n v="107.91"/>
    <n v="85.71"/>
    <n v="22.2"/>
  </r>
  <r>
    <s v="I25_66to56"/>
    <s v="Win"/>
    <s v="TR012"/>
    <x v="1"/>
    <x v="1"/>
    <s v="Fi01"/>
    <x v="0"/>
    <s v="AM1.vld"/>
    <s v="3b"/>
    <n v="25"/>
    <n v="0"/>
    <s v="AM"/>
    <s v="AM1"/>
    <n v="19035"/>
    <n v="19036"/>
    <x v="1"/>
    <x v="9"/>
    <x v="1"/>
    <n v="15.12"/>
    <n v="0.89"/>
    <n v="17.16"/>
    <n v="33.17"/>
    <n v="16.010000000000002"/>
    <n v="17.16"/>
  </r>
  <r>
    <s v="I25_66to56"/>
    <s v="Win"/>
    <s v="TR012"/>
    <x v="1"/>
    <x v="1"/>
    <s v="Fi01"/>
    <x v="0"/>
    <s v="AM1.vld"/>
    <s v="3b"/>
    <n v="25"/>
    <n v="0"/>
    <s v="AM"/>
    <s v="AM1"/>
    <n v="19059"/>
    <n v="19060"/>
    <x v="1"/>
    <x v="3"/>
    <x v="1"/>
    <n v="27.74"/>
    <n v="0.36"/>
    <n v="7.66"/>
    <n v="35.76"/>
    <n v="28.1"/>
    <n v="7.66"/>
  </r>
  <r>
    <s v="I25_66to56"/>
    <s v="Win"/>
    <s v="TR012"/>
    <x v="1"/>
    <x v="1"/>
    <s v="Fi01"/>
    <x v="0"/>
    <s v="AM1.vld"/>
    <s v="3b"/>
    <n v="25"/>
    <n v="0"/>
    <s v="AM"/>
    <s v="AM1"/>
    <n v="19075"/>
    <n v="19076"/>
    <x v="1"/>
    <x v="4"/>
    <x v="1"/>
    <n v="18.59"/>
    <n v="0.03"/>
    <n v="3.16"/>
    <n v="21.78"/>
    <n v="18.62"/>
    <n v="3.16"/>
  </r>
  <r>
    <s v="I25_66to56"/>
    <s v="Win"/>
    <s v="TR012"/>
    <x v="1"/>
    <x v="1"/>
    <s v="Fi01"/>
    <x v="0"/>
    <s v="AM1.vld"/>
    <s v="3b"/>
    <n v="25"/>
    <n v="0"/>
    <s v="AM"/>
    <s v="AM1"/>
    <n v="19119"/>
    <n v="19120"/>
    <x v="1"/>
    <x v="7"/>
    <x v="1"/>
    <n v="4.7300000000000004"/>
    <n v="0.06"/>
    <n v="14.24"/>
    <n v="19.03"/>
    <n v="4.79"/>
    <n v="14.24"/>
  </r>
  <r>
    <s v="I25_66to56"/>
    <s v="Win"/>
    <s v="TR012"/>
    <x v="1"/>
    <x v="1"/>
    <s v="Fi01"/>
    <x v="0"/>
    <s v="AM1.vld"/>
    <s v="3b"/>
    <n v="25"/>
    <n v="0"/>
    <s v="AM"/>
    <s v="AM1"/>
    <n v="19127"/>
    <n v="19239"/>
    <x v="0"/>
    <x v="0"/>
    <x v="1"/>
    <n v="32.6"/>
    <n v="2.1800000000000002"/>
    <n v="27.87"/>
    <n v="62.64"/>
    <n v="34.770000000000003"/>
    <n v="27.87"/>
  </r>
  <r>
    <s v="I25_66to56"/>
    <s v="Win"/>
    <s v="TR012"/>
    <x v="1"/>
    <x v="1"/>
    <s v="Fi01"/>
    <x v="0"/>
    <s v="AM1.vld"/>
    <s v="3b"/>
    <n v="25"/>
    <n v="0"/>
    <s v="AM"/>
    <s v="AM1"/>
    <n v="19131"/>
    <n v="19130"/>
    <x v="0"/>
    <x v="2"/>
    <x v="1"/>
    <n v="33.35"/>
    <n v="1.98"/>
    <n v="27.92"/>
    <n v="63.26"/>
    <n v="35.33"/>
    <n v="27.92"/>
  </r>
  <r>
    <s v="I25_66to56"/>
    <s v="Win"/>
    <s v="TR012"/>
    <x v="1"/>
    <x v="1"/>
    <s v="Fi01"/>
    <x v="0"/>
    <s v="AM1.vld"/>
    <s v="3b"/>
    <n v="25"/>
    <n v="0"/>
    <s v="AM"/>
    <s v="AM1"/>
    <n v="19136"/>
    <n v="19135"/>
    <x v="0"/>
    <x v="1"/>
    <x v="1"/>
    <n v="30.89"/>
    <n v="1.89"/>
    <n v="33.57"/>
    <n v="66.349999999999994"/>
    <n v="32.78"/>
    <n v="33.57"/>
  </r>
  <r>
    <s v="I25_66to56"/>
    <s v="Win"/>
    <s v="TR012"/>
    <x v="1"/>
    <x v="1"/>
    <s v="Fi01"/>
    <x v="0"/>
    <s v="AM1.vld"/>
    <s v="3b"/>
    <n v="25"/>
    <n v="0"/>
    <s v="AM"/>
    <s v="AM1"/>
    <n v="19149"/>
    <n v="19148"/>
    <x v="0"/>
    <x v="10"/>
    <x v="1"/>
    <n v="19.37"/>
    <n v="0.95"/>
    <n v="20.09"/>
    <n v="40.409999999999997"/>
    <n v="20.32"/>
    <n v="20.09"/>
  </r>
  <r>
    <s v="I25_66to56"/>
    <s v="Win"/>
    <s v="TR012"/>
    <x v="1"/>
    <x v="1"/>
    <s v="Fi01"/>
    <x v="0"/>
    <s v="AM1.vld"/>
    <s v="3b"/>
    <n v="25"/>
    <n v="0"/>
    <s v="AM"/>
    <s v="AM1"/>
    <n v="19173"/>
    <n v="19172"/>
    <x v="0"/>
    <x v="8"/>
    <x v="1"/>
    <n v="36.17"/>
    <n v="0.68"/>
    <n v="18.04"/>
    <n v="54.89"/>
    <n v="36.85"/>
    <n v="18.04"/>
  </r>
  <r>
    <s v="I25_66to56"/>
    <s v="Win"/>
    <s v="TR012"/>
    <x v="1"/>
    <x v="1"/>
    <s v="Fi01"/>
    <x v="0"/>
    <s v="AM1.vld"/>
    <s v="3b"/>
    <n v="25"/>
    <n v="0"/>
    <s v="AM"/>
    <s v="AM1"/>
    <n v="19189"/>
    <n v="19188"/>
    <x v="0"/>
    <x v="5"/>
    <x v="1"/>
    <n v="23.69"/>
    <n v="0.09"/>
    <n v="6"/>
    <n v="29.78"/>
    <n v="23.78"/>
    <n v="6"/>
  </r>
  <r>
    <s v="I25_66to56"/>
    <s v="Win"/>
    <s v="TR012"/>
    <x v="1"/>
    <x v="1"/>
    <s v="Fi01"/>
    <x v="0"/>
    <s v="AM1.vld"/>
    <s v="3b"/>
    <n v="25"/>
    <n v="0"/>
    <s v="AM"/>
    <s v="AM1"/>
    <n v="19233"/>
    <n v="19232"/>
    <x v="0"/>
    <x v="6"/>
    <x v="1"/>
    <n v="6.24"/>
    <n v="7.0000000000000007E-2"/>
    <n v="15.34"/>
    <n v="21.65"/>
    <n v="6.31"/>
    <n v="15.34"/>
  </r>
  <r>
    <s v="I25_66to56"/>
    <s v="Win"/>
    <s v="TR012"/>
    <x v="1"/>
    <x v="1"/>
    <s v="Fi01"/>
    <x v="1"/>
    <s v="AM2.vld"/>
    <s v="3b"/>
    <n v="25"/>
    <n v="0"/>
    <s v="AM"/>
    <s v="AM2"/>
    <n v="5209"/>
    <n v="19241"/>
    <x v="0"/>
    <x v="0"/>
    <x v="0"/>
    <n v="269.27"/>
    <n v="19.8"/>
    <n v="41.53"/>
    <n v="4068.37"/>
    <n v="289.07"/>
    <n v="41.53"/>
  </r>
  <r>
    <s v="I25_66to56"/>
    <s v="Win"/>
    <s v="TR012"/>
    <x v="1"/>
    <x v="1"/>
    <s v="Fi01"/>
    <x v="1"/>
    <s v="AM2.vld"/>
    <s v="3b"/>
    <n v="25"/>
    <n v="0"/>
    <s v="AM"/>
    <s v="AM2"/>
    <n v="5394"/>
    <n v="15366"/>
    <x v="0"/>
    <x v="1"/>
    <x v="0"/>
    <n v="105.14"/>
    <n v="9.92"/>
    <n v="21.8"/>
    <n v="2976.72"/>
    <n v="115.06"/>
    <n v="21.8"/>
  </r>
  <r>
    <s v="I25_66to56"/>
    <s v="Win"/>
    <s v="TR012"/>
    <x v="1"/>
    <x v="1"/>
    <s v="Fi01"/>
    <x v="1"/>
    <s v="AM2.vld"/>
    <s v="3b"/>
    <n v="25"/>
    <n v="0"/>
    <s v="AM"/>
    <s v="AM2"/>
    <n v="13270"/>
    <n v="11802"/>
    <x v="0"/>
    <x v="2"/>
    <x v="0"/>
    <n v="94.25"/>
    <n v="8.33"/>
    <n v="19.02"/>
    <n v="3100.67"/>
    <n v="102.58"/>
    <n v="19.02"/>
  </r>
  <r>
    <s v="I25_66to56"/>
    <s v="Win"/>
    <s v="TR012"/>
    <x v="1"/>
    <x v="1"/>
    <s v="Fi01"/>
    <x v="1"/>
    <s v="AM2.vld"/>
    <s v="3b"/>
    <n v="25"/>
    <n v="0"/>
    <s v="AM"/>
    <s v="AM2"/>
    <n v="15333"/>
    <n v="18991"/>
    <x v="1"/>
    <x v="3"/>
    <x v="0"/>
    <n v="0"/>
    <n v="0"/>
    <n v="0"/>
    <n v="1683.01"/>
    <n v="0"/>
    <n v="0"/>
  </r>
  <r>
    <s v="I25_66to56"/>
    <s v="Win"/>
    <s v="TR012"/>
    <x v="1"/>
    <x v="1"/>
    <s v="Fi01"/>
    <x v="1"/>
    <s v="AM2.vld"/>
    <s v="3b"/>
    <n v="25"/>
    <n v="0"/>
    <s v="AM"/>
    <s v="AM2"/>
    <n v="15740"/>
    <n v="15741"/>
    <x v="1"/>
    <x v="4"/>
    <x v="0"/>
    <n v="0.04"/>
    <n v="0"/>
    <n v="0.56000000000000005"/>
    <n v="1493.96"/>
    <n v="0.04"/>
    <n v="0.56000000000000005"/>
  </r>
  <r>
    <s v="I25_66to56"/>
    <s v="Win"/>
    <s v="TR012"/>
    <x v="1"/>
    <x v="1"/>
    <s v="Fi01"/>
    <x v="1"/>
    <s v="AM2.vld"/>
    <s v="3b"/>
    <n v="25"/>
    <n v="0"/>
    <s v="AM"/>
    <s v="AM2"/>
    <n v="15742"/>
    <n v="15743"/>
    <x v="0"/>
    <x v="5"/>
    <x v="0"/>
    <n v="0.13"/>
    <n v="0.01"/>
    <n v="1.41"/>
    <n v="1575.06"/>
    <n v="0.14000000000000001"/>
    <n v="1.41"/>
  </r>
  <r>
    <s v="I25_66to56"/>
    <s v="Win"/>
    <s v="TR012"/>
    <x v="1"/>
    <x v="1"/>
    <s v="Fi01"/>
    <x v="1"/>
    <s v="AM2.vld"/>
    <s v="3b"/>
    <n v="25"/>
    <n v="0"/>
    <s v="AM"/>
    <s v="AM2"/>
    <n v="17350"/>
    <n v="17351"/>
    <x v="0"/>
    <x v="6"/>
    <x v="0"/>
    <n v="0"/>
    <n v="0"/>
    <n v="0"/>
    <n v="1212.2"/>
    <n v="0"/>
    <n v="0"/>
  </r>
  <r>
    <s v="I25_66to56"/>
    <s v="Win"/>
    <s v="TR012"/>
    <x v="1"/>
    <x v="1"/>
    <s v="Fi01"/>
    <x v="1"/>
    <s v="AM2.vld"/>
    <s v="3b"/>
    <n v="25"/>
    <n v="0"/>
    <s v="AM"/>
    <s v="AM2"/>
    <n v="17352"/>
    <n v="17353"/>
    <x v="1"/>
    <x v="7"/>
    <x v="0"/>
    <n v="0"/>
    <n v="0"/>
    <n v="0"/>
    <n v="1246.05"/>
    <n v="0"/>
    <n v="0"/>
  </r>
  <r>
    <s v="I25_66to56"/>
    <s v="Win"/>
    <s v="TR012"/>
    <x v="1"/>
    <x v="1"/>
    <s v="Fi01"/>
    <x v="1"/>
    <s v="AM2.vld"/>
    <s v="3b"/>
    <n v="25"/>
    <n v="0"/>
    <s v="AM"/>
    <s v="AM2"/>
    <n v="18993"/>
    <n v="15334"/>
    <x v="0"/>
    <x v="8"/>
    <x v="0"/>
    <n v="0"/>
    <n v="0"/>
    <n v="0"/>
    <n v="2551.89"/>
    <n v="0"/>
    <n v="0"/>
  </r>
  <r>
    <s v="I25_66to56"/>
    <s v="Win"/>
    <s v="TR012"/>
    <x v="1"/>
    <x v="1"/>
    <s v="Fi01"/>
    <x v="1"/>
    <s v="AM2.vld"/>
    <s v="3b"/>
    <n v="25"/>
    <n v="0"/>
    <s v="AM"/>
    <s v="AM2"/>
    <n v="18999"/>
    <n v="19000"/>
    <x v="1"/>
    <x v="9"/>
    <x v="0"/>
    <n v="30.16"/>
    <n v="2.36"/>
    <n v="23.09"/>
    <n v="2893.27"/>
    <n v="32.520000000000003"/>
    <n v="23.09"/>
  </r>
  <r>
    <s v="I25_66to56"/>
    <s v="Win"/>
    <s v="TR012"/>
    <x v="1"/>
    <x v="1"/>
    <s v="Fi01"/>
    <x v="1"/>
    <s v="AM2.vld"/>
    <s v="3b"/>
    <n v="25"/>
    <n v="0"/>
    <s v="AM"/>
    <s v="AM2"/>
    <n v="19002"/>
    <n v="19001"/>
    <x v="0"/>
    <x v="10"/>
    <x v="0"/>
    <n v="106.59"/>
    <n v="9.42"/>
    <n v="16.87"/>
    <n v="3127.02"/>
    <n v="116.02"/>
    <n v="16.87"/>
  </r>
  <r>
    <s v="I25_66to56"/>
    <s v="Win"/>
    <s v="TR012"/>
    <x v="1"/>
    <x v="1"/>
    <s v="Fi01"/>
    <x v="1"/>
    <s v="AM2.vld"/>
    <s v="3b"/>
    <n v="25"/>
    <n v="0"/>
    <s v="AM"/>
    <s v="AM2"/>
    <n v="19004"/>
    <n v="13271"/>
    <x v="1"/>
    <x v="11"/>
    <x v="0"/>
    <n v="1.07"/>
    <n v="0.11"/>
    <n v="8.56"/>
    <n v="2003.33"/>
    <n v="1.18"/>
    <n v="8.56"/>
  </r>
  <r>
    <s v="I25_66to56"/>
    <s v="Win"/>
    <s v="TR012"/>
    <x v="1"/>
    <x v="1"/>
    <s v="Fi01"/>
    <x v="1"/>
    <s v="AM2.vld"/>
    <s v="3b"/>
    <n v="25"/>
    <n v="0"/>
    <s v="AM"/>
    <s v="AM2"/>
    <n v="19017"/>
    <n v="19018"/>
    <x v="1"/>
    <x v="11"/>
    <x v="1"/>
    <n v="66.91"/>
    <n v="5.37"/>
    <n v="46.41"/>
    <n v="118.68"/>
    <n v="72.28"/>
    <n v="46.41"/>
  </r>
  <r>
    <s v="I25_66to56"/>
    <s v="Win"/>
    <s v="TR012"/>
    <x v="1"/>
    <x v="1"/>
    <s v="Fi01"/>
    <x v="1"/>
    <s v="AM2.vld"/>
    <s v="3b"/>
    <n v="25"/>
    <n v="0"/>
    <s v="AM"/>
    <s v="AM2"/>
    <n v="19035"/>
    <n v="19036"/>
    <x v="1"/>
    <x v="9"/>
    <x v="1"/>
    <n v="23.07"/>
    <n v="1.33"/>
    <n v="34.64"/>
    <n v="59.03"/>
    <n v="24.39"/>
    <n v="34.64"/>
  </r>
  <r>
    <s v="I25_66to56"/>
    <s v="Win"/>
    <s v="TR012"/>
    <x v="1"/>
    <x v="1"/>
    <s v="Fi01"/>
    <x v="1"/>
    <s v="AM2.vld"/>
    <s v="3b"/>
    <n v="25"/>
    <n v="0"/>
    <s v="AM"/>
    <s v="AM2"/>
    <n v="19059"/>
    <n v="19060"/>
    <x v="1"/>
    <x v="3"/>
    <x v="1"/>
    <n v="131.09"/>
    <n v="2.2599999999999998"/>
    <n v="14.11"/>
    <n v="147.44999999999999"/>
    <n v="133.34"/>
    <n v="14.11"/>
  </r>
  <r>
    <s v="I25_66to56"/>
    <s v="Win"/>
    <s v="TR012"/>
    <x v="1"/>
    <x v="1"/>
    <s v="Fi01"/>
    <x v="1"/>
    <s v="AM2.vld"/>
    <s v="3b"/>
    <n v="25"/>
    <n v="0"/>
    <s v="AM"/>
    <s v="AM2"/>
    <n v="19075"/>
    <n v="19076"/>
    <x v="1"/>
    <x v="4"/>
    <x v="1"/>
    <n v="81.099999999999994"/>
    <n v="0.43"/>
    <n v="4.6399999999999997"/>
    <n v="86.17"/>
    <n v="81.540000000000006"/>
    <n v="4.6399999999999997"/>
  </r>
  <r>
    <s v="I25_66to56"/>
    <s v="Win"/>
    <s v="TR012"/>
    <x v="1"/>
    <x v="1"/>
    <s v="Fi01"/>
    <x v="1"/>
    <s v="AM2.vld"/>
    <s v="3b"/>
    <n v="25"/>
    <n v="0"/>
    <s v="AM"/>
    <s v="AM2"/>
    <n v="19119"/>
    <n v="19120"/>
    <x v="1"/>
    <x v="7"/>
    <x v="1"/>
    <n v="19.8"/>
    <n v="0.3"/>
    <n v="24.72"/>
    <n v="44.81"/>
    <n v="20.100000000000001"/>
    <n v="24.72"/>
  </r>
  <r>
    <s v="I25_66to56"/>
    <s v="Win"/>
    <s v="TR012"/>
    <x v="1"/>
    <x v="1"/>
    <s v="Fi01"/>
    <x v="1"/>
    <s v="AM2.vld"/>
    <s v="3b"/>
    <n v="25"/>
    <n v="0"/>
    <s v="AM"/>
    <s v="AM2"/>
    <n v="19127"/>
    <n v="19239"/>
    <x v="0"/>
    <x v="0"/>
    <x v="1"/>
    <n v="588.62"/>
    <n v="47.69"/>
    <n v="87.75"/>
    <n v="724.07"/>
    <n v="636.30999999999995"/>
    <n v="87.75"/>
  </r>
  <r>
    <s v="I25_66to56"/>
    <s v="Win"/>
    <s v="TR012"/>
    <x v="1"/>
    <x v="1"/>
    <s v="Fi01"/>
    <x v="1"/>
    <s v="AM2.vld"/>
    <s v="3b"/>
    <n v="25"/>
    <n v="0"/>
    <s v="AM"/>
    <s v="AM2"/>
    <n v="19131"/>
    <n v="19130"/>
    <x v="0"/>
    <x v="2"/>
    <x v="1"/>
    <n v="947.72"/>
    <n v="76.11"/>
    <n v="100.87"/>
    <n v="1124.7"/>
    <n v="1023.83"/>
    <n v="100.87"/>
  </r>
  <r>
    <s v="I25_66to56"/>
    <s v="Win"/>
    <s v="TR012"/>
    <x v="1"/>
    <x v="1"/>
    <s v="Fi01"/>
    <x v="1"/>
    <s v="AM2.vld"/>
    <s v="3b"/>
    <n v="25"/>
    <n v="0"/>
    <s v="AM"/>
    <s v="AM2"/>
    <n v="19136"/>
    <n v="19135"/>
    <x v="0"/>
    <x v="1"/>
    <x v="1"/>
    <n v="968.76"/>
    <n v="75.53"/>
    <n v="89.82"/>
    <n v="1134.1199999999999"/>
    <n v="1044.3"/>
    <n v="89.82"/>
  </r>
  <r>
    <s v="I25_66to56"/>
    <s v="Win"/>
    <s v="TR012"/>
    <x v="1"/>
    <x v="1"/>
    <s v="Fi01"/>
    <x v="1"/>
    <s v="AM2.vld"/>
    <s v="3b"/>
    <n v="25"/>
    <n v="0"/>
    <s v="AM"/>
    <s v="AM2"/>
    <n v="19149"/>
    <n v="19148"/>
    <x v="0"/>
    <x v="10"/>
    <x v="1"/>
    <n v="503.26"/>
    <n v="30.51"/>
    <n v="56.26"/>
    <n v="590.04"/>
    <n v="533.77"/>
    <n v="56.26"/>
  </r>
  <r>
    <s v="I25_66to56"/>
    <s v="Win"/>
    <s v="TR012"/>
    <x v="1"/>
    <x v="1"/>
    <s v="Fi01"/>
    <x v="1"/>
    <s v="AM2.vld"/>
    <s v="3b"/>
    <n v="25"/>
    <n v="0"/>
    <s v="AM"/>
    <s v="AM2"/>
    <n v="19173"/>
    <n v="19172"/>
    <x v="0"/>
    <x v="8"/>
    <x v="1"/>
    <n v="291.83"/>
    <n v="10.039999999999999"/>
    <n v="29.36"/>
    <n v="331.23"/>
    <n v="301.87"/>
    <n v="29.36"/>
  </r>
  <r>
    <s v="I25_66to56"/>
    <s v="Win"/>
    <s v="TR012"/>
    <x v="1"/>
    <x v="1"/>
    <s v="Fi01"/>
    <x v="1"/>
    <s v="AM2.vld"/>
    <s v="3b"/>
    <n v="25"/>
    <n v="0"/>
    <s v="AM"/>
    <s v="AM2"/>
    <n v="19189"/>
    <n v="19188"/>
    <x v="0"/>
    <x v="5"/>
    <x v="1"/>
    <n v="101.29"/>
    <n v="0.44"/>
    <n v="6.34"/>
    <n v="108.07"/>
    <n v="101.73"/>
    <n v="6.34"/>
  </r>
  <r>
    <s v="I25_66to56"/>
    <s v="Win"/>
    <s v="TR012"/>
    <x v="1"/>
    <x v="1"/>
    <s v="Fi01"/>
    <x v="1"/>
    <s v="AM2.vld"/>
    <s v="3b"/>
    <n v="25"/>
    <n v="0"/>
    <s v="AM"/>
    <s v="AM2"/>
    <n v="19233"/>
    <n v="19232"/>
    <x v="0"/>
    <x v="6"/>
    <x v="1"/>
    <n v="21.61"/>
    <n v="0.48"/>
    <n v="25.21"/>
    <n v="47.3"/>
    <n v="22.1"/>
    <n v="25.21"/>
  </r>
  <r>
    <s v="I25_66to56"/>
    <s v="Win"/>
    <s v="TR012"/>
    <x v="1"/>
    <x v="1"/>
    <s v="Fi01"/>
    <x v="2"/>
    <s v="AM3.vld"/>
    <s v="3b"/>
    <n v="25"/>
    <n v="0"/>
    <s v="AM"/>
    <s v="AM3"/>
    <n v="5209"/>
    <n v="19241"/>
    <x v="0"/>
    <x v="0"/>
    <x v="0"/>
    <n v="126.12"/>
    <n v="8.76"/>
    <n v="23.7"/>
    <n v="3274.49"/>
    <n v="134.88"/>
    <n v="23.7"/>
  </r>
  <r>
    <s v="I25_66to56"/>
    <s v="Win"/>
    <s v="TR012"/>
    <x v="1"/>
    <x v="1"/>
    <s v="Fi01"/>
    <x v="2"/>
    <s v="AM3.vld"/>
    <s v="3b"/>
    <n v="25"/>
    <n v="0"/>
    <s v="AM"/>
    <s v="AM3"/>
    <n v="5394"/>
    <n v="15366"/>
    <x v="0"/>
    <x v="1"/>
    <x v="0"/>
    <n v="77.77"/>
    <n v="6.21"/>
    <n v="23.36"/>
    <n v="2682.18"/>
    <n v="83.99"/>
    <n v="23.36"/>
  </r>
  <r>
    <s v="I25_66to56"/>
    <s v="Win"/>
    <s v="TR012"/>
    <x v="1"/>
    <x v="1"/>
    <s v="Fi01"/>
    <x v="2"/>
    <s v="AM3.vld"/>
    <s v="3b"/>
    <n v="25"/>
    <n v="0"/>
    <s v="AM"/>
    <s v="AM3"/>
    <n v="13270"/>
    <n v="11802"/>
    <x v="0"/>
    <x v="2"/>
    <x v="0"/>
    <n v="68.11"/>
    <n v="6.47"/>
    <n v="19.399999999999999"/>
    <n v="2756.37"/>
    <n v="74.59"/>
    <n v="19.399999999999999"/>
  </r>
  <r>
    <s v="I25_66to56"/>
    <s v="Win"/>
    <s v="TR012"/>
    <x v="1"/>
    <x v="1"/>
    <s v="Fi01"/>
    <x v="2"/>
    <s v="AM3.vld"/>
    <s v="3b"/>
    <n v="25"/>
    <n v="0"/>
    <s v="AM"/>
    <s v="AM3"/>
    <n v="15333"/>
    <n v="18991"/>
    <x v="1"/>
    <x v="3"/>
    <x v="0"/>
    <n v="0"/>
    <n v="0"/>
    <n v="0"/>
    <n v="1354.02"/>
    <n v="0"/>
    <n v="0"/>
  </r>
  <r>
    <s v="I25_66to56"/>
    <s v="Win"/>
    <s v="TR012"/>
    <x v="1"/>
    <x v="1"/>
    <s v="Fi01"/>
    <x v="2"/>
    <s v="AM3.vld"/>
    <s v="3b"/>
    <n v="25"/>
    <n v="0"/>
    <s v="AM"/>
    <s v="AM3"/>
    <n v="15740"/>
    <n v="15741"/>
    <x v="1"/>
    <x v="4"/>
    <x v="0"/>
    <n v="1.19"/>
    <n v="0.05"/>
    <n v="0.36"/>
    <n v="1237.94"/>
    <n v="1.24"/>
    <n v="0.36"/>
  </r>
  <r>
    <s v="I25_66to56"/>
    <s v="Win"/>
    <s v="TR012"/>
    <x v="1"/>
    <x v="1"/>
    <s v="Fi01"/>
    <x v="2"/>
    <s v="AM3.vld"/>
    <s v="3b"/>
    <n v="25"/>
    <n v="0"/>
    <s v="AM"/>
    <s v="AM3"/>
    <n v="15742"/>
    <n v="15743"/>
    <x v="0"/>
    <x v="5"/>
    <x v="0"/>
    <n v="0.23"/>
    <n v="0.01"/>
    <n v="0.96"/>
    <n v="1056.79"/>
    <n v="0.24"/>
    <n v="0.96"/>
  </r>
  <r>
    <s v="I25_66to56"/>
    <s v="Win"/>
    <s v="TR012"/>
    <x v="1"/>
    <x v="1"/>
    <s v="Fi01"/>
    <x v="2"/>
    <s v="AM3.vld"/>
    <s v="3b"/>
    <n v="25"/>
    <n v="0"/>
    <s v="AM"/>
    <s v="AM3"/>
    <n v="17350"/>
    <n v="17351"/>
    <x v="0"/>
    <x v="6"/>
    <x v="0"/>
    <n v="0"/>
    <n v="0"/>
    <n v="0"/>
    <n v="1051.2"/>
    <n v="0"/>
    <n v="0"/>
  </r>
  <r>
    <s v="I25_66to56"/>
    <s v="Win"/>
    <s v="TR012"/>
    <x v="1"/>
    <x v="1"/>
    <s v="Fi01"/>
    <x v="2"/>
    <s v="AM3.vld"/>
    <s v="3b"/>
    <n v="25"/>
    <n v="0"/>
    <s v="AM"/>
    <s v="AM3"/>
    <n v="17352"/>
    <n v="17353"/>
    <x v="1"/>
    <x v="7"/>
    <x v="0"/>
    <n v="0"/>
    <n v="0"/>
    <n v="0"/>
    <n v="1108.42"/>
    <n v="0"/>
    <n v="0"/>
  </r>
  <r>
    <s v="I25_66to56"/>
    <s v="Win"/>
    <s v="TR012"/>
    <x v="1"/>
    <x v="1"/>
    <s v="Fi01"/>
    <x v="2"/>
    <s v="AM3.vld"/>
    <s v="3b"/>
    <n v="25"/>
    <n v="0"/>
    <s v="AM"/>
    <s v="AM3"/>
    <n v="18993"/>
    <n v="15334"/>
    <x v="0"/>
    <x v="8"/>
    <x v="0"/>
    <n v="0"/>
    <n v="0"/>
    <n v="0"/>
    <n v="1923.3"/>
    <n v="0"/>
    <n v="0"/>
  </r>
  <r>
    <s v="I25_66to56"/>
    <s v="Win"/>
    <s v="TR012"/>
    <x v="1"/>
    <x v="1"/>
    <s v="Fi01"/>
    <x v="2"/>
    <s v="AM3.vld"/>
    <s v="3b"/>
    <n v="25"/>
    <n v="0"/>
    <s v="AM"/>
    <s v="AM3"/>
    <n v="18999"/>
    <n v="19000"/>
    <x v="1"/>
    <x v="9"/>
    <x v="0"/>
    <n v="58.38"/>
    <n v="4.79"/>
    <n v="17.48"/>
    <n v="2169.2199999999998"/>
    <n v="63.17"/>
    <n v="17.48"/>
  </r>
  <r>
    <s v="I25_66to56"/>
    <s v="Win"/>
    <s v="TR012"/>
    <x v="1"/>
    <x v="1"/>
    <s v="Fi01"/>
    <x v="2"/>
    <s v="AM3.vld"/>
    <s v="3b"/>
    <n v="25"/>
    <n v="0"/>
    <s v="AM"/>
    <s v="AM3"/>
    <n v="19002"/>
    <n v="19001"/>
    <x v="0"/>
    <x v="10"/>
    <x v="0"/>
    <n v="65.56"/>
    <n v="5.16"/>
    <n v="16.14"/>
    <n v="2557.7199999999998"/>
    <n v="70.72"/>
    <n v="16.14"/>
  </r>
  <r>
    <s v="I25_66to56"/>
    <s v="Win"/>
    <s v="TR012"/>
    <x v="1"/>
    <x v="1"/>
    <s v="Fi01"/>
    <x v="2"/>
    <s v="AM3.vld"/>
    <s v="3b"/>
    <n v="25"/>
    <n v="0"/>
    <s v="AM"/>
    <s v="AM3"/>
    <n v="19004"/>
    <n v="13271"/>
    <x v="1"/>
    <x v="11"/>
    <x v="0"/>
    <n v="3.3"/>
    <n v="0.28999999999999998"/>
    <n v="7.8"/>
    <n v="1809.38"/>
    <n v="3.59"/>
    <n v="7.8"/>
  </r>
  <r>
    <s v="I25_66to56"/>
    <s v="Win"/>
    <s v="TR012"/>
    <x v="1"/>
    <x v="1"/>
    <s v="Fi01"/>
    <x v="2"/>
    <s v="AM3.vld"/>
    <s v="3b"/>
    <n v="25"/>
    <n v="0"/>
    <s v="AM"/>
    <s v="AM3"/>
    <n v="19017"/>
    <n v="19018"/>
    <x v="1"/>
    <x v="11"/>
    <x v="1"/>
    <n v="234.74"/>
    <n v="15.81"/>
    <n v="44.7"/>
    <n v="295.26"/>
    <n v="250.56"/>
    <n v="44.7"/>
  </r>
  <r>
    <s v="I25_66to56"/>
    <s v="Win"/>
    <s v="TR012"/>
    <x v="1"/>
    <x v="1"/>
    <s v="Fi01"/>
    <x v="2"/>
    <s v="AM3.vld"/>
    <s v="3b"/>
    <n v="25"/>
    <n v="0"/>
    <s v="AM"/>
    <s v="AM3"/>
    <n v="19035"/>
    <n v="19036"/>
    <x v="1"/>
    <x v="9"/>
    <x v="1"/>
    <n v="168.43"/>
    <n v="6.4"/>
    <n v="33.22"/>
    <n v="208.05"/>
    <n v="174.84"/>
    <n v="33.22"/>
  </r>
  <r>
    <s v="I25_66to56"/>
    <s v="Win"/>
    <s v="TR012"/>
    <x v="1"/>
    <x v="1"/>
    <s v="Fi01"/>
    <x v="2"/>
    <s v="AM3.vld"/>
    <s v="3b"/>
    <n v="25"/>
    <n v="0"/>
    <s v="AM"/>
    <s v="AM3"/>
    <n v="19059"/>
    <n v="19060"/>
    <x v="1"/>
    <x v="3"/>
    <x v="1"/>
    <n v="290.72000000000003"/>
    <n v="3.8"/>
    <n v="12.29"/>
    <n v="306.8"/>
    <n v="294.51"/>
    <n v="12.29"/>
  </r>
  <r>
    <s v="I25_66to56"/>
    <s v="Win"/>
    <s v="TR012"/>
    <x v="1"/>
    <x v="1"/>
    <s v="Fi01"/>
    <x v="2"/>
    <s v="AM3.vld"/>
    <s v="3b"/>
    <n v="25"/>
    <n v="0"/>
    <s v="AM"/>
    <s v="AM3"/>
    <n v="19075"/>
    <n v="19076"/>
    <x v="1"/>
    <x v="4"/>
    <x v="1"/>
    <n v="278.07"/>
    <n v="2.89"/>
    <n v="4.3899999999999997"/>
    <n v="285.33999999999997"/>
    <n v="280.95"/>
    <n v="4.3899999999999997"/>
  </r>
  <r>
    <s v="I25_66to56"/>
    <s v="Win"/>
    <s v="TR012"/>
    <x v="1"/>
    <x v="1"/>
    <s v="Fi01"/>
    <x v="2"/>
    <s v="AM3.vld"/>
    <s v="3b"/>
    <n v="25"/>
    <n v="0"/>
    <s v="AM"/>
    <s v="AM3"/>
    <n v="19119"/>
    <n v="19120"/>
    <x v="1"/>
    <x v="7"/>
    <x v="1"/>
    <n v="118.49"/>
    <n v="3.97"/>
    <n v="22.62"/>
    <n v="145.08000000000001"/>
    <n v="122.46"/>
    <n v="22.62"/>
  </r>
  <r>
    <s v="I25_66to56"/>
    <s v="Win"/>
    <s v="TR012"/>
    <x v="1"/>
    <x v="1"/>
    <s v="Fi01"/>
    <x v="2"/>
    <s v="AM3.vld"/>
    <s v="3b"/>
    <n v="25"/>
    <n v="0"/>
    <s v="AM"/>
    <s v="AM3"/>
    <n v="19127"/>
    <n v="19239"/>
    <x v="0"/>
    <x v="0"/>
    <x v="1"/>
    <n v="519.94000000000005"/>
    <n v="41.95"/>
    <n v="100.35"/>
    <n v="662.24"/>
    <n v="561.89"/>
    <n v="100.35"/>
  </r>
  <r>
    <s v="I25_66to56"/>
    <s v="Win"/>
    <s v="TR012"/>
    <x v="1"/>
    <x v="1"/>
    <s v="Fi01"/>
    <x v="2"/>
    <s v="AM3.vld"/>
    <s v="3b"/>
    <n v="25"/>
    <n v="0"/>
    <s v="AM"/>
    <s v="AM3"/>
    <n v="19131"/>
    <n v="19130"/>
    <x v="0"/>
    <x v="2"/>
    <x v="1"/>
    <n v="645.80999999999995"/>
    <n v="48.82"/>
    <n v="103.92"/>
    <n v="798.55"/>
    <n v="694.64"/>
    <n v="103.92"/>
  </r>
  <r>
    <s v="I25_66to56"/>
    <s v="Win"/>
    <s v="TR012"/>
    <x v="1"/>
    <x v="1"/>
    <s v="Fi01"/>
    <x v="2"/>
    <s v="AM3.vld"/>
    <s v="3b"/>
    <n v="25"/>
    <n v="0"/>
    <s v="AM"/>
    <s v="AM3"/>
    <n v="19136"/>
    <n v="19135"/>
    <x v="0"/>
    <x v="1"/>
    <x v="1"/>
    <n v="639.09"/>
    <n v="47.02"/>
    <n v="90.99"/>
    <n v="777.1"/>
    <n v="686.11"/>
    <n v="90.99"/>
  </r>
  <r>
    <s v="I25_66to56"/>
    <s v="Win"/>
    <s v="TR012"/>
    <x v="1"/>
    <x v="1"/>
    <s v="Fi01"/>
    <x v="2"/>
    <s v="AM3.vld"/>
    <s v="3b"/>
    <n v="25"/>
    <n v="0"/>
    <s v="AM"/>
    <s v="AM3"/>
    <n v="19149"/>
    <n v="19148"/>
    <x v="0"/>
    <x v="10"/>
    <x v="1"/>
    <n v="498.94"/>
    <n v="32.36"/>
    <n v="64.98"/>
    <n v="596.28"/>
    <n v="531.29999999999995"/>
    <n v="64.98"/>
  </r>
  <r>
    <s v="I25_66to56"/>
    <s v="Win"/>
    <s v="TR012"/>
    <x v="1"/>
    <x v="1"/>
    <s v="Fi01"/>
    <x v="2"/>
    <s v="AM3.vld"/>
    <s v="3b"/>
    <n v="25"/>
    <n v="0"/>
    <s v="AM"/>
    <s v="AM3"/>
    <n v="19173"/>
    <n v="19172"/>
    <x v="0"/>
    <x v="8"/>
    <x v="1"/>
    <n v="341.03"/>
    <n v="12.14"/>
    <n v="24.12"/>
    <n v="377.3"/>
    <n v="353.18"/>
    <n v="24.12"/>
  </r>
  <r>
    <s v="I25_66to56"/>
    <s v="Win"/>
    <s v="TR012"/>
    <x v="1"/>
    <x v="1"/>
    <s v="Fi01"/>
    <x v="2"/>
    <s v="AM3.vld"/>
    <s v="3b"/>
    <n v="25"/>
    <n v="0"/>
    <s v="AM"/>
    <s v="AM3"/>
    <n v="19189"/>
    <n v="19188"/>
    <x v="0"/>
    <x v="5"/>
    <x v="1"/>
    <n v="114.56"/>
    <n v="0.42"/>
    <n v="3.95"/>
    <n v="118.93"/>
    <n v="114.99"/>
    <n v="3.95"/>
  </r>
  <r>
    <s v="I25_66to56"/>
    <s v="Win"/>
    <s v="TR012"/>
    <x v="1"/>
    <x v="1"/>
    <s v="Fi01"/>
    <x v="2"/>
    <s v="AM3.vld"/>
    <s v="3b"/>
    <n v="25"/>
    <n v="0"/>
    <s v="AM"/>
    <s v="AM3"/>
    <n v="19233"/>
    <n v="19232"/>
    <x v="0"/>
    <x v="6"/>
    <x v="1"/>
    <n v="33.340000000000003"/>
    <n v="1"/>
    <n v="23.61"/>
    <n v="57.95"/>
    <n v="34.340000000000003"/>
    <n v="23.61"/>
  </r>
  <r>
    <s v="I25_66to56"/>
    <s v="Win"/>
    <s v="TR012"/>
    <x v="1"/>
    <x v="1"/>
    <s v="Fi01"/>
    <x v="3"/>
    <s v="AM4.vld"/>
    <s v="3b"/>
    <n v="25"/>
    <n v="0"/>
    <s v="AM"/>
    <s v="AM4"/>
    <n v="5209"/>
    <n v="19241"/>
    <x v="0"/>
    <x v="0"/>
    <x v="0"/>
    <n v="171.84"/>
    <n v="15.57"/>
    <n v="61.88"/>
    <n v="7179.82"/>
    <n v="187.41"/>
    <n v="61.88"/>
  </r>
  <r>
    <s v="I25_66to56"/>
    <s v="Win"/>
    <s v="TR012"/>
    <x v="1"/>
    <x v="1"/>
    <s v="Fi01"/>
    <x v="3"/>
    <s v="AM4.vld"/>
    <s v="3b"/>
    <n v="25"/>
    <n v="0"/>
    <s v="AM"/>
    <s v="AM4"/>
    <n v="5394"/>
    <n v="15366"/>
    <x v="0"/>
    <x v="1"/>
    <x v="0"/>
    <n v="172.4"/>
    <n v="15.37"/>
    <n v="71.180000000000007"/>
    <n v="6093.05"/>
    <n v="187.77"/>
    <n v="71.180000000000007"/>
  </r>
  <r>
    <s v="I25_66to56"/>
    <s v="Win"/>
    <s v="TR012"/>
    <x v="1"/>
    <x v="1"/>
    <s v="Fi01"/>
    <x v="3"/>
    <s v="AM4.vld"/>
    <s v="3b"/>
    <n v="25"/>
    <n v="0"/>
    <s v="AM"/>
    <s v="AM4"/>
    <n v="13270"/>
    <n v="11802"/>
    <x v="0"/>
    <x v="2"/>
    <x v="0"/>
    <n v="189.68"/>
    <n v="17.100000000000001"/>
    <n v="42.79"/>
    <n v="6258.5"/>
    <n v="206.78"/>
    <n v="42.79"/>
  </r>
  <r>
    <s v="I25_66to56"/>
    <s v="Win"/>
    <s v="TR012"/>
    <x v="1"/>
    <x v="1"/>
    <s v="Fi01"/>
    <x v="3"/>
    <s v="AM4.vld"/>
    <s v="3b"/>
    <n v="25"/>
    <n v="0"/>
    <s v="AM"/>
    <s v="AM4"/>
    <n v="15333"/>
    <n v="18991"/>
    <x v="1"/>
    <x v="3"/>
    <x v="0"/>
    <n v="0"/>
    <n v="0"/>
    <n v="0"/>
    <n v="3015.97"/>
    <n v="0"/>
    <n v="0"/>
  </r>
  <r>
    <s v="I25_66to56"/>
    <s v="Win"/>
    <s v="TR012"/>
    <x v="1"/>
    <x v="1"/>
    <s v="Fi01"/>
    <x v="3"/>
    <s v="AM4.vld"/>
    <s v="3b"/>
    <n v="25"/>
    <n v="0"/>
    <s v="AM"/>
    <s v="AM4"/>
    <n v="15740"/>
    <n v="15741"/>
    <x v="1"/>
    <x v="4"/>
    <x v="0"/>
    <n v="8.81"/>
    <n v="0.4"/>
    <n v="1.06"/>
    <n v="2661.65"/>
    <n v="9.2200000000000006"/>
    <n v="1.06"/>
  </r>
  <r>
    <s v="I25_66to56"/>
    <s v="Win"/>
    <s v="TR012"/>
    <x v="1"/>
    <x v="1"/>
    <s v="Fi01"/>
    <x v="3"/>
    <s v="AM4.vld"/>
    <s v="3b"/>
    <n v="25"/>
    <n v="0"/>
    <s v="AM"/>
    <s v="AM4"/>
    <n v="15742"/>
    <n v="15743"/>
    <x v="0"/>
    <x v="5"/>
    <x v="0"/>
    <n v="3.52"/>
    <n v="0.21"/>
    <n v="1.94"/>
    <n v="2496.9499999999998"/>
    <n v="3.73"/>
    <n v="1.94"/>
  </r>
  <r>
    <s v="I25_66to56"/>
    <s v="Win"/>
    <s v="TR012"/>
    <x v="1"/>
    <x v="1"/>
    <s v="Fi01"/>
    <x v="3"/>
    <s v="AM4.vld"/>
    <s v="3b"/>
    <n v="25"/>
    <n v="0"/>
    <s v="AM"/>
    <s v="AM4"/>
    <n v="17350"/>
    <n v="17351"/>
    <x v="0"/>
    <x v="6"/>
    <x v="0"/>
    <n v="0"/>
    <n v="0"/>
    <n v="0"/>
    <n v="2598.25"/>
    <n v="0"/>
    <n v="0"/>
  </r>
  <r>
    <s v="I25_66to56"/>
    <s v="Win"/>
    <s v="TR012"/>
    <x v="1"/>
    <x v="1"/>
    <s v="Fi01"/>
    <x v="3"/>
    <s v="AM4.vld"/>
    <s v="3b"/>
    <n v="25"/>
    <n v="0"/>
    <s v="AM"/>
    <s v="AM4"/>
    <n v="17352"/>
    <n v="17353"/>
    <x v="1"/>
    <x v="7"/>
    <x v="0"/>
    <n v="0"/>
    <n v="0"/>
    <n v="0"/>
    <n v="2437.31"/>
    <n v="0"/>
    <n v="0"/>
  </r>
  <r>
    <s v="I25_66to56"/>
    <s v="Win"/>
    <s v="TR012"/>
    <x v="1"/>
    <x v="1"/>
    <s v="Fi01"/>
    <x v="3"/>
    <s v="AM4.vld"/>
    <s v="3b"/>
    <n v="25"/>
    <n v="0"/>
    <s v="AM"/>
    <s v="AM4"/>
    <n v="18993"/>
    <n v="15334"/>
    <x v="0"/>
    <x v="8"/>
    <x v="0"/>
    <n v="0"/>
    <n v="0"/>
    <n v="0"/>
    <n v="4258.3100000000004"/>
    <n v="0"/>
    <n v="0"/>
  </r>
  <r>
    <s v="I25_66to56"/>
    <s v="Win"/>
    <s v="TR012"/>
    <x v="1"/>
    <x v="1"/>
    <s v="Fi01"/>
    <x v="3"/>
    <s v="AM4.vld"/>
    <s v="3b"/>
    <n v="25"/>
    <n v="0"/>
    <s v="AM"/>
    <s v="AM4"/>
    <n v="18999"/>
    <n v="19000"/>
    <x v="1"/>
    <x v="9"/>
    <x v="0"/>
    <n v="209.72"/>
    <n v="18.62"/>
    <n v="37.53"/>
    <n v="4598.88"/>
    <n v="228.34"/>
    <n v="37.53"/>
  </r>
  <r>
    <s v="I25_66to56"/>
    <s v="Win"/>
    <s v="TR012"/>
    <x v="1"/>
    <x v="1"/>
    <s v="Fi01"/>
    <x v="3"/>
    <s v="AM4.vld"/>
    <s v="3b"/>
    <n v="25"/>
    <n v="0"/>
    <s v="AM"/>
    <s v="AM4"/>
    <n v="19002"/>
    <n v="19001"/>
    <x v="0"/>
    <x v="10"/>
    <x v="0"/>
    <n v="112.35"/>
    <n v="9.9700000000000006"/>
    <n v="34.619999999999997"/>
    <n v="5539.03"/>
    <n v="122.32"/>
    <n v="34.619999999999997"/>
  </r>
  <r>
    <s v="I25_66to56"/>
    <s v="Win"/>
    <s v="TR012"/>
    <x v="1"/>
    <x v="1"/>
    <s v="Fi01"/>
    <x v="3"/>
    <s v="AM4.vld"/>
    <s v="3b"/>
    <n v="25"/>
    <n v="0"/>
    <s v="AM"/>
    <s v="AM4"/>
    <n v="19004"/>
    <n v="13271"/>
    <x v="1"/>
    <x v="11"/>
    <x v="0"/>
    <n v="26.95"/>
    <n v="2.79"/>
    <n v="21.42"/>
    <n v="4291.47"/>
    <n v="29.75"/>
    <n v="21.42"/>
  </r>
  <r>
    <s v="I25_66to56"/>
    <s v="Win"/>
    <s v="TR012"/>
    <x v="1"/>
    <x v="1"/>
    <s v="Fi01"/>
    <x v="3"/>
    <s v="AM4.vld"/>
    <s v="3b"/>
    <n v="25"/>
    <n v="0"/>
    <s v="AM"/>
    <s v="AM4"/>
    <n v="19017"/>
    <n v="19018"/>
    <x v="1"/>
    <x v="11"/>
    <x v="1"/>
    <n v="832.61"/>
    <n v="71.97"/>
    <n v="135.53"/>
    <n v="1040.1099999999999"/>
    <n v="904.58"/>
    <n v="135.53"/>
  </r>
  <r>
    <s v="I25_66to56"/>
    <s v="Win"/>
    <s v="TR012"/>
    <x v="1"/>
    <x v="1"/>
    <s v="Fi01"/>
    <x v="3"/>
    <s v="AM4.vld"/>
    <s v="3b"/>
    <n v="25"/>
    <n v="0"/>
    <s v="AM"/>
    <s v="AM4"/>
    <n v="19035"/>
    <n v="19036"/>
    <x v="1"/>
    <x v="9"/>
    <x v="1"/>
    <n v="447.36"/>
    <n v="23.47"/>
    <n v="90.21"/>
    <n v="561.04"/>
    <n v="470.83"/>
    <n v="90.21"/>
  </r>
  <r>
    <s v="I25_66to56"/>
    <s v="Win"/>
    <s v="TR012"/>
    <x v="1"/>
    <x v="1"/>
    <s v="Fi01"/>
    <x v="3"/>
    <s v="AM4.vld"/>
    <s v="3b"/>
    <n v="25"/>
    <n v="0"/>
    <s v="AM"/>
    <s v="AM4"/>
    <n v="19059"/>
    <n v="19060"/>
    <x v="1"/>
    <x v="3"/>
    <x v="1"/>
    <n v="605.96"/>
    <n v="7.48"/>
    <n v="28.22"/>
    <n v="641.66"/>
    <n v="613.44000000000005"/>
    <n v="28.22"/>
  </r>
  <r>
    <s v="I25_66to56"/>
    <s v="Win"/>
    <s v="TR012"/>
    <x v="1"/>
    <x v="1"/>
    <s v="Fi01"/>
    <x v="3"/>
    <s v="AM4.vld"/>
    <s v="3b"/>
    <n v="25"/>
    <n v="0"/>
    <s v="AM"/>
    <s v="AM4"/>
    <n v="19075"/>
    <n v="19076"/>
    <x v="1"/>
    <x v="4"/>
    <x v="1"/>
    <n v="662.64"/>
    <n v="8.31"/>
    <n v="8.23"/>
    <n v="679.19"/>
    <n v="670.96"/>
    <n v="8.23"/>
  </r>
  <r>
    <s v="I25_66to56"/>
    <s v="Win"/>
    <s v="TR012"/>
    <x v="1"/>
    <x v="1"/>
    <s v="Fi01"/>
    <x v="3"/>
    <s v="AM4.vld"/>
    <s v="3b"/>
    <n v="25"/>
    <n v="0"/>
    <s v="AM"/>
    <s v="AM4"/>
    <n v="19119"/>
    <n v="19120"/>
    <x v="1"/>
    <x v="7"/>
    <x v="1"/>
    <n v="434.52"/>
    <n v="18.899999999999999"/>
    <n v="49.69"/>
    <n v="503.11"/>
    <n v="453.42"/>
    <n v="49.69"/>
  </r>
  <r>
    <s v="I25_66to56"/>
    <s v="Win"/>
    <s v="TR012"/>
    <x v="1"/>
    <x v="1"/>
    <s v="Fi01"/>
    <x v="3"/>
    <s v="AM4.vld"/>
    <s v="3b"/>
    <n v="25"/>
    <n v="0"/>
    <s v="AM"/>
    <s v="AM4"/>
    <n v="19127"/>
    <n v="19239"/>
    <x v="0"/>
    <x v="0"/>
    <x v="1"/>
    <n v="1208.27"/>
    <n v="98.74"/>
    <n v="266.76"/>
    <n v="1573.77"/>
    <n v="1307.01"/>
    <n v="266.76"/>
  </r>
  <r>
    <s v="I25_66to56"/>
    <s v="Win"/>
    <s v="TR012"/>
    <x v="1"/>
    <x v="1"/>
    <s v="Fi01"/>
    <x v="3"/>
    <s v="AM4.vld"/>
    <s v="3b"/>
    <n v="25"/>
    <n v="0"/>
    <s v="AM"/>
    <s v="AM4"/>
    <n v="19131"/>
    <n v="19130"/>
    <x v="0"/>
    <x v="2"/>
    <x v="1"/>
    <n v="1183.04"/>
    <n v="92.48"/>
    <n v="275.85000000000002"/>
    <n v="1551.37"/>
    <n v="1275.53"/>
    <n v="275.85000000000002"/>
  </r>
  <r>
    <s v="I25_66to56"/>
    <s v="Win"/>
    <s v="TR012"/>
    <x v="1"/>
    <x v="1"/>
    <s v="Fi01"/>
    <x v="3"/>
    <s v="AM4.vld"/>
    <s v="3b"/>
    <n v="25"/>
    <n v="0"/>
    <s v="AM"/>
    <s v="AM4"/>
    <n v="19136"/>
    <n v="19135"/>
    <x v="0"/>
    <x v="1"/>
    <x v="1"/>
    <n v="1073.98"/>
    <n v="81.45"/>
    <n v="229.27"/>
    <n v="1384.7"/>
    <n v="1155.43"/>
    <n v="229.27"/>
  </r>
  <r>
    <s v="I25_66to56"/>
    <s v="Win"/>
    <s v="TR012"/>
    <x v="1"/>
    <x v="1"/>
    <s v="Fi01"/>
    <x v="3"/>
    <s v="AM4.vld"/>
    <s v="3b"/>
    <n v="25"/>
    <n v="0"/>
    <s v="AM"/>
    <s v="AM4"/>
    <n v="19149"/>
    <n v="19148"/>
    <x v="0"/>
    <x v="10"/>
    <x v="1"/>
    <n v="772.99"/>
    <n v="57.29"/>
    <n v="164.99"/>
    <n v="995.26"/>
    <n v="830.28"/>
    <n v="164.99"/>
  </r>
  <r>
    <s v="I25_66to56"/>
    <s v="Win"/>
    <s v="TR012"/>
    <x v="1"/>
    <x v="1"/>
    <s v="Fi01"/>
    <x v="3"/>
    <s v="AM4.vld"/>
    <s v="3b"/>
    <n v="25"/>
    <n v="0"/>
    <s v="AM"/>
    <s v="AM4"/>
    <n v="19173"/>
    <n v="19172"/>
    <x v="0"/>
    <x v="8"/>
    <x v="1"/>
    <n v="364.05"/>
    <n v="12.65"/>
    <n v="48.13"/>
    <n v="424.83"/>
    <n v="376.7"/>
    <n v="48.13"/>
  </r>
  <r>
    <s v="I25_66to56"/>
    <s v="Win"/>
    <s v="TR012"/>
    <x v="1"/>
    <x v="1"/>
    <s v="Fi01"/>
    <x v="3"/>
    <s v="AM4.vld"/>
    <s v="3b"/>
    <n v="25"/>
    <n v="0"/>
    <s v="AM"/>
    <s v="AM4"/>
    <n v="19189"/>
    <n v="19188"/>
    <x v="0"/>
    <x v="5"/>
    <x v="1"/>
    <n v="229.94"/>
    <n v="3.64"/>
    <n v="9.77"/>
    <n v="243.35"/>
    <n v="233.58"/>
    <n v="9.77"/>
  </r>
  <r>
    <s v="I25_66to56"/>
    <s v="Win"/>
    <s v="TR012"/>
    <x v="1"/>
    <x v="1"/>
    <s v="Fi01"/>
    <x v="3"/>
    <s v="AM4.vld"/>
    <s v="3b"/>
    <n v="25"/>
    <n v="0"/>
    <s v="AM"/>
    <s v="AM4"/>
    <n v="19233"/>
    <n v="19232"/>
    <x v="0"/>
    <x v="6"/>
    <x v="1"/>
    <n v="169.74"/>
    <n v="8.75"/>
    <n v="58.74"/>
    <n v="237.22"/>
    <n v="178.48"/>
    <n v="58.74"/>
  </r>
  <r>
    <s v="I25_66to56"/>
    <s v="Win"/>
    <s v="TR012"/>
    <x v="1"/>
    <x v="1"/>
    <s v="Fi01"/>
    <x v="4"/>
    <s v="AM5.vld"/>
    <s v="3b"/>
    <n v="25"/>
    <n v="0"/>
    <s v="AM"/>
    <s v="AM5"/>
    <n v="5209"/>
    <n v="19241"/>
    <x v="0"/>
    <x v="0"/>
    <x v="0"/>
    <n v="89.81"/>
    <n v="7.3"/>
    <n v="31.36"/>
    <n v="3418.66"/>
    <n v="97.11"/>
    <n v="31.36"/>
  </r>
  <r>
    <s v="I25_66to56"/>
    <s v="Win"/>
    <s v="TR012"/>
    <x v="1"/>
    <x v="1"/>
    <s v="Fi01"/>
    <x v="4"/>
    <s v="AM5.vld"/>
    <s v="3b"/>
    <n v="25"/>
    <n v="0"/>
    <s v="AM"/>
    <s v="AM5"/>
    <n v="5394"/>
    <n v="15366"/>
    <x v="0"/>
    <x v="1"/>
    <x v="0"/>
    <n v="95.62"/>
    <n v="7.45"/>
    <n v="27.52"/>
    <n v="2977.1"/>
    <n v="103.07"/>
    <n v="27.52"/>
  </r>
  <r>
    <s v="I25_66to56"/>
    <s v="Win"/>
    <s v="TR012"/>
    <x v="1"/>
    <x v="1"/>
    <s v="Fi01"/>
    <x v="4"/>
    <s v="AM5.vld"/>
    <s v="3b"/>
    <n v="25"/>
    <n v="0"/>
    <s v="AM"/>
    <s v="AM5"/>
    <n v="13270"/>
    <n v="11802"/>
    <x v="0"/>
    <x v="2"/>
    <x v="0"/>
    <n v="82.69"/>
    <n v="7.79"/>
    <n v="17.649999999999999"/>
    <n v="3017.46"/>
    <n v="90.47"/>
    <n v="17.649999999999999"/>
  </r>
  <r>
    <s v="I25_66to56"/>
    <s v="Win"/>
    <s v="TR012"/>
    <x v="1"/>
    <x v="1"/>
    <s v="Fi01"/>
    <x v="4"/>
    <s v="AM5.vld"/>
    <s v="3b"/>
    <n v="25"/>
    <n v="0"/>
    <s v="AM"/>
    <s v="AM5"/>
    <n v="15333"/>
    <n v="18991"/>
    <x v="1"/>
    <x v="3"/>
    <x v="0"/>
    <n v="0"/>
    <n v="0"/>
    <n v="0"/>
    <n v="1517.16"/>
    <n v="0"/>
    <n v="0"/>
  </r>
  <r>
    <s v="I25_66to56"/>
    <s v="Win"/>
    <s v="TR012"/>
    <x v="1"/>
    <x v="1"/>
    <s v="Fi01"/>
    <x v="4"/>
    <s v="AM5.vld"/>
    <s v="3b"/>
    <n v="25"/>
    <n v="0"/>
    <s v="AM"/>
    <s v="AM5"/>
    <n v="15740"/>
    <n v="15741"/>
    <x v="1"/>
    <x v="4"/>
    <x v="0"/>
    <n v="2.94"/>
    <n v="0.13"/>
    <n v="0.48"/>
    <n v="1327.68"/>
    <n v="3.07"/>
    <n v="0.48"/>
  </r>
  <r>
    <s v="I25_66to56"/>
    <s v="Win"/>
    <s v="TR012"/>
    <x v="1"/>
    <x v="1"/>
    <s v="Fi01"/>
    <x v="4"/>
    <s v="AM5.vld"/>
    <s v="3b"/>
    <n v="25"/>
    <n v="0"/>
    <s v="AM"/>
    <s v="AM5"/>
    <n v="15742"/>
    <n v="15743"/>
    <x v="0"/>
    <x v="5"/>
    <x v="0"/>
    <n v="0.45"/>
    <n v="0.03"/>
    <n v="0.66"/>
    <n v="1027.55"/>
    <n v="0.48"/>
    <n v="0.66"/>
  </r>
  <r>
    <s v="I25_66to56"/>
    <s v="Win"/>
    <s v="TR012"/>
    <x v="1"/>
    <x v="1"/>
    <s v="Fi01"/>
    <x v="4"/>
    <s v="AM5.vld"/>
    <s v="3b"/>
    <n v="25"/>
    <n v="0"/>
    <s v="AM"/>
    <s v="AM5"/>
    <n v="17350"/>
    <n v="17351"/>
    <x v="0"/>
    <x v="6"/>
    <x v="0"/>
    <n v="0"/>
    <n v="0"/>
    <n v="0"/>
    <n v="1294.23"/>
    <n v="0"/>
    <n v="0"/>
  </r>
  <r>
    <s v="I25_66to56"/>
    <s v="Win"/>
    <s v="TR012"/>
    <x v="1"/>
    <x v="1"/>
    <s v="Fi01"/>
    <x v="4"/>
    <s v="AM5.vld"/>
    <s v="3b"/>
    <n v="25"/>
    <n v="0"/>
    <s v="AM"/>
    <s v="AM5"/>
    <n v="17352"/>
    <n v="17353"/>
    <x v="1"/>
    <x v="7"/>
    <x v="0"/>
    <n v="0"/>
    <n v="0"/>
    <n v="0"/>
    <n v="1192.76"/>
    <n v="0"/>
    <n v="0"/>
  </r>
  <r>
    <s v="I25_66to56"/>
    <s v="Win"/>
    <s v="TR012"/>
    <x v="1"/>
    <x v="1"/>
    <s v="Fi01"/>
    <x v="4"/>
    <s v="AM5.vld"/>
    <s v="3b"/>
    <n v="25"/>
    <n v="0"/>
    <s v="AM"/>
    <s v="AM5"/>
    <n v="18993"/>
    <n v="15334"/>
    <x v="0"/>
    <x v="8"/>
    <x v="0"/>
    <n v="0"/>
    <n v="0"/>
    <n v="0"/>
    <n v="1851.79"/>
    <n v="0"/>
    <n v="0"/>
  </r>
  <r>
    <s v="I25_66to56"/>
    <s v="Win"/>
    <s v="TR012"/>
    <x v="1"/>
    <x v="1"/>
    <s v="Fi01"/>
    <x v="4"/>
    <s v="AM5.vld"/>
    <s v="3b"/>
    <n v="25"/>
    <n v="0"/>
    <s v="AM"/>
    <s v="AM5"/>
    <n v="18999"/>
    <n v="19000"/>
    <x v="1"/>
    <x v="9"/>
    <x v="0"/>
    <n v="106.13"/>
    <n v="9.6999999999999993"/>
    <n v="17.89"/>
    <n v="2349.36"/>
    <n v="115.82"/>
    <n v="17.89"/>
  </r>
  <r>
    <s v="I25_66to56"/>
    <s v="Win"/>
    <s v="TR012"/>
    <x v="1"/>
    <x v="1"/>
    <s v="Fi01"/>
    <x v="4"/>
    <s v="AM5.vld"/>
    <s v="3b"/>
    <n v="25"/>
    <n v="0"/>
    <s v="AM"/>
    <s v="AM5"/>
    <n v="19002"/>
    <n v="19001"/>
    <x v="0"/>
    <x v="10"/>
    <x v="0"/>
    <n v="44.96"/>
    <n v="3.84"/>
    <n v="14.95"/>
    <n v="2569.9499999999998"/>
    <n v="48.8"/>
    <n v="14.95"/>
  </r>
  <r>
    <s v="I25_66to56"/>
    <s v="Win"/>
    <s v="TR012"/>
    <x v="1"/>
    <x v="1"/>
    <s v="Fi01"/>
    <x v="4"/>
    <s v="AM5.vld"/>
    <s v="3b"/>
    <n v="25"/>
    <n v="0"/>
    <s v="AM"/>
    <s v="AM5"/>
    <n v="19004"/>
    <n v="13271"/>
    <x v="1"/>
    <x v="11"/>
    <x v="0"/>
    <n v="16.600000000000001"/>
    <n v="1.61"/>
    <n v="9.27"/>
    <n v="2315.46"/>
    <n v="18.22"/>
    <n v="9.27"/>
  </r>
  <r>
    <s v="I25_66to56"/>
    <s v="Win"/>
    <s v="TR012"/>
    <x v="1"/>
    <x v="1"/>
    <s v="Fi01"/>
    <x v="4"/>
    <s v="AM5.vld"/>
    <s v="3b"/>
    <n v="25"/>
    <n v="0"/>
    <s v="AM"/>
    <s v="AM5"/>
    <n v="19017"/>
    <n v="19018"/>
    <x v="1"/>
    <x v="11"/>
    <x v="1"/>
    <n v="513.92999999999995"/>
    <n v="42.85"/>
    <n v="69.150000000000006"/>
    <n v="625.92999999999995"/>
    <n v="556.78"/>
    <n v="69.150000000000006"/>
  </r>
  <r>
    <s v="I25_66to56"/>
    <s v="Win"/>
    <s v="TR012"/>
    <x v="1"/>
    <x v="1"/>
    <s v="Fi01"/>
    <x v="4"/>
    <s v="AM5.vld"/>
    <s v="3b"/>
    <n v="25"/>
    <n v="0"/>
    <s v="AM"/>
    <s v="AM5"/>
    <n v="19035"/>
    <n v="19036"/>
    <x v="1"/>
    <x v="9"/>
    <x v="1"/>
    <n v="249.19"/>
    <n v="12.69"/>
    <n v="43.19"/>
    <n v="305.07"/>
    <n v="261.88"/>
    <n v="43.19"/>
  </r>
  <r>
    <s v="I25_66to56"/>
    <s v="Win"/>
    <s v="TR012"/>
    <x v="1"/>
    <x v="1"/>
    <s v="Fi01"/>
    <x v="4"/>
    <s v="AM5.vld"/>
    <s v="3b"/>
    <n v="25"/>
    <n v="0"/>
    <s v="AM"/>
    <s v="AM5"/>
    <n v="19059"/>
    <n v="19060"/>
    <x v="1"/>
    <x v="3"/>
    <x v="1"/>
    <n v="281.68"/>
    <n v="3.46"/>
    <n v="14.1"/>
    <n v="299.24"/>
    <n v="285.14"/>
    <n v="14.1"/>
  </r>
  <r>
    <s v="I25_66to56"/>
    <s v="Win"/>
    <s v="TR012"/>
    <x v="1"/>
    <x v="1"/>
    <s v="Fi01"/>
    <x v="4"/>
    <s v="AM5.vld"/>
    <s v="3b"/>
    <n v="25"/>
    <n v="0"/>
    <s v="AM"/>
    <s v="AM5"/>
    <n v="19075"/>
    <n v="19076"/>
    <x v="1"/>
    <x v="4"/>
    <x v="1"/>
    <n v="296.18"/>
    <n v="3.63"/>
    <n v="3.88"/>
    <n v="303.69"/>
    <n v="299.81"/>
    <n v="3.88"/>
  </r>
  <r>
    <s v="I25_66to56"/>
    <s v="Win"/>
    <s v="TR012"/>
    <x v="1"/>
    <x v="1"/>
    <s v="Fi01"/>
    <x v="4"/>
    <s v="AM5.vld"/>
    <s v="3b"/>
    <n v="25"/>
    <n v="0"/>
    <s v="AM"/>
    <s v="AM5"/>
    <n v="19119"/>
    <n v="19120"/>
    <x v="1"/>
    <x v="7"/>
    <x v="1"/>
    <n v="190.3"/>
    <n v="7.78"/>
    <n v="23.21"/>
    <n v="221.29"/>
    <n v="198.08"/>
    <n v="23.21"/>
  </r>
  <r>
    <s v="I25_66to56"/>
    <s v="Win"/>
    <s v="TR012"/>
    <x v="1"/>
    <x v="1"/>
    <s v="Fi01"/>
    <x v="4"/>
    <s v="AM5.vld"/>
    <s v="3b"/>
    <n v="25"/>
    <n v="0"/>
    <s v="AM"/>
    <s v="AM5"/>
    <n v="19127"/>
    <n v="19239"/>
    <x v="0"/>
    <x v="0"/>
    <x v="1"/>
    <n v="532.70000000000005"/>
    <n v="41.28"/>
    <n v="105.93"/>
    <n v="679.91"/>
    <n v="573.98"/>
    <n v="105.93"/>
  </r>
  <r>
    <s v="I25_66to56"/>
    <s v="Win"/>
    <s v="TR012"/>
    <x v="1"/>
    <x v="1"/>
    <s v="Fi01"/>
    <x v="4"/>
    <s v="AM5.vld"/>
    <s v="3b"/>
    <n v="25"/>
    <n v="0"/>
    <s v="AM"/>
    <s v="AM5"/>
    <n v="19131"/>
    <n v="19130"/>
    <x v="0"/>
    <x v="2"/>
    <x v="1"/>
    <n v="534.11"/>
    <n v="38.85"/>
    <n v="107.04"/>
    <n v="680"/>
    <n v="572.96"/>
    <n v="107.04"/>
  </r>
  <r>
    <s v="I25_66to56"/>
    <s v="Win"/>
    <s v="TR012"/>
    <x v="1"/>
    <x v="1"/>
    <s v="Fi01"/>
    <x v="4"/>
    <s v="AM5.vld"/>
    <s v="3b"/>
    <n v="25"/>
    <n v="0"/>
    <s v="AM"/>
    <s v="AM5"/>
    <n v="19136"/>
    <n v="19135"/>
    <x v="0"/>
    <x v="1"/>
    <x v="1"/>
    <n v="464.02"/>
    <n v="33.229999999999997"/>
    <n v="88.68"/>
    <n v="585.92999999999995"/>
    <n v="497.25"/>
    <n v="88.68"/>
  </r>
  <r>
    <s v="I25_66to56"/>
    <s v="Win"/>
    <s v="TR012"/>
    <x v="1"/>
    <x v="1"/>
    <s v="Fi01"/>
    <x v="4"/>
    <s v="AM5.vld"/>
    <s v="3b"/>
    <n v="25"/>
    <n v="0"/>
    <s v="AM"/>
    <s v="AM5"/>
    <n v="19149"/>
    <n v="19148"/>
    <x v="0"/>
    <x v="10"/>
    <x v="1"/>
    <n v="291.01"/>
    <n v="19.88"/>
    <n v="63.41"/>
    <n v="374.31"/>
    <n v="310.89999999999998"/>
    <n v="63.41"/>
  </r>
  <r>
    <s v="I25_66to56"/>
    <s v="Win"/>
    <s v="TR012"/>
    <x v="1"/>
    <x v="1"/>
    <s v="Fi01"/>
    <x v="4"/>
    <s v="AM5.vld"/>
    <s v="3b"/>
    <n v="25"/>
    <n v="0"/>
    <s v="AM"/>
    <s v="AM5"/>
    <n v="19173"/>
    <n v="19172"/>
    <x v="0"/>
    <x v="8"/>
    <x v="1"/>
    <n v="168.95"/>
    <n v="6.02"/>
    <n v="21.07"/>
    <n v="196.04"/>
    <n v="174.97"/>
    <n v="21.07"/>
  </r>
  <r>
    <s v="I25_66to56"/>
    <s v="Win"/>
    <s v="TR012"/>
    <x v="1"/>
    <x v="1"/>
    <s v="Fi01"/>
    <x v="4"/>
    <s v="AM5.vld"/>
    <s v="3b"/>
    <n v="25"/>
    <n v="0"/>
    <s v="AM"/>
    <s v="AM5"/>
    <n v="19189"/>
    <n v="19188"/>
    <x v="0"/>
    <x v="5"/>
    <x v="1"/>
    <n v="70.209999999999994"/>
    <n v="0.48"/>
    <n v="3.49"/>
    <n v="74.180000000000007"/>
    <n v="70.69"/>
    <n v="3.49"/>
  </r>
  <r>
    <s v="I25_66to56"/>
    <s v="Win"/>
    <s v="TR012"/>
    <x v="1"/>
    <x v="1"/>
    <s v="Fi01"/>
    <x v="4"/>
    <s v="AM5.vld"/>
    <s v="3b"/>
    <n v="25"/>
    <n v="0"/>
    <s v="AM"/>
    <s v="AM5"/>
    <n v="19233"/>
    <n v="19232"/>
    <x v="0"/>
    <x v="6"/>
    <x v="1"/>
    <n v="56.99"/>
    <n v="2.29"/>
    <n v="26.77"/>
    <n v="86.05"/>
    <n v="59.28"/>
    <n v="26.77"/>
  </r>
  <r>
    <s v="I25_66to56"/>
    <s v="Win"/>
    <s v="TR012"/>
    <x v="1"/>
    <x v="1"/>
    <s v="Fi01"/>
    <x v="5"/>
    <s v="AM6.vld"/>
    <s v="3b"/>
    <n v="25"/>
    <n v="0"/>
    <s v="AM"/>
    <s v="AM6"/>
    <n v="5209"/>
    <n v="19241"/>
    <x v="0"/>
    <x v="0"/>
    <x v="0"/>
    <n v="205.17"/>
    <n v="11.9"/>
    <n v="39.78"/>
    <n v="7023"/>
    <n v="217.08"/>
    <n v="39.78"/>
  </r>
  <r>
    <s v="I25_66to56"/>
    <s v="Win"/>
    <s v="TR012"/>
    <x v="1"/>
    <x v="1"/>
    <s v="Fi01"/>
    <x v="5"/>
    <s v="AM6.vld"/>
    <s v="3b"/>
    <n v="25"/>
    <n v="0"/>
    <s v="AM"/>
    <s v="AM6"/>
    <n v="5394"/>
    <n v="15366"/>
    <x v="0"/>
    <x v="1"/>
    <x v="0"/>
    <n v="200.77"/>
    <n v="15.09"/>
    <n v="45.89"/>
    <n v="6185.95"/>
    <n v="215.85"/>
    <n v="45.89"/>
  </r>
  <r>
    <s v="I25_66to56"/>
    <s v="Win"/>
    <s v="TR012"/>
    <x v="1"/>
    <x v="1"/>
    <s v="Fi01"/>
    <x v="5"/>
    <s v="AM6.vld"/>
    <s v="3b"/>
    <n v="25"/>
    <n v="0"/>
    <s v="AM"/>
    <s v="AM6"/>
    <n v="13270"/>
    <n v="11802"/>
    <x v="0"/>
    <x v="2"/>
    <x v="0"/>
    <n v="150.86000000000001"/>
    <n v="12.19"/>
    <n v="23.29"/>
    <n v="6306.17"/>
    <n v="163.05000000000001"/>
    <n v="23.29"/>
  </r>
  <r>
    <s v="I25_66to56"/>
    <s v="Win"/>
    <s v="TR012"/>
    <x v="1"/>
    <x v="1"/>
    <s v="Fi01"/>
    <x v="5"/>
    <s v="AM6.vld"/>
    <s v="3b"/>
    <n v="25"/>
    <n v="0"/>
    <s v="AM"/>
    <s v="AM6"/>
    <n v="15333"/>
    <n v="18991"/>
    <x v="1"/>
    <x v="3"/>
    <x v="0"/>
    <n v="0"/>
    <n v="0"/>
    <n v="0"/>
    <n v="3697.52"/>
    <n v="0"/>
    <n v="0"/>
  </r>
  <r>
    <s v="I25_66to56"/>
    <s v="Win"/>
    <s v="TR012"/>
    <x v="1"/>
    <x v="1"/>
    <s v="Fi01"/>
    <x v="5"/>
    <s v="AM6.vld"/>
    <s v="3b"/>
    <n v="25"/>
    <n v="0"/>
    <s v="AM"/>
    <s v="AM6"/>
    <n v="15740"/>
    <n v="15741"/>
    <x v="1"/>
    <x v="4"/>
    <x v="0"/>
    <n v="0.12"/>
    <n v="0"/>
    <n v="0.62"/>
    <n v="3193.18"/>
    <n v="0.12"/>
    <n v="0.62"/>
  </r>
  <r>
    <s v="I25_66to56"/>
    <s v="Win"/>
    <s v="TR012"/>
    <x v="1"/>
    <x v="1"/>
    <s v="Fi01"/>
    <x v="5"/>
    <s v="AM6.vld"/>
    <s v="3b"/>
    <n v="25"/>
    <n v="0"/>
    <s v="AM"/>
    <s v="AM6"/>
    <n v="15742"/>
    <n v="15743"/>
    <x v="0"/>
    <x v="5"/>
    <x v="0"/>
    <n v="0.01"/>
    <n v="0"/>
    <n v="1.35"/>
    <n v="2503.4899999999998"/>
    <n v="0.01"/>
    <n v="1.35"/>
  </r>
  <r>
    <s v="I25_66to56"/>
    <s v="Win"/>
    <s v="TR012"/>
    <x v="1"/>
    <x v="1"/>
    <s v="Fi01"/>
    <x v="5"/>
    <s v="AM6.vld"/>
    <s v="3b"/>
    <n v="25"/>
    <n v="0"/>
    <s v="AM"/>
    <s v="AM6"/>
    <n v="17350"/>
    <n v="17351"/>
    <x v="0"/>
    <x v="6"/>
    <x v="0"/>
    <n v="0"/>
    <n v="0"/>
    <n v="0"/>
    <n v="2537.5100000000002"/>
    <n v="0"/>
    <n v="0"/>
  </r>
  <r>
    <s v="I25_66to56"/>
    <s v="Win"/>
    <s v="TR012"/>
    <x v="1"/>
    <x v="1"/>
    <s v="Fi01"/>
    <x v="5"/>
    <s v="AM6.vld"/>
    <s v="3b"/>
    <n v="25"/>
    <n v="0"/>
    <s v="AM"/>
    <s v="AM6"/>
    <n v="17352"/>
    <n v="17353"/>
    <x v="1"/>
    <x v="7"/>
    <x v="0"/>
    <n v="0"/>
    <n v="0"/>
    <n v="0"/>
    <n v="2623.86"/>
    <n v="0"/>
    <n v="0"/>
  </r>
  <r>
    <s v="I25_66to56"/>
    <s v="Win"/>
    <s v="TR012"/>
    <x v="1"/>
    <x v="1"/>
    <s v="Fi01"/>
    <x v="5"/>
    <s v="AM6.vld"/>
    <s v="3b"/>
    <n v="25"/>
    <n v="0"/>
    <s v="AM"/>
    <s v="AM6"/>
    <n v="18993"/>
    <n v="15334"/>
    <x v="0"/>
    <x v="8"/>
    <x v="0"/>
    <n v="0"/>
    <n v="0"/>
    <n v="0"/>
    <n v="3764.97"/>
    <n v="0"/>
    <n v="0"/>
  </r>
  <r>
    <s v="I25_66to56"/>
    <s v="Win"/>
    <s v="TR012"/>
    <x v="1"/>
    <x v="1"/>
    <s v="Fi01"/>
    <x v="5"/>
    <s v="AM6.vld"/>
    <s v="3b"/>
    <n v="25"/>
    <n v="0"/>
    <s v="AM"/>
    <s v="AM6"/>
    <n v="18999"/>
    <n v="19000"/>
    <x v="1"/>
    <x v="9"/>
    <x v="0"/>
    <n v="136.03"/>
    <n v="11.12"/>
    <n v="34.32"/>
    <n v="5395.94"/>
    <n v="147.15"/>
    <n v="34.32"/>
  </r>
  <r>
    <s v="I25_66to56"/>
    <s v="Win"/>
    <s v="TR012"/>
    <x v="1"/>
    <x v="1"/>
    <s v="Fi01"/>
    <x v="5"/>
    <s v="AM6.vld"/>
    <s v="3b"/>
    <n v="25"/>
    <n v="0"/>
    <s v="AM"/>
    <s v="AM6"/>
    <n v="19002"/>
    <n v="19001"/>
    <x v="0"/>
    <x v="10"/>
    <x v="0"/>
    <n v="78.28"/>
    <n v="5.08"/>
    <n v="28.82"/>
    <n v="5388.76"/>
    <n v="83.36"/>
    <n v="28.82"/>
  </r>
  <r>
    <s v="I25_66to56"/>
    <s v="Win"/>
    <s v="TR012"/>
    <x v="1"/>
    <x v="1"/>
    <s v="Fi01"/>
    <x v="5"/>
    <s v="AM6.vld"/>
    <s v="3b"/>
    <n v="25"/>
    <n v="0"/>
    <s v="AM"/>
    <s v="AM6"/>
    <n v="19004"/>
    <n v="13271"/>
    <x v="1"/>
    <x v="11"/>
    <x v="0"/>
    <n v="12.96"/>
    <n v="0.9"/>
    <n v="17.86"/>
    <n v="5950.65"/>
    <n v="13.86"/>
    <n v="17.86"/>
  </r>
  <r>
    <s v="I25_66to56"/>
    <s v="Win"/>
    <s v="TR012"/>
    <x v="1"/>
    <x v="1"/>
    <s v="Fi01"/>
    <x v="5"/>
    <s v="AM6.vld"/>
    <s v="3b"/>
    <n v="25"/>
    <n v="0"/>
    <s v="AM"/>
    <s v="AM6"/>
    <n v="19017"/>
    <n v="19018"/>
    <x v="1"/>
    <x v="11"/>
    <x v="1"/>
    <n v="698.73"/>
    <n v="53.39"/>
    <n v="142.5"/>
    <n v="894.62"/>
    <n v="752.12"/>
    <n v="142.5"/>
  </r>
  <r>
    <s v="I25_66to56"/>
    <s v="Win"/>
    <s v="TR012"/>
    <x v="1"/>
    <x v="1"/>
    <s v="Fi01"/>
    <x v="5"/>
    <s v="AM6.vld"/>
    <s v="3b"/>
    <n v="25"/>
    <n v="0"/>
    <s v="AM"/>
    <s v="AM6"/>
    <n v="19035"/>
    <n v="19036"/>
    <x v="1"/>
    <x v="9"/>
    <x v="1"/>
    <n v="255.94"/>
    <n v="11.15"/>
    <n v="74.22"/>
    <n v="341.3"/>
    <n v="267.08999999999997"/>
    <n v="74.22"/>
  </r>
  <r>
    <s v="I25_66to56"/>
    <s v="Win"/>
    <s v="TR012"/>
    <x v="1"/>
    <x v="1"/>
    <s v="Fi01"/>
    <x v="5"/>
    <s v="AM6.vld"/>
    <s v="3b"/>
    <n v="25"/>
    <n v="0"/>
    <s v="AM"/>
    <s v="AM6"/>
    <n v="19059"/>
    <n v="19060"/>
    <x v="1"/>
    <x v="3"/>
    <x v="1"/>
    <n v="344.08"/>
    <n v="6.84"/>
    <n v="33.75"/>
    <n v="384.67"/>
    <n v="350.92"/>
    <n v="33.75"/>
  </r>
  <r>
    <s v="I25_66to56"/>
    <s v="Win"/>
    <s v="TR012"/>
    <x v="1"/>
    <x v="1"/>
    <s v="Fi01"/>
    <x v="5"/>
    <s v="AM6.vld"/>
    <s v="3b"/>
    <n v="25"/>
    <n v="0"/>
    <s v="AM"/>
    <s v="AM6"/>
    <n v="19075"/>
    <n v="19076"/>
    <x v="1"/>
    <x v="4"/>
    <x v="1"/>
    <n v="235.76"/>
    <n v="0.71"/>
    <n v="4.87"/>
    <n v="241.34"/>
    <n v="236.47"/>
    <n v="4.87"/>
  </r>
  <r>
    <s v="I25_66to56"/>
    <s v="Win"/>
    <s v="TR012"/>
    <x v="1"/>
    <x v="1"/>
    <s v="Fi01"/>
    <x v="5"/>
    <s v="AM6.vld"/>
    <s v="3b"/>
    <n v="25"/>
    <n v="0"/>
    <s v="AM"/>
    <s v="AM6"/>
    <n v="19119"/>
    <n v="19120"/>
    <x v="1"/>
    <x v="7"/>
    <x v="1"/>
    <n v="63.68"/>
    <n v="0.62"/>
    <n v="45.75"/>
    <n v="110.05"/>
    <n v="64.3"/>
    <n v="45.75"/>
  </r>
  <r>
    <s v="I25_66to56"/>
    <s v="Win"/>
    <s v="TR012"/>
    <x v="1"/>
    <x v="1"/>
    <s v="Fi01"/>
    <x v="5"/>
    <s v="AM6.vld"/>
    <s v="3b"/>
    <n v="25"/>
    <n v="0"/>
    <s v="AM"/>
    <s v="AM6"/>
    <n v="19127"/>
    <n v="19239"/>
    <x v="0"/>
    <x v="0"/>
    <x v="1"/>
    <n v="942.51"/>
    <n v="68.069999999999993"/>
    <n v="163.35"/>
    <n v="1173.93"/>
    <n v="1010.58"/>
    <n v="163.35"/>
  </r>
  <r>
    <s v="I25_66to56"/>
    <s v="Win"/>
    <s v="TR012"/>
    <x v="1"/>
    <x v="1"/>
    <s v="Fi01"/>
    <x v="5"/>
    <s v="AM6.vld"/>
    <s v="3b"/>
    <n v="25"/>
    <n v="0"/>
    <s v="AM"/>
    <s v="AM6"/>
    <n v="19131"/>
    <n v="19130"/>
    <x v="0"/>
    <x v="2"/>
    <x v="1"/>
    <n v="1003.36"/>
    <n v="68.41"/>
    <n v="168.14"/>
    <n v="1239.9100000000001"/>
    <n v="1071.77"/>
    <n v="168.14"/>
  </r>
  <r>
    <s v="I25_66to56"/>
    <s v="Win"/>
    <s v="TR012"/>
    <x v="1"/>
    <x v="1"/>
    <s v="Fi01"/>
    <x v="5"/>
    <s v="AM6.vld"/>
    <s v="3b"/>
    <n v="25"/>
    <n v="0"/>
    <s v="AM"/>
    <s v="AM6"/>
    <n v="19136"/>
    <n v="19135"/>
    <x v="0"/>
    <x v="1"/>
    <x v="1"/>
    <n v="839.2"/>
    <n v="56.09"/>
    <n v="133.53"/>
    <n v="1028.82"/>
    <n v="895.29"/>
    <n v="133.53"/>
  </r>
  <r>
    <s v="I25_66to56"/>
    <s v="Win"/>
    <s v="TR012"/>
    <x v="1"/>
    <x v="1"/>
    <s v="Fi01"/>
    <x v="5"/>
    <s v="AM6.vld"/>
    <s v="3b"/>
    <n v="25"/>
    <n v="0"/>
    <s v="AM"/>
    <s v="AM6"/>
    <n v="19149"/>
    <n v="19148"/>
    <x v="0"/>
    <x v="10"/>
    <x v="1"/>
    <n v="444.29"/>
    <n v="27.68"/>
    <n v="87.48"/>
    <n v="559.45000000000005"/>
    <n v="471.97"/>
    <n v="87.48"/>
  </r>
  <r>
    <s v="I25_66to56"/>
    <s v="Win"/>
    <s v="TR012"/>
    <x v="1"/>
    <x v="1"/>
    <s v="Fi01"/>
    <x v="5"/>
    <s v="AM6.vld"/>
    <s v="3b"/>
    <n v="25"/>
    <n v="0"/>
    <s v="AM"/>
    <s v="AM6"/>
    <n v="19173"/>
    <n v="19172"/>
    <x v="0"/>
    <x v="8"/>
    <x v="1"/>
    <n v="234.55"/>
    <n v="10.18"/>
    <n v="43.28"/>
    <n v="288.02"/>
    <n v="244.74"/>
    <n v="43.28"/>
  </r>
  <r>
    <s v="I25_66to56"/>
    <s v="Win"/>
    <s v="TR012"/>
    <x v="1"/>
    <x v="1"/>
    <s v="Fi01"/>
    <x v="5"/>
    <s v="AM6.vld"/>
    <s v="3b"/>
    <n v="25"/>
    <n v="0"/>
    <s v="AM"/>
    <s v="AM6"/>
    <n v="19189"/>
    <n v="19188"/>
    <x v="0"/>
    <x v="5"/>
    <x v="1"/>
    <n v="80.069999999999993"/>
    <n v="0.15"/>
    <n v="6.02"/>
    <n v="86.24"/>
    <n v="80.22"/>
    <n v="6.02"/>
  </r>
  <r>
    <s v="I25_66to56"/>
    <s v="Win"/>
    <s v="TR012"/>
    <x v="1"/>
    <x v="1"/>
    <s v="Fi01"/>
    <x v="5"/>
    <s v="AM6.vld"/>
    <s v="3b"/>
    <n v="25"/>
    <n v="0"/>
    <s v="AM"/>
    <s v="AM6"/>
    <n v="19233"/>
    <n v="19232"/>
    <x v="0"/>
    <x v="6"/>
    <x v="1"/>
    <n v="26.94"/>
    <n v="0.39"/>
    <n v="50.31"/>
    <n v="77.63"/>
    <n v="27.32"/>
    <n v="50.31"/>
  </r>
  <r>
    <s v="I25_66to56"/>
    <s v="Win"/>
    <s v="TR012"/>
    <x v="1"/>
    <x v="1"/>
    <s v="Fi01"/>
    <x v="6"/>
    <s v="MD1.vld"/>
    <s v="3b"/>
    <n v="25"/>
    <n v="0"/>
    <s v="MD"/>
    <s v="MD1"/>
    <n v="5209"/>
    <n v="19241"/>
    <x v="0"/>
    <x v="0"/>
    <x v="0"/>
    <n v="91.94"/>
    <n v="6.02"/>
    <n v="52.8"/>
    <n v="10364.23"/>
    <n v="97.96"/>
    <n v="52.8"/>
  </r>
  <r>
    <s v="I25_66to56"/>
    <s v="Win"/>
    <s v="TR012"/>
    <x v="1"/>
    <x v="1"/>
    <s v="Fi01"/>
    <x v="6"/>
    <s v="MD1.vld"/>
    <s v="3b"/>
    <n v="25"/>
    <n v="0"/>
    <s v="MD"/>
    <s v="MD1"/>
    <n v="5394"/>
    <n v="15366"/>
    <x v="0"/>
    <x v="1"/>
    <x v="0"/>
    <n v="135.77000000000001"/>
    <n v="9.56"/>
    <n v="38.450000000000003"/>
    <n v="9294.94"/>
    <n v="145.33000000000001"/>
    <n v="38.450000000000003"/>
  </r>
  <r>
    <s v="I25_66to56"/>
    <s v="Win"/>
    <s v="TR012"/>
    <x v="1"/>
    <x v="1"/>
    <s v="Fi01"/>
    <x v="6"/>
    <s v="MD1.vld"/>
    <s v="3b"/>
    <n v="25"/>
    <n v="0"/>
    <s v="MD"/>
    <s v="MD1"/>
    <n v="13270"/>
    <n v="11802"/>
    <x v="0"/>
    <x v="2"/>
    <x v="0"/>
    <n v="214.59"/>
    <n v="15.12"/>
    <n v="24.93"/>
    <n v="9601.42"/>
    <n v="229.7"/>
    <n v="24.93"/>
  </r>
  <r>
    <s v="I25_66to56"/>
    <s v="Win"/>
    <s v="TR012"/>
    <x v="1"/>
    <x v="1"/>
    <s v="Fi01"/>
    <x v="6"/>
    <s v="MD1.vld"/>
    <s v="3b"/>
    <n v="25"/>
    <n v="0"/>
    <s v="MD"/>
    <s v="MD1"/>
    <n v="15333"/>
    <n v="18991"/>
    <x v="1"/>
    <x v="3"/>
    <x v="0"/>
    <n v="0"/>
    <n v="0"/>
    <n v="0"/>
    <n v="6099.92"/>
    <n v="0"/>
    <n v="0"/>
  </r>
  <r>
    <s v="I25_66to56"/>
    <s v="Win"/>
    <s v="TR012"/>
    <x v="1"/>
    <x v="1"/>
    <s v="Fi01"/>
    <x v="6"/>
    <s v="MD1.vld"/>
    <s v="3b"/>
    <n v="25"/>
    <n v="0"/>
    <s v="MD"/>
    <s v="MD1"/>
    <n v="15740"/>
    <n v="15741"/>
    <x v="1"/>
    <x v="4"/>
    <x v="0"/>
    <n v="0.06"/>
    <n v="0"/>
    <n v="0.74"/>
    <n v="5141.6099999999997"/>
    <n v="0.06"/>
    <n v="0.74"/>
  </r>
  <r>
    <s v="I25_66to56"/>
    <s v="Win"/>
    <s v="TR012"/>
    <x v="1"/>
    <x v="1"/>
    <s v="Fi01"/>
    <x v="6"/>
    <s v="MD1.vld"/>
    <s v="3b"/>
    <n v="25"/>
    <n v="0"/>
    <s v="MD"/>
    <s v="MD1"/>
    <n v="15742"/>
    <n v="15743"/>
    <x v="0"/>
    <x v="5"/>
    <x v="0"/>
    <n v="0"/>
    <n v="0"/>
    <n v="1.34"/>
    <n v="3007.27"/>
    <n v="0"/>
    <n v="1.34"/>
  </r>
  <r>
    <s v="I25_66to56"/>
    <s v="Win"/>
    <s v="TR012"/>
    <x v="1"/>
    <x v="1"/>
    <s v="Fi01"/>
    <x v="6"/>
    <s v="MD1.vld"/>
    <s v="3b"/>
    <n v="25"/>
    <n v="0"/>
    <s v="MD"/>
    <s v="MD1"/>
    <n v="17350"/>
    <n v="17351"/>
    <x v="0"/>
    <x v="6"/>
    <x v="0"/>
    <n v="0"/>
    <n v="0"/>
    <n v="0"/>
    <n v="3543.63"/>
    <n v="0"/>
    <n v="0"/>
  </r>
  <r>
    <s v="I25_66to56"/>
    <s v="Win"/>
    <s v="TR012"/>
    <x v="1"/>
    <x v="1"/>
    <s v="Fi01"/>
    <x v="6"/>
    <s v="MD1.vld"/>
    <s v="3b"/>
    <n v="25"/>
    <n v="0"/>
    <s v="MD"/>
    <s v="MD1"/>
    <n v="17352"/>
    <n v="17353"/>
    <x v="1"/>
    <x v="7"/>
    <x v="0"/>
    <n v="0"/>
    <n v="0"/>
    <n v="0"/>
    <n v="4151.21"/>
    <n v="0"/>
    <n v="0"/>
  </r>
  <r>
    <s v="I25_66to56"/>
    <s v="Win"/>
    <s v="TR012"/>
    <x v="1"/>
    <x v="1"/>
    <s v="Fi01"/>
    <x v="6"/>
    <s v="MD1.vld"/>
    <s v="3b"/>
    <n v="25"/>
    <n v="0"/>
    <s v="MD"/>
    <s v="MD1"/>
    <n v="18993"/>
    <n v="15334"/>
    <x v="0"/>
    <x v="8"/>
    <x v="0"/>
    <n v="0"/>
    <n v="0"/>
    <n v="0"/>
    <n v="4763.92"/>
    <n v="0"/>
    <n v="0"/>
  </r>
  <r>
    <s v="I25_66to56"/>
    <s v="Win"/>
    <s v="TR012"/>
    <x v="1"/>
    <x v="1"/>
    <s v="Fi01"/>
    <x v="6"/>
    <s v="MD1.vld"/>
    <s v="3b"/>
    <n v="25"/>
    <n v="0"/>
    <s v="MD"/>
    <s v="MD1"/>
    <n v="18999"/>
    <n v="19000"/>
    <x v="1"/>
    <x v="9"/>
    <x v="0"/>
    <n v="143.22"/>
    <n v="9.07"/>
    <n v="49.16"/>
    <n v="8530.1200000000008"/>
    <n v="152.29"/>
    <n v="49.16"/>
  </r>
  <r>
    <s v="I25_66to56"/>
    <s v="Win"/>
    <s v="TR012"/>
    <x v="1"/>
    <x v="1"/>
    <s v="Fi01"/>
    <x v="6"/>
    <s v="MD1.vld"/>
    <s v="3b"/>
    <n v="25"/>
    <n v="0"/>
    <s v="MD"/>
    <s v="MD1"/>
    <n v="19002"/>
    <n v="19001"/>
    <x v="0"/>
    <x v="10"/>
    <x v="0"/>
    <n v="37.54"/>
    <n v="1.61"/>
    <n v="43.79"/>
    <n v="7609.25"/>
    <n v="39.15"/>
    <n v="43.79"/>
  </r>
  <r>
    <s v="I25_66to56"/>
    <s v="Win"/>
    <s v="TR012"/>
    <x v="1"/>
    <x v="1"/>
    <s v="Fi01"/>
    <x v="6"/>
    <s v="MD1.vld"/>
    <s v="3b"/>
    <n v="25"/>
    <n v="0"/>
    <s v="MD"/>
    <s v="MD1"/>
    <n v="19004"/>
    <n v="13271"/>
    <x v="1"/>
    <x v="11"/>
    <x v="0"/>
    <n v="23.19"/>
    <n v="1.85"/>
    <n v="30.05"/>
    <n v="9731.3799999999992"/>
    <n v="25.04"/>
    <n v="30.05"/>
  </r>
  <r>
    <s v="I25_66to56"/>
    <s v="Win"/>
    <s v="TR012"/>
    <x v="1"/>
    <x v="1"/>
    <s v="Fi01"/>
    <x v="6"/>
    <s v="MD1.vld"/>
    <s v="3b"/>
    <n v="25"/>
    <n v="0"/>
    <s v="MD"/>
    <s v="MD1"/>
    <n v="19017"/>
    <n v="19018"/>
    <x v="1"/>
    <x v="11"/>
    <x v="1"/>
    <n v="874.27"/>
    <n v="57.42"/>
    <n v="190.84"/>
    <n v="1122.53"/>
    <n v="931.69"/>
    <n v="190.84"/>
  </r>
  <r>
    <s v="I25_66to56"/>
    <s v="Win"/>
    <s v="TR012"/>
    <x v="1"/>
    <x v="1"/>
    <s v="Fi01"/>
    <x v="6"/>
    <s v="MD1.vld"/>
    <s v="3b"/>
    <n v="25"/>
    <n v="0"/>
    <s v="MD"/>
    <s v="MD1"/>
    <n v="19035"/>
    <n v="19036"/>
    <x v="1"/>
    <x v="9"/>
    <x v="1"/>
    <n v="340.9"/>
    <n v="12.3"/>
    <n v="96.94"/>
    <n v="450.14"/>
    <n v="353.2"/>
    <n v="96.94"/>
  </r>
  <r>
    <s v="I25_66to56"/>
    <s v="Win"/>
    <s v="TR012"/>
    <x v="1"/>
    <x v="1"/>
    <s v="Fi01"/>
    <x v="6"/>
    <s v="MD1.vld"/>
    <s v="3b"/>
    <n v="25"/>
    <n v="0"/>
    <s v="MD"/>
    <s v="MD1"/>
    <n v="19059"/>
    <n v="19060"/>
    <x v="1"/>
    <x v="3"/>
    <x v="1"/>
    <n v="310.73"/>
    <n v="5.74"/>
    <n v="55.36"/>
    <n v="371.84"/>
    <n v="316.48"/>
    <n v="55.36"/>
  </r>
  <r>
    <s v="I25_66to56"/>
    <s v="Win"/>
    <s v="TR012"/>
    <x v="1"/>
    <x v="1"/>
    <s v="Fi01"/>
    <x v="6"/>
    <s v="MD1.vld"/>
    <s v="3b"/>
    <n v="25"/>
    <n v="0"/>
    <s v="MD"/>
    <s v="MD1"/>
    <n v="19075"/>
    <n v="19076"/>
    <x v="1"/>
    <x v="4"/>
    <x v="1"/>
    <n v="232.4"/>
    <n v="0.4"/>
    <n v="4.84"/>
    <n v="237.64"/>
    <n v="232.8"/>
    <n v="4.84"/>
  </r>
  <r>
    <s v="I25_66to56"/>
    <s v="Win"/>
    <s v="TR012"/>
    <x v="1"/>
    <x v="1"/>
    <s v="Fi01"/>
    <x v="6"/>
    <s v="MD1.vld"/>
    <s v="3b"/>
    <n v="25"/>
    <n v="0"/>
    <s v="MD"/>
    <s v="MD1"/>
    <n v="19119"/>
    <n v="19120"/>
    <x v="1"/>
    <x v="7"/>
    <x v="1"/>
    <n v="85.64"/>
    <n v="0.72"/>
    <n v="66.150000000000006"/>
    <n v="152.5"/>
    <n v="86.36"/>
    <n v="66.150000000000006"/>
  </r>
  <r>
    <s v="I25_66to56"/>
    <s v="Win"/>
    <s v="TR012"/>
    <x v="1"/>
    <x v="1"/>
    <s v="Fi01"/>
    <x v="6"/>
    <s v="MD1.vld"/>
    <s v="3b"/>
    <n v="25"/>
    <n v="0"/>
    <s v="MD"/>
    <s v="MD1"/>
    <n v="19127"/>
    <n v="19239"/>
    <x v="0"/>
    <x v="0"/>
    <x v="1"/>
    <n v="741.28"/>
    <n v="47.89"/>
    <n v="147.5"/>
    <n v="936.66"/>
    <n v="789.17"/>
    <n v="147.5"/>
  </r>
  <r>
    <s v="I25_66to56"/>
    <s v="Win"/>
    <s v="TR012"/>
    <x v="1"/>
    <x v="1"/>
    <s v="Fi01"/>
    <x v="6"/>
    <s v="MD1.vld"/>
    <s v="3b"/>
    <n v="25"/>
    <n v="0"/>
    <s v="MD"/>
    <s v="MD1"/>
    <n v="19131"/>
    <n v="19130"/>
    <x v="0"/>
    <x v="2"/>
    <x v="1"/>
    <n v="618.84"/>
    <n v="39.58"/>
    <n v="167.9"/>
    <n v="826.32"/>
    <n v="658.42"/>
    <n v="167.9"/>
  </r>
  <r>
    <s v="I25_66to56"/>
    <s v="Win"/>
    <s v="TR012"/>
    <x v="1"/>
    <x v="1"/>
    <s v="Fi01"/>
    <x v="6"/>
    <s v="MD1.vld"/>
    <s v="3b"/>
    <n v="25"/>
    <n v="0"/>
    <s v="MD"/>
    <s v="MD1"/>
    <n v="19136"/>
    <n v="19135"/>
    <x v="0"/>
    <x v="1"/>
    <x v="1"/>
    <n v="502.99"/>
    <n v="32.35"/>
    <n v="159.37"/>
    <n v="694.7"/>
    <n v="535.33000000000004"/>
    <n v="159.37"/>
  </r>
  <r>
    <s v="I25_66to56"/>
    <s v="Win"/>
    <s v="TR012"/>
    <x v="1"/>
    <x v="1"/>
    <s v="Fi01"/>
    <x v="6"/>
    <s v="MD1.vld"/>
    <s v="3b"/>
    <n v="25"/>
    <n v="0"/>
    <s v="MD"/>
    <s v="MD1"/>
    <n v="19149"/>
    <n v="19148"/>
    <x v="0"/>
    <x v="10"/>
    <x v="1"/>
    <n v="200.84"/>
    <n v="12.79"/>
    <n v="101.49"/>
    <n v="315.12"/>
    <n v="213.63"/>
    <n v="101.49"/>
  </r>
  <r>
    <s v="I25_66to56"/>
    <s v="Win"/>
    <s v="TR012"/>
    <x v="1"/>
    <x v="1"/>
    <s v="Fi01"/>
    <x v="6"/>
    <s v="MD1.vld"/>
    <s v="3b"/>
    <n v="25"/>
    <n v="0"/>
    <s v="MD"/>
    <s v="MD1"/>
    <n v="19173"/>
    <n v="19172"/>
    <x v="0"/>
    <x v="8"/>
    <x v="1"/>
    <n v="99.19"/>
    <n v="4.84"/>
    <n v="66"/>
    <n v="170.03"/>
    <n v="104.03"/>
    <n v="66"/>
  </r>
  <r>
    <s v="I25_66to56"/>
    <s v="Win"/>
    <s v="TR012"/>
    <x v="1"/>
    <x v="1"/>
    <s v="Fi01"/>
    <x v="6"/>
    <s v="MD1.vld"/>
    <s v="3b"/>
    <n v="25"/>
    <n v="0"/>
    <s v="MD"/>
    <s v="MD1"/>
    <n v="19189"/>
    <n v="19188"/>
    <x v="0"/>
    <x v="5"/>
    <x v="1"/>
    <n v="44.96"/>
    <n v="0.08"/>
    <n v="4.88"/>
    <n v="49.92"/>
    <n v="45.05"/>
    <n v="4.88"/>
  </r>
  <r>
    <s v="I25_66to56"/>
    <s v="Win"/>
    <s v="TR012"/>
    <x v="1"/>
    <x v="1"/>
    <s v="Fi01"/>
    <x v="6"/>
    <s v="MD1.vld"/>
    <s v="3b"/>
    <n v="25"/>
    <n v="0"/>
    <s v="MD"/>
    <s v="MD1"/>
    <n v="19233"/>
    <n v="19232"/>
    <x v="0"/>
    <x v="6"/>
    <x v="1"/>
    <n v="20.5"/>
    <n v="0.1"/>
    <n v="67.47"/>
    <n v="88.07"/>
    <n v="20.6"/>
    <n v="67.47"/>
  </r>
  <r>
    <s v="I25_66to56"/>
    <s v="Win"/>
    <s v="TR012"/>
    <x v="1"/>
    <x v="1"/>
    <s v="Fi01"/>
    <x v="7"/>
    <s v="MD2.vld"/>
    <s v="3b"/>
    <n v="25"/>
    <n v="0"/>
    <s v="MD"/>
    <s v="MD2"/>
    <n v="5209"/>
    <n v="19241"/>
    <x v="0"/>
    <x v="0"/>
    <x v="0"/>
    <n v="315.5"/>
    <n v="18.71"/>
    <n v="85.38"/>
    <n v="15498.83"/>
    <n v="334.21"/>
    <n v="85.38"/>
  </r>
  <r>
    <s v="I25_66to56"/>
    <s v="Win"/>
    <s v="TR012"/>
    <x v="1"/>
    <x v="1"/>
    <s v="Fi01"/>
    <x v="7"/>
    <s v="MD2.vld"/>
    <s v="3b"/>
    <n v="25"/>
    <n v="0"/>
    <s v="MD"/>
    <s v="MD2"/>
    <n v="5394"/>
    <n v="15366"/>
    <x v="0"/>
    <x v="1"/>
    <x v="0"/>
    <n v="464.33"/>
    <n v="31.31"/>
    <n v="67.92"/>
    <n v="14210.84"/>
    <n v="495.64"/>
    <n v="67.92"/>
  </r>
  <r>
    <s v="I25_66to56"/>
    <s v="Win"/>
    <s v="TR012"/>
    <x v="1"/>
    <x v="1"/>
    <s v="Fi01"/>
    <x v="7"/>
    <s v="MD2.vld"/>
    <s v="3b"/>
    <n v="25"/>
    <n v="0"/>
    <s v="MD"/>
    <s v="MD2"/>
    <n v="13270"/>
    <n v="11802"/>
    <x v="0"/>
    <x v="2"/>
    <x v="0"/>
    <n v="615.84"/>
    <n v="39.54"/>
    <n v="41.68"/>
    <n v="14454.53"/>
    <n v="655.38"/>
    <n v="41.68"/>
  </r>
  <r>
    <s v="I25_66to56"/>
    <s v="Win"/>
    <s v="TR012"/>
    <x v="1"/>
    <x v="1"/>
    <s v="Fi01"/>
    <x v="7"/>
    <s v="MD2.vld"/>
    <s v="3b"/>
    <n v="25"/>
    <n v="0"/>
    <s v="MD"/>
    <s v="MD2"/>
    <n v="15333"/>
    <n v="18991"/>
    <x v="1"/>
    <x v="3"/>
    <x v="0"/>
    <n v="0"/>
    <n v="0"/>
    <n v="0"/>
    <n v="9540.14"/>
    <n v="0"/>
    <n v="0"/>
  </r>
  <r>
    <s v="I25_66to56"/>
    <s v="Win"/>
    <s v="TR012"/>
    <x v="1"/>
    <x v="1"/>
    <s v="Fi01"/>
    <x v="7"/>
    <s v="MD2.vld"/>
    <s v="3b"/>
    <n v="25"/>
    <n v="0"/>
    <s v="MD"/>
    <s v="MD2"/>
    <n v="15740"/>
    <n v="15741"/>
    <x v="1"/>
    <x v="4"/>
    <x v="0"/>
    <n v="0.55000000000000004"/>
    <n v="0.01"/>
    <n v="1.34"/>
    <n v="7748.56"/>
    <n v="0.56999999999999995"/>
    <n v="1.34"/>
  </r>
  <r>
    <s v="I25_66to56"/>
    <s v="Win"/>
    <s v="TR012"/>
    <x v="1"/>
    <x v="1"/>
    <s v="Fi01"/>
    <x v="7"/>
    <s v="MD2.vld"/>
    <s v="3b"/>
    <n v="25"/>
    <n v="0"/>
    <s v="MD"/>
    <s v="MD2"/>
    <n v="15742"/>
    <n v="15743"/>
    <x v="0"/>
    <x v="5"/>
    <x v="0"/>
    <n v="0.86"/>
    <n v="0.04"/>
    <n v="2.62"/>
    <n v="5538.65"/>
    <n v="0.91"/>
    <n v="2.62"/>
  </r>
  <r>
    <s v="I25_66to56"/>
    <s v="Win"/>
    <s v="TR012"/>
    <x v="1"/>
    <x v="1"/>
    <s v="Fi01"/>
    <x v="7"/>
    <s v="MD2.vld"/>
    <s v="3b"/>
    <n v="25"/>
    <n v="0"/>
    <s v="MD"/>
    <s v="MD2"/>
    <n v="17350"/>
    <n v="17351"/>
    <x v="0"/>
    <x v="6"/>
    <x v="0"/>
    <n v="0"/>
    <n v="0"/>
    <n v="0"/>
    <n v="5788.26"/>
    <n v="0"/>
    <n v="0"/>
  </r>
  <r>
    <s v="I25_66to56"/>
    <s v="Win"/>
    <s v="TR012"/>
    <x v="1"/>
    <x v="1"/>
    <s v="Fi01"/>
    <x v="7"/>
    <s v="MD2.vld"/>
    <s v="3b"/>
    <n v="25"/>
    <n v="0"/>
    <s v="MD"/>
    <s v="MD2"/>
    <n v="17352"/>
    <n v="17353"/>
    <x v="1"/>
    <x v="7"/>
    <x v="0"/>
    <n v="0"/>
    <n v="0"/>
    <n v="0"/>
    <n v="6556.88"/>
    <n v="0"/>
    <n v="0"/>
  </r>
  <r>
    <s v="I25_66to56"/>
    <s v="Win"/>
    <s v="TR012"/>
    <x v="1"/>
    <x v="1"/>
    <s v="Fi01"/>
    <x v="7"/>
    <s v="MD2.vld"/>
    <s v="3b"/>
    <n v="25"/>
    <n v="0"/>
    <s v="MD"/>
    <s v="MD2"/>
    <n v="18993"/>
    <n v="15334"/>
    <x v="0"/>
    <x v="8"/>
    <x v="0"/>
    <n v="0"/>
    <n v="0"/>
    <n v="0"/>
    <n v="8097.8"/>
    <n v="0"/>
    <n v="0"/>
  </r>
  <r>
    <s v="I25_66to56"/>
    <s v="Win"/>
    <s v="TR012"/>
    <x v="1"/>
    <x v="1"/>
    <s v="Fi01"/>
    <x v="7"/>
    <s v="MD2.vld"/>
    <s v="3b"/>
    <n v="25"/>
    <n v="0"/>
    <s v="MD"/>
    <s v="MD2"/>
    <n v="18999"/>
    <n v="19000"/>
    <x v="1"/>
    <x v="9"/>
    <x v="0"/>
    <n v="274.23"/>
    <n v="15.4"/>
    <n v="69.8"/>
    <n v="12748.57"/>
    <n v="289.63"/>
    <n v="69.8"/>
  </r>
  <r>
    <s v="I25_66to56"/>
    <s v="Win"/>
    <s v="TR012"/>
    <x v="1"/>
    <x v="1"/>
    <s v="Fi01"/>
    <x v="7"/>
    <s v="MD2.vld"/>
    <s v="3b"/>
    <n v="25"/>
    <n v="0"/>
    <s v="MD"/>
    <s v="MD2"/>
    <n v="19002"/>
    <n v="19001"/>
    <x v="0"/>
    <x v="10"/>
    <x v="0"/>
    <n v="142.22"/>
    <n v="6.56"/>
    <n v="70.58"/>
    <n v="11827.71"/>
    <n v="148.78"/>
    <n v="70.58"/>
  </r>
  <r>
    <s v="I25_66to56"/>
    <s v="Win"/>
    <s v="TR012"/>
    <x v="1"/>
    <x v="1"/>
    <s v="Fi01"/>
    <x v="7"/>
    <s v="MD2.vld"/>
    <s v="3b"/>
    <n v="25"/>
    <n v="0"/>
    <s v="MD"/>
    <s v="MD2"/>
    <n v="19004"/>
    <n v="13271"/>
    <x v="1"/>
    <x v="11"/>
    <x v="0"/>
    <n v="218.02"/>
    <n v="16.25"/>
    <n v="114.89"/>
    <n v="14707.58"/>
    <n v="234.26"/>
    <n v="114.89"/>
  </r>
  <r>
    <s v="I25_66to56"/>
    <s v="Win"/>
    <s v="TR012"/>
    <x v="1"/>
    <x v="1"/>
    <s v="Fi01"/>
    <x v="7"/>
    <s v="MD2.vld"/>
    <s v="3b"/>
    <n v="25"/>
    <n v="0"/>
    <s v="MD"/>
    <s v="MD2"/>
    <n v="19017"/>
    <n v="19018"/>
    <x v="1"/>
    <x v="11"/>
    <x v="1"/>
    <n v="2062.3000000000002"/>
    <n v="121.34"/>
    <n v="229.57"/>
    <n v="2413.21"/>
    <n v="2183.63"/>
    <n v="229.57"/>
  </r>
  <r>
    <s v="I25_66to56"/>
    <s v="Win"/>
    <s v="TR012"/>
    <x v="1"/>
    <x v="1"/>
    <s v="Fi01"/>
    <x v="7"/>
    <s v="MD2.vld"/>
    <s v="3b"/>
    <n v="25"/>
    <n v="0"/>
    <s v="MD"/>
    <s v="MD2"/>
    <n v="19035"/>
    <n v="19036"/>
    <x v="1"/>
    <x v="9"/>
    <x v="1"/>
    <n v="1022.43"/>
    <n v="37.82"/>
    <n v="150.18"/>
    <n v="1210.43"/>
    <n v="1060.25"/>
    <n v="150.18"/>
  </r>
  <r>
    <s v="I25_66to56"/>
    <s v="Win"/>
    <s v="TR012"/>
    <x v="1"/>
    <x v="1"/>
    <s v="Fi01"/>
    <x v="7"/>
    <s v="MD2.vld"/>
    <s v="3b"/>
    <n v="25"/>
    <n v="0"/>
    <s v="MD"/>
    <s v="MD2"/>
    <n v="19059"/>
    <n v="19060"/>
    <x v="1"/>
    <x v="3"/>
    <x v="1"/>
    <n v="1207.78"/>
    <n v="23.7"/>
    <n v="99.3"/>
    <n v="1330.77"/>
    <n v="1231.48"/>
    <n v="99.3"/>
  </r>
  <r>
    <s v="I25_66to56"/>
    <s v="Win"/>
    <s v="TR012"/>
    <x v="1"/>
    <x v="1"/>
    <s v="Fi01"/>
    <x v="7"/>
    <s v="MD2.vld"/>
    <s v="3b"/>
    <n v="25"/>
    <n v="0"/>
    <s v="MD"/>
    <s v="MD2"/>
    <n v="19075"/>
    <n v="19076"/>
    <x v="1"/>
    <x v="4"/>
    <x v="1"/>
    <n v="811.66"/>
    <n v="1.02"/>
    <n v="6.88"/>
    <n v="819.56"/>
    <n v="812.68"/>
    <n v="6.88"/>
  </r>
  <r>
    <s v="I25_66to56"/>
    <s v="Win"/>
    <s v="TR012"/>
    <x v="1"/>
    <x v="1"/>
    <s v="Fi01"/>
    <x v="7"/>
    <s v="MD2.vld"/>
    <s v="3b"/>
    <n v="25"/>
    <n v="0"/>
    <s v="MD"/>
    <s v="MD2"/>
    <n v="19119"/>
    <n v="19120"/>
    <x v="1"/>
    <x v="7"/>
    <x v="1"/>
    <n v="266.11"/>
    <n v="2.39"/>
    <n v="111.45"/>
    <n v="379.95"/>
    <n v="268.5"/>
    <n v="111.45"/>
  </r>
  <r>
    <s v="I25_66to56"/>
    <s v="Win"/>
    <s v="TR012"/>
    <x v="1"/>
    <x v="1"/>
    <s v="Fi01"/>
    <x v="7"/>
    <s v="MD2.vld"/>
    <s v="3b"/>
    <n v="25"/>
    <n v="0"/>
    <s v="MD"/>
    <s v="MD2"/>
    <n v="19127"/>
    <n v="19239"/>
    <x v="0"/>
    <x v="0"/>
    <x v="1"/>
    <n v="2114.9699999999998"/>
    <n v="125.61"/>
    <n v="212.01"/>
    <n v="2452.59"/>
    <n v="2240.58"/>
    <n v="212.01"/>
  </r>
  <r>
    <s v="I25_66to56"/>
    <s v="Win"/>
    <s v="TR012"/>
    <x v="1"/>
    <x v="1"/>
    <s v="Fi01"/>
    <x v="7"/>
    <s v="MD2.vld"/>
    <s v="3b"/>
    <n v="25"/>
    <n v="0"/>
    <s v="MD"/>
    <s v="MD2"/>
    <n v="19131"/>
    <n v="19130"/>
    <x v="0"/>
    <x v="2"/>
    <x v="1"/>
    <n v="1836.06"/>
    <n v="108.57"/>
    <n v="250.13"/>
    <n v="2194.77"/>
    <n v="1944.64"/>
    <n v="250.13"/>
  </r>
  <r>
    <s v="I25_66to56"/>
    <s v="Win"/>
    <s v="TR012"/>
    <x v="1"/>
    <x v="1"/>
    <s v="Fi01"/>
    <x v="7"/>
    <s v="MD2.vld"/>
    <s v="3b"/>
    <n v="25"/>
    <n v="0"/>
    <s v="MD"/>
    <s v="MD2"/>
    <n v="19136"/>
    <n v="19135"/>
    <x v="0"/>
    <x v="1"/>
    <x v="1"/>
    <n v="1443.1"/>
    <n v="84.52"/>
    <n v="231.62"/>
    <n v="1759.24"/>
    <n v="1527.62"/>
    <n v="231.62"/>
  </r>
  <r>
    <s v="I25_66to56"/>
    <s v="Win"/>
    <s v="TR012"/>
    <x v="1"/>
    <x v="1"/>
    <s v="Fi01"/>
    <x v="7"/>
    <s v="MD2.vld"/>
    <s v="3b"/>
    <n v="25"/>
    <n v="0"/>
    <s v="MD"/>
    <s v="MD2"/>
    <n v="19149"/>
    <n v="19148"/>
    <x v="0"/>
    <x v="10"/>
    <x v="1"/>
    <n v="592.41999999999996"/>
    <n v="33.46"/>
    <n v="146.52000000000001"/>
    <n v="772.4"/>
    <n v="625.88"/>
    <n v="146.52000000000001"/>
  </r>
  <r>
    <s v="I25_66to56"/>
    <s v="Win"/>
    <s v="TR012"/>
    <x v="1"/>
    <x v="1"/>
    <s v="Fi01"/>
    <x v="7"/>
    <s v="MD2.vld"/>
    <s v="3b"/>
    <n v="25"/>
    <n v="0"/>
    <s v="MD"/>
    <s v="MD2"/>
    <n v="19173"/>
    <n v="19172"/>
    <x v="0"/>
    <x v="8"/>
    <x v="1"/>
    <n v="408.09"/>
    <n v="18.41"/>
    <n v="109.92"/>
    <n v="536.42999999999995"/>
    <n v="426.5"/>
    <n v="109.92"/>
  </r>
  <r>
    <s v="I25_66to56"/>
    <s v="Win"/>
    <s v="TR012"/>
    <x v="1"/>
    <x v="1"/>
    <s v="Fi01"/>
    <x v="7"/>
    <s v="MD2.vld"/>
    <s v="3b"/>
    <n v="25"/>
    <n v="0"/>
    <s v="MD"/>
    <s v="MD2"/>
    <n v="19189"/>
    <n v="19188"/>
    <x v="0"/>
    <x v="5"/>
    <x v="1"/>
    <n v="213.81"/>
    <n v="0.69"/>
    <n v="10.46"/>
    <n v="224.96"/>
    <n v="214.5"/>
    <n v="10.46"/>
  </r>
  <r>
    <s v="I25_66to56"/>
    <s v="Win"/>
    <s v="TR012"/>
    <x v="1"/>
    <x v="1"/>
    <s v="Fi01"/>
    <x v="7"/>
    <s v="MD2.vld"/>
    <s v="3b"/>
    <n v="25"/>
    <n v="0"/>
    <s v="MD"/>
    <s v="MD2"/>
    <n v="19233"/>
    <n v="19232"/>
    <x v="0"/>
    <x v="6"/>
    <x v="1"/>
    <n v="115.15"/>
    <n v="2.13"/>
    <n v="106.11"/>
    <n v="223.39"/>
    <n v="117.28"/>
    <n v="106.11"/>
  </r>
  <r>
    <s v="I25_66to56"/>
    <s v="Win"/>
    <s v="TR012"/>
    <x v="1"/>
    <x v="1"/>
    <s v="Fi01"/>
    <x v="8"/>
    <s v="PM1.vld"/>
    <s v="3b"/>
    <n v="25"/>
    <n v="0"/>
    <s v="PM"/>
    <s v="PM1"/>
    <n v="5209"/>
    <n v="19241"/>
    <x v="0"/>
    <x v="0"/>
    <x v="0"/>
    <n v="99.68"/>
    <n v="9.85"/>
    <n v="35.159999999999997"/>
    <n v="2555.1999999999998"/>
    <n v="109.54"/>
    <n v="35.159999999999997"/>
  </r>
  <r>
    <s v="I25_66to56"/>
    <s v="Win"/>
    <s v="TR012"/>
    <x v="1"/>
    <x v="1"/>
    <s v="Fi01"/>
    <x v="8"/>
    <s v="PM1.vld"/>
    <s v="3b"/>
    <n v="25"/>
    <n v="0"/>
    <s v="PM"/>
    <s v="PM1"/>
    <n v="5394"/>
    <n v="15366"/>
    <x v="0"/>
    <x v="1"/>
    <x v="0"/>
    <n v="87.44"/>
    <n v="13.23"/>
    <n v="27.97"/>
    <n v="2415.0500000000002"/>
    <n v="100.67"/>
    <n v="27.97"/>
  </r>
  <r>
    <s v="I25_66to56"/>
    <s v="Win"/>
    <s v="TR012"/>
    <x v="1"/>
    <x v="1"/>
    <s v="Fi01"/>
    <x v="8"/>
    <s v="PM1.vld"/>
    <s v="3b"/>
    <n v="25"/>
    <n v="0"/>
    <s v="PM"/>
    <s v="PM1"/>
    <n v="13270"/>
    <n v="11802"/>
    <x v="0"/>
    <x v="2"/>
    <x v="0"/>
    <n v="136.71"/>
    <n v="21.33"/>
    <n v="19.850000000000001"/>
    <n v="2399.3000000000002"/>
    <n v="158.04"/>
    <n v="19.850000000000001"/>
  </r>
  <r>
    <s v="I25_66to56"/>
    <s v="Win"/>
    <s v="TR012"/>
    <x v="1"/>
    <x v="1"/>
    <s v="Fi01"/>
    <x v="8"/>
    <s v="PM1.vld"/>
    <s v="3b"/>
    <n v="25"/>
    <n v="0"/>
    <s v="PM"/>
    <s v="PM1"/>
    <n v="15333"/>
    <n v="18991"/>
    <x v="1"/>
    <x v="3"/>
    <x v="0"/>
    <n v="5.92"/>
    <n v="0.13"/>
    <n v="0.87"/>
    <n v="1812.55"/>
    <n v="6.06"/>
    <n v="0.87"/>
  </r>
  <r>
    <s v="I25_66to56"/>
    <s v="Win"/>
    <s v="TR012"/>
    <x v="1"/>
    <x v="1"/>
    <s v="Fi01"/>
    <x v="8"/>
    <s v="PM1.vld"/>
    <s v="3b"/>
    <n v="25"/>
    <n v="0"/>
    <s v="PM"/>
    <s v="PM1"/>
    <n v="15740"/>
    <n v="15741"/>
    <x v="1"/>
    <x v="4"/>
    <x v="0"/>
    <n v="1.57"/>
    <n v="7.0000000000000007E-2"/>
    <n v="0.77"/>
    <n v="1310.48"/>
    <n v="1.63"/>
    <n v="0.77"/>
  </r>
  <r>
    <s v="I25_66to56"/>
    <s v="Win"/>
    <s v="TR012"/>
    <x v="1"/>
    <x v="1"/>
    <s v="Fi01"/>
    <x v="8"/>
    <s v="PM1.vld"/>
    <s v="3b"/>
    <n v="25"/>
    <n v="0"/>
    <s v="PM"/>
    <s v="PM1"/>
    <n v="15742"/>
    <n v="15743"/>
    <x v="0"/>
    <x v="5"/>
    <x v="0"/>
    <n v="4.68"/>
    <n v="0.24"/>
    <n v="0.63"/>
    <n v="1134.3"/>
    <n v="4.93"/>
    <n v="0.63"/>
  </r>
  <r>
    <s v="I25_66to56"/>
    <s v="Win"/>
    <s v="TR012"/>
    <x v="1"/>
    <x v="1"/>
    <s v="Fi01"/>
    <x v="8"/>
    <s v="PM1.vld"/>
    <s v="3b"/>
    <n v="25"/>
    <n v="0"/>
    <s v="PM"/>
    <s v="PM1"/>
    <n v="17350"/>
    <n v="17351"/>
    <x v="0"/>
    <x v="6"/>
    <x v="0"/>
    <n v="0"/>
    <n v="0"/>
    <n v="0"/>
    <n v="1399.97"/>
    <n v="0"/>
    <n v="0"/>
  </r>
  <r>
    <s v="I25_66to56"/>
    <s v="Win"/>
    <s v="TR012"/>
    <x v="1"/>
    <x v="1"/>
    <s v="Fi01"/>
    <x v="8"/>
    <s v="PM1.vld"/>
    <s v="3b"/>
    <n v="25"/>
    <n v="0"/>
    <s v="PM"/>
    <s v="PM1"/>
    <n v="17352"/>
    <n v="17353"/>
    <x v="1"/>
    <x v="7"/>
    <x v="0"/>
    <n v="0"/>
    <n v="0"/>
    <n v="0"/>
    <n v="1555.73"/>
    <n v="0"/>
    <n v="0"/>
  </r>
  <r>
    <s v="I25_66to56"/>
    <s v="Win"/>
    <s v="TR012"/>
    <x v="1"/>
    <x v="1"/>
    <s v="Fi01"/>
    <x v="8"/>
    <s v="PM1.vld"/>
    <s v="3b"/>
    <n v="25"/>
    <n v="0"/>
    <s v="PM"/>
    <s v="PM1"/>
    <n v="18993"/>
    <n v="15334"/>
    <x v="0"/>
    <x v="8"/>
    <x v="0"/>
    <n v="0"/>
    <n v="0"/>
    <n v="0"/>
    <n v="1458.87"/>
    <n v="0"/>
    <n v="0"/>
  </r>
  <r>
    <s v="I25_66to56"/>
    <s v="Win"/>
    <s v="TR012"/>
    <x v="1"/>
    <x v="1"/>
    <s v="Fi01"/>
    <x v="8"/>
    <s v="PM1.vld"/>
    <s v="3b"/>
    <n v="25"/>
    <n v="0"/>
    <s v="PM"/>
    <s v="PM1"/>
    <n v="18999"/>
    <n v="19000"/>
    <x v="1"/>
    <x v="9"/>
    <x v="0"/>
    <n v="74.48"/>
    <n v="7.24"/>
    <n v="22.07"/>
    <n v="2442.36"/>
    <n v="81.709999999999994"/>
    <n v="22.07"/>
  </r>
  <r>
    <s v="I25_66to56"/>
    <s v="Win"/>
    <s v="TR012"/>
    <x v="1"/>
    <x v="1"/>
    <s v="Fi01"/>
    <x v="8"/>
    <s v="PM1.vld"/>
    <s v="3b"/>
    <n v="25"/>
    <n v="0"/>
    <s v="PM"/>
    <s v="PM1"/>
    <n v="19002"/>
    <n v="19001"/>
    <x v="0"/>
    <x v="10"/>
    <x v="0"/>
    <n v="53.92"/>
    <n v="5.34"/>
    <n v="19.63"/>
    <n v="2139.09"/>
    <n v="59.26"/>
    <n v="19.63"/>
  </r>
  <r>
    <s v="I25_66to56"/>
    <s v="Win"/>
    <s v="TR012"/>
    <x v="1"/>
    <x v="1"/>
    <s v="Fi01"/>
    <x v="8"/>
    <s v="PM1.vld"/>
    <s v="3b"/>
    <n v="25"/>
    <n v="0"/>
    <s v="PM"/>
    <s v="PM1"/>
    <n v="19004"/>
    <n v="13271"/>
    <x v="1"/>
    <x v="11"/>
    <x v="0"/>
    <n v="51.17"/>
    <n v="6.61"/>
    <n v="26.56"/>
    <n v="2654.55"/>
    <n v="57.78"/>
    <n v="26.56"/>
  </r>
  <r>
    <s v="I25_66to56"/>
    <s v="Win"/>
    <s v="TR012"/>
    <x v="1"/>
    <x v="1"/>
    <s v="Fi01"/>
    <x v="8"/>
    <s v="PM1.vld"/>
    <s v="3b"/>
    <n v="25"/>
    <n v="0"/>
    <s v="PM"/>
    <s v="PM1"/>
    <n v="19017"/>
    <n v="19018"/>
    <x v="1"/>
    <x v="11"/>
    <x v="1"/>
    <n v="585.38"/>
    <n v="45.37"/>
    <n v="90.62"/>
    <n v="721.37"/>
    <n v="630.75"/>
    <n v="90.62"/>
  </r>
  <r>
    <s v="I25_66to56"/>
    <s v="Win"/>
    <s v="TR012"/>
    <x v="1"/>
    <x v="1"/>
    <s v="Fi01"/>
    <x v="8"/>
    <s v="PM1.vld"/>
    <s v="3b"/>
    <n v="25"/>
    <n v="0"/>
    <s v="PM"/>
    <s v="PM1"/>
    <n v="19035"/>
    <n v="19036"/>
    <x v="1"/>
    <x v="9"/>
    <x v="1"/>
    <n v="389.33"/>
    <n v="21.23"/>
    <n v="51.24"/>
    <n v="461.8"/>
    <n v="410.56"/>
    <n v="51.24"/>
  </r>
  <r>
    <s v="I25_66to56"/>
    <s v="Win"/>
    <s v="TR012"/>
    <x v="1"/>
    <x v="1"/>
    <s v="Fi01"/>
    <x v="8"/>
    <s v="PM1.vld"/>
    <s v="3b"/>
    <n v="25"/>
    <n v="0"/>
    <s v="PM"/>
    <s v="PM1"/>
    <n v="19059"/>
    <n v="19060"/>
    <x v="1"/>
    <x v="3"/>
    <x v="1"/>
    <n v="416.16"/>
    <n v="8.7100000000000009"/>
    <n v="22.55"/>
    <n v="447.42"/>
    <n v="424.87"/>
    <n v="22.55"/>
  </r>
  <r>
    <s v="I25_66to56"/>
    <s v="Win"/>
    <s v="TR012"/>
    <x v="1"/>
    <x v="1"/>
    <s v="Fi01"/>
    <x v="8"/>
    <s v="PM1.vld"/>
    <s v="3b"/>
    <n v="25"/>
    <n v="0"/>
    <s v="PM"/>
    <s v="PM1"/>
    <n v="19075"/>
    <n v="19076"/>
    <x v="1"/>
    <x v="4"/>
    <x v="1"/>
    <n v="303.99"/>
    <n v="1.29"/>
    <n v="3.84"/>
    <n v="309.11"/>
    <n v="305.27"/>
    <n v="3.84"/>
  </r>
  <r>
    <s v="I25_66to56"/>
    <s v="Win"/>
    <s v="TR012"/>
    <x v="1"/>
    <x v="1"/>
    <s v="Fi01"/>
    <x v="8"/>
    <s v="PM1.vld"/>
    <s v="3b"/>
    <n v="25"/>
    <n v="0"/>
    <s v="PM"/>
    <s v="PM1"/>
    <n v="19119"/>
    <n v="19120"/>
    <x v="1"/>
    <x v="7"/>
    <x v="1"/>
    <n v="209.94"/>
    <n v="6.34"/>
    <n v="40.479999999999997"/>
    <n v="256.76"/>
    <n v="216.28"/>
    <n v="40.479999999999997"/>
  </r>
  <r>
    <s v="I25_66to56"/>
    <s v="Win"/>
    <s v="TR012"/>
    <x v="1"/>
    <x v="1"/>
    <s v="Fi01"/>
    <x v="8"/>
    <s v="PM1.vld"/>
    <s v="3b"/>
    <n v="25"/>
    <n v="0"/>
    <s v="PM"/>
    <s v="PM1"/>
    <n v="19127"/>
    <n v="19239"/>
    <x v="0"/>
    <x v="0"/>
    <x v="1"/>
    <n v="537.1"/>
    <n v="71.73"/>
    <n v="89.14"/>
    <n v="697.97"/>
    <n v="608.83000000000004"/>
    <n v="89.14"/>
  </r>
  <r>
    <s v="I25_66to56"/>
    <s v="Win"/>
    <s v="TR012"/>
    <x v="1"/>
    <x v="1"/>
    <s v="Fi01"/>
    <x v="8"/>
    <s v="PM1.vld"/>
    <s v="3b"/>
    <n v="25"/>
    <n v="0"/>
    <s v="PM"/>
    <s v="PM1"/>
    <n v="19131"/>
    <n v="19130"/>
    <x v="0"/>
    <x v="2"/>
    <x v="1"/>
    <n v="554.03"/>
    <n v="66.599999999999994"/>
    <n v="102.2"/>
    <n v="722.83"/>
    <n v="620.63"/>
    <n v="102.2"/>
  </r>
  <r>
    <s v="I25_66to56"/>
    <s v="Win"/>
    <s v="TR012"/>
    <x v="1"/>
    <x v="1"/>
    <s v="Fi01"/>
    <x v="8"/>
    <s v="PM1.vld"/>
    <s v="3b"/>
    <n v="25"/>
    <n v="0"/>
    <s v="PM"/>
    <s v="PM1"/>
    <n v="19136"/>
    <n v="19135"/>
    <x v="0"/>
    <x v="1"/>
    <x v="1"/>
    <n v="516.27"/>
    <n v="58.19"/>
    <n v="89.62"/>
    <n v="664.07"/>
    <n v="574.45000000000005"/>
    <n v="89.62"/>
  </r>
  <r>
    <s v="I25_66to56"/>
    <s v="Win"/>
    <s v="TR012"/>
    <x v="1"/>
    <x v="1"/>
    <s v="Fi01"/>
    <x v="8"/>
    <s v="PM1.vld"/>
    <s v="3b"/>
    <n v="25"/>
    <n v="0"/>
    <s v="PM"/>
    <s v="PM1"/>
    <n v="19149"/>
    <n v="19148"/>
    <x v="0"/>
    <x v="10"/>
    <x v="1"/>
    <n v="322.31"/>
    <n v="24.11"/>
    <n v="56.52"/>
    <n v="402.94"/>
    <n v="346.42"/>
    <n v="56.52"/>
  </r>
  <r>
    <s v="I25_66to56"/>
    <s v="Win"/>
    <s v="TR012"/>
    <x v="1"/>
    <x v="1"/>
    <s v="Fi01"/>
    <x v="8"/>
    <s v="PM1.vld"/>
    <s v="3b"/>
    <n v="25"/>
    <n v="0"/>
    <s v="PM"/>
    <s v="PM1"/>
    <n v="19173"/>
    <n v="19172"/>
    <x v="0"/>
    <x v="8"/>
    <x v="1"/>
    <n v="291.61"/>
    <n v="5.32"/>
    <n v="23.31"/>
    <n v="320.23"/>
    <n v="296.93"/>
    <n v="23.31"/>
  </r>
  <r>
    <s v="I25_66to56"/>
    <s v="Win"/>
    <s v="TR012"/>
    <x v="1"/>
    <x v="1"/>
    <s v="Fi01"/>
    <x v="8"/>
    <s v="PM1.vld"/>
    <s v="3b"/>
    <n v="25"/>
    <n v="0"/>
    <s v="PM"/>
    <s v="PM1"/>
    <n v="19189"/>
    <n v="19188"/>
    <x v="0"/>
    <x v="5"/>
    <x v="1"/>
    <n v="317.61"/>
    <n v="3.11"/>
    <n v="27.96"/>
    <n v="348.68"/>
    <n v="320.72000000000003"/>
    <n v="27.96"/>
  </r>
  <r>
    <s v="I25_66to56"/>
    <s v="Win"/>
    <s v="TR012"/>
    <x v="1"/>
    <x v="1"/>
    <s v="Fi01"/>
    <x v="8"/>
    <s v="PM1.vld"/>
    <s v="3b"/>
    <n v="25"/>
    <n v="0"/>
    <s v="PM"/>
    <s v="PM1"/>
    <n v="19233"/>
    <n v="19232"/>
    <x v="0"/>
    <x v="6"/>
    <x v="1"/>
    <n v="327.33"/>
    <n v="14.02"/>
    <n v="46.05"/>
    <n v="387.41"/>
    <n v="341.36"/>
    <n v="46.05"/>
  </r>
  <r>
    <s v="I25_66to56"/>
    <s v="Win"/>
    <s v="TR012"/>
    <x v="1"/>
    <x v="1"/>
    <s v="Fi01"/>
    <x v="9"/>
    <s v="PM2.vld"/>
    <s v="3b"/>
    <n v="25"/>
    <n v="0"/>
    <s v="PM"/>
    <s v="PM2"/>
    <n v="5209"/>
    <n v="19241"/>
    <x v="0"/>
    <x v="0"/>
    <x v="0"/>
    <n v="171.2"/>
    <n v="17.36"/>
    <n v="73.989999999999995"/>
    <n v="5285.39"/>
    <n v="188.56"/>
    <n v="73.989999999999995"/>
  </r>
  <r>
    <s v="I25_66to56"/>
    <s v="Win"/>
    <s v="TR012"/>
    <x v="1"/>
    <x v="1"/>
    <s v="Fi01"/>
    <x v="9"/>
    <s v="PM2.vld"/>
    <s v="3b"/>
    <n v="25"/>
    <n v="0"/>
    <s v="PM"/>
    <s v="PM2"/>
    <n v="5394"/>
    <n v="15366"/>
    <x v="0"/>
    <x v="1"/>
    <x v="0"/>
    <n v="180.23"/>
    <n v="26.67"/>
    <n v="62.98"/>
    <n v="4957.84"/>
    <n v="206.9"/>
    <n v="62.98"/>
  </r>
  <r>
    <s v="I25_66to56"/>
    <s v="Win"/>
    <s v="TR012"/>
    <x v="1"/>
    <x v="1"/>
    <s v="Fi01"/>
    <x v="9"/>
    <s v="PM2.vld"/>
    <s v="3b"/>
    <n v="25"/>
    <n v="0"/>
    <s v="PM"/>
    <s v="PM2"/>
    <n v="13270"/>
    <n v="11802"/>
    <x v="0"/>
    <x v="2"/>
    <x v="0"/>
    <n v="285.07"/>
    <n v="44.1"/>
    <n v="49.22"/>
    <n v="4909.99"/>
    <n v="329.17"/>
    <n v="49.22"/>
  </r>
  <r>
    <s v="I25_66to56"/>
    <s v="Win"/>
    <s v="TR012"/>
    <x v="1"/>
    <x v="1"/>
    <s v="Fi01"/>
    <x v="9"/>
    <s v="PM2.vld"/>
    <s v="3b"/>
    <n v="25"/>
    <n v="0"/>
    <s v="PM"/>
    <s v="PM2"/>
    <n v="15333"/>
    <n v="18991"/>
    <x v="1"/>
    <x v="3"/>
    <x v="0"/>
    <n v="0"/>
    <n v="0"/>
    <n v="0"/>
    <n v="4250.82"/>
    <n v="0"/>
    <n v="0"/>
  </r>
  <r>
    <s v="I25_66to56"/>
    <s v="Win"/>
    <s v="TR012"/>
    <x v="1"/>
    <x v="1"/>
    <s v="Fi01"/>
    <x v="9"/>
    <s v="PM2.vld"/>
    <s v="3b"/>
    <n v="25"/>
    <n v="0"/>
    <s v="PM"/>
    <s v="PM2"/>
    <n v="15740"/>
    <n v="15741"/>
    <x v="1"/>
    <x v="4"/>
    <x v="0"/>
    <n v="7.42"/>
    <n v="0.33"/>
    <n v="1.58"/>
    <n v="3001.68"/>
    <n v="7.75"/>
    <n v="1.58"/>
  </r>
  <r>
    <s v="I25_66to56"/>
    <s v="Win"/>
    <s v="TR012"/>
    <x v="1"/>
    <x v="1"/>
    <s v="Fi01"/>
    <x v="9"/>
    <s v="PM2.vld"/>
    <s v="3b"/>
    <n v="25"/>
    <n v="0"/>
    <s v="PM"/>
    <s v="PM2"/>
    <n v="15742"/>
    <n v="15743"/>
    <x v="0"/>
    <x v="5"/>
    <x v="0"/>
    <n v="12.61"/>
    <n v="0.66"/>
    <n v="1.59"/>
    <n v="2307.75"/>
    <n v="13.27"/>
    <n v="1.59"/>
  </r>
  <r>
    <s v="I25_66to56"/>
    <s v="Win"/>
    <s v="TR012"/>
    <x v="1"/>
    <x v="1"/>
    <s v="Fi01"/>
    <x v="9"/>
    <s v="PM2.vld"/>
    <s v="3b"/>
    <n v="25"/>
    <n v="0"/>
    <s v="PM"/>
    <s v="PM2"/>
    <n v="17350"/>
    <n v="17351"/>
    <x v="0"/>
    <x v="6"/>
    <x v="0"/>
    <n v="0"/>
    <n v="0"/>
    <n v="0"/>
    <n v="2925.17"/>
    <n v="0"/>
    <n v="0"/>
  </r>
  <r>
    <s v="I25_66to56"/>
    <s v="Win"/>
    <s v="TR012"/>
    <x v="1"/>
    <x v="1"/>
    <s v="Fi01"/>
    <x v="9"/>
    <s v="PM2.vld"/>
    <s v="3b"/>
    <n v="25"/>
    <n v="0"/>
    <s v="PM"/>
    <s v="PM2"/>
    <n v="17352"/>
    <n v="17353"/>
    <x v="1"/>
    <x v="7"/>
    <x v="0"/>
    <n v="0"/>
    <n v="0"/>
    <n v="0"/>
    <n v="3166.73"/>
    <n v="0"/>
    <n v="0"/>
  </r>
  <r>
    <s v="I25_66to56"/>
    <s v="Win"/>
    <s v="TR012"/>
    <x v="1"/>
    <x v="1"/>
    <s v="Fi01"/>
    <x v="9"/>
    <s v="PM2.vld"/>
    <s v="3b"/>
    <n v="25"/>
    <n v="0"/>
    <s v="PM"/>
    <s v="PM2"/>
    <n v="18993"/>
    <n v="15334"/>
    <x v="0"/>
    <x v="8"/>
    <x v="0"/>
    <n v="0"/>
    <n v="0"/>
    <n v="0"/>
    <n v="2950.1"/>
    <n v="0"/>
    <n v="0"/>
  </r>
  <r>
    <s v="I25_66to56"/>
    <s v="Win"/>
    <s v="TR012"/>
    <x v="1"/>
    <x v="1"/>
    <s v="Fi01"/>
    <x v="9"/>
    <s v="PM2.vld"/>
    <s v="3b"/>
    <n v="25"/>
    <n v="0"/>
    <s v="PM"/>
    <s v="PM2"/>
    <n v="18999"/>
    <n v="19000"/>
    <x v="1"/>
    <x v="9"/>
    <x v="0"/>
    <n v="163.72"/>
    <n v="17.72"/>
    <n v="46.94"/>
    <n v="5325.07"/>
    <n v="181.45"/>
    <n v="46.94"/>
  </r>
  <r>
    <s v="I25_66to56"/>
    <s v="Win"/>
    <s v="TR012"/>
    <x v="1"/>
    <x v="1"/>
    <s v="Fi01"/>
    <x v="9"/>
    <s v="PM2.vld"/>
    <s v="3b"/>
    <n v="25"/>
    <n v="0"/>
    <s v="PM"/>
    <s v="PM2"/>
    <n v="19002"/>
    <n v="19001"/>
    <x v="0"/>
    <x v="10"/>
    <x v="0"/>
    <n v="129.06"/>
    <n v="14.05"/>
    <n v="45.83"/>
    <n v="4462.6400000000003"/>
    <n v="143.11000000000001"/>
    <n v="45.83"/>
  </r>
  <r>
    <s v="I25_66to56"/>
    <s v="Win"/>
    <s v="TR012"/>
    <x v="1"/>
    <x v="1"/>
    <s v="Fi01"/>
    <x v="9"/>
    <s v="PM2.vld"/>
    <s v="3b"/>
    <n v="25"/>
    <n v="0"/>
    <s v="PM"/>
    <s v="PM2"/>
    <n v="19004"/>
    <n v="13271"/>
    <x v="1"/>
    <x v="11"/>
    <x v="0"/>
    <n v="137.87"/>
    <n v="17.18"/>
    <n v="59.74"/>
    <n v="5580.34"/>
    <n v="155.06"/>
    <n v="59.74"/>
  </r>
  <r>
    <s v="I25_66to56"/>
    <s v="Win"/>
    <s v="TR012"/>
    <x v="1"/>
    <x v="1"/>
    <s v="Fi01"/>
    <x v="9"/>
    <s v="PM2.vld"/>
    <s v="3b"/>
    <n v="25"/>
    <n v="0"/>
    <s v="PM"/>
    <s v="PM2"/>
    <n v="19017"/>
    <n v="19018"/>
    <x v="1"/>
    <x v="11"/>
    <x v="1"/>
    <n v="1178.6099999999999"/>
    <n v="105.84"/>
    <n v="247.12"/>
    <n v="1531.57"/>
    <n v="1284.45"/>
    <n v="247.12"/>
  </r>
  <r>
    <s v="I25_66to56"/>
    <s v="Win"/>
    <s v="TR012"/>
    <x v="1"/>
    <x v="1"/>
    <s v="Fi01"/>
    <x v="9"/>
    <s v="PM2.vld"/>
    <s v="3b"/>
    <n v="25"/>
    <n v="0"/>
    <s v="PM"/>
    <s v="PM2"/>
    <n v="19035"/>
    <n v="19036"/>
    <x v="1"/>
    <x v="9"/>
    <x v="1"/>
    <n v="638.48"/>
    <n v="41.72"/>
    <n v="143.37"/>
    <n v="823.58"/>
    <n v="680.2"/>
    <n v="143.37"/>
  </r>
  <r>
    <s v="I25_66to56"/>
    <s v="Win"/>
    <s v="TR012"/>
    <x v="1"/>
    <x v="1"/>
    <s v="Fi01"/>
    <x v="9"/>
    <s v="PM2.vld"/>
    <s v="3b"/>
    <n v="25"/>
    <n v="0"/>
    <s v="PM"/>
    <s v="PM2"/>
    <n v="19059"/>
    <n v="19060"/>
    <x v="1"/>
    <x v="3"/>
    <x v="1"/>
    <n v="731.78"/>
    <n v="14.32"/>
    <n v="52.66"/>
    <n v="798.76"/>
    <n v="746.11"/>
    <n v="52.66"/>
  </r>
  <r>
    <s v="I25_66to56"/>
    <s v="Win"/>
    <s v="TR012"/>
    <x v="1"/>
    <x v="1"/>
    <s v="Fi01"/>
    <x v="9"/>
    <s v="PM2.vld"/>
    <s v="3b"/>
    <n v="25"/>
    <n v="0"/>
    <s v="PM"/>
    <s v="PM2"/>
    <n v="19075"/>
    <n v="19076"/>
    <x v="1"/>
    <x v="4"/>
    <x v="1"/>
    <n v="618.54999999999995"/>
    <n v="6.1"/>
    <n v="10.45"/>
    <n v="635.1"/>
    <n v="624.65"/>
    <n v="10.45"/>
  </r>
  <r>
    <s v="I25_66to56"/>
    <s v="Win"/>
    <s v="TR012"/>
    <x v="1"/>
    <x v="1"/>
    <s v="Fi01"/>
    <x v="9"/>
    <s v="PM2.vld"/>
    <s v="3b"/>
    <n v="25"/>
    <n v="0"/>
    <s v="PM"/>
    <s v="PM2"/>
    <n v="19119"/>
    <n v="19120"/>
    <x v="1"/>
    <x v="7"/>
    <x v="1"/>
    <n v="504.12"/>
    <n v="19.38"/>
    <n v="85.04"/>
    <n v="608.53"/>
    <n v="523.49"/>
    <n v="85.04"/>
  </r>
  <r>
    <s v="I25_66to56"/>
    <s v="Win"/>
    <s v="TR012"/>
    <x v="1"/>
    <x v="1"/>
    <s v="Fi01"/>
    <x v="9"/>
    <s v="PM2.vld"/>
    <s v="3b"/>
    <n v="25"/>
    <n v="0"/>
    <s v="PM"/>
    <s v="PM2"/>
    <n v="19127"/>
    <n v="19239"/>
    <x v="0"/>
    <x v="0"/>
    <x v="1"/>
    <n v="1155.56"/>
    <n v="156.16"/>
    <n v="209.15"/>
    <n v="1520.87"/>
    <n v="1311.72"/>
    <n v="209.15"/>
  </r>
  <r>
    <s v="I25_66to56"/>
    <s v="Win"/>
    <s v="TR012"/>
    <x v="1"/>
    <x v="1"/>
    <s v="Fi01"/>
    <x v="9"/>
    <s v="PM2.vld"/>
    <s v="3b"/>
    <n v="25"/>
    <n v="0"/>
    <s v="PM"/>
    <s v="PM2"/>
    <n v="19131"/>
    <n v="19130"/>
    <x v="0"/>
    <x v="2"/>
    <x v="1"/>
    <n v="1155.6199999999999"/>
    <n v="141.66"/>
    <n v="221.52"/>
    <n v="1518.8"/>
    <n v="1297.28"/>
    <n v="221.52"/>
  </r>
  <r>
    <s v="I25_66to56"/>
    <s v="Win"/>
    <s v="TR012"/>
    <x v="1"/>
    <x v="1"/>
    <s v="Fi01"/>
    <x v="9"/>
    <s v="PM2.vld"/>
    <s v="3b"/>
    <n v="25"/>
    <n v="0"/>
    <s v="PM"/>
    <s v="PM2"/>
    <n v="19136"/>
    <n v="19135"/>
    <x v="0"/>
    <x v="1"/>
    <x v="1"/>
    <n v="1105.94"/>
    <n v="126.84"/>
    <n v="199.47"/>
    <n v="1432.25"/>
    <n v="1232.78"/>
    <n v="199.47"/>
  </r>
  <r>
    <s v="I25_66to56"/>
    <s v="Win"/>
    <s v="TR012"/>
    <x v="1"/>
    <x v="1"/>
    <s v="Fi01"/>
    <x v="9"/>
    <s v="PM2.vld"/>
    <s v="3b"/>
    <n v="25"/>
    <n v="0"/>
    <s v="PM"/>
    <s v="PM2"/>
    <n v="19149"/>
    <n v="19148"/>
    <x v="0"/>
    <x v="10"/>
    <x v="1"/>
    <n v="750.72"/>
    <n v="59.36"/>
    <n v="137.80000000000001"/>
    <n v="947.88"/>
    <n v="810.08"/>
    <n v="137.80000000000001"/>
  </r>
  <r>
    <s v="I25_66to56"/>
    <s v="Win"/>
    <s v="TR012"/>
    <x v="1"/>
    <x v="1"/>
    <s v="Fi01"/>
    <x v="9"/>
    <s v="PM2.vld"/>
    <s v="3b"/>
    <n v="25"/>
    <n v="0"/>
    <s v="PM"/>
    <s v="PM2"/>
    <n v="19173"/>
    <n v="19172"/>
    <x v="0"/>
    <x v="8"/>
    <x v="1"/>
    <n v="698.96"/>
    <n v="15.32"/>
    <n v="51.44"/>
    <n v="765.72"/>
    <n v="714.28"/>
    <n v="51.44"/>
  </r>
  <r>
    <s v="I25_66to56"/>
    <s v="Win"/>
    <s v="TR012"/>
    <x v="1"/>
    <x v="1"/>
    <s v="Fi01"/>
    <x v="9"/>
    <s v="PM2.vld"/>
    <s v="3b"/>
    <n v="25"/>
    <n v="0"/>
    <s v="PM"/>
    <s v="PM2"/>
    <n v="19189"/>
    <n v="19188"/>
    <x v="0"/>
    <x v="5"/>
    <x v="1"/>
    <n v="722.65"/>
    <n v="7.62"/>
    <n v="63.42"/>
    <n v="793.68"/>
    <n v="730.26"/>
    <n v="63.42"/>
  </r>
  <r>
    <s v="I25_66to56"/>
    <s v="Win"/>
    <s v="TR012"/>
    <x v="1"/>
    <x v="1"/>
    <s v="Fi01"/>
    <x v="9"/>
    <s v="PM2.vld"/>
    <s v="3b"/>
    <n v="25"/>
    <n v="0"/>
    <s v="PM"/>
    <s v="PM2"/>
    <n v="19233"/>
    <n v="19232"/>
    <x v="0"/>
    <x v="6"/>
    <x v="1"/>
    <n v="781.4"/>
    <n v="34"/>
    <n v="94.67"/>
    <n v="910.06"/>
    <n v="815.4"/>
    <n v="94.67"/>
  </r>
  <r>
    <s v="I25_66to56"/>
    <s v="Win"/>
    <s v="TR012"/>
    <x v="1"/>
    <x v="1"/>
    <s v="Fi01"/>
    <x v="10"/>
    <s v="PM3.vld"/>
    <s v="3b"/>
    <n v="25"/>
    <n v="0"/>
    <s v="PM"/>
    <s v="PM3"/>
    <n v="5209"/>
    <n v="19241"/>
    <x v="0"/>
    <x v="0"/>
    <x v="0"/>
    <n v="168.71"/>
    <n v="19.89"/>
    <n v="145.51"/>
    <n v="8811.7900000000009"/>
    <n v="188.6"/>
    <n v="145.51"/>
  </r>
  <r>
    <s v="I25_66to56"/>
    <s v="Win"/>
    <s v="TR012"/>
    <x v="1"/>
    <x v="1"/>
    <s v="Fi01"/>
    <x v="10"/>
    <s v="PM3.vld"/>
    <s v="3b"/>
    <n v="25"/>
    <n v="0"/>
    <s v="PM"/>
    <s v="PM3"/>
    <n v="5394"/>
    <n v="15366"/>
    <x v="0"/>
    <x v="1"/>
    <x v="0"/>
    <n v="221.92"/>
    <n v="34.520000000000003"/>
    <n v="98.64"/>
    <n v="7864.77"/>
    <n v="256.44"/>
    <n v="98.64"/>
  </r>
  <r>
    <s v="I25_66to56"/>
    <s v="Win"/>
    <s v="TR012"/>
    <x v="1"/>
    <x v="1"/>
    <s v="Fi01"/>
    <x v="10"/>
    <s v="PM3.vld"/>
    <s v="3b"/>
    <n v="25"/>
    <n v="0"/>
    <s v="PM"/>
    <s v="PM3"/>
    <n v="13270"/>
    <n v="11802"/>
    <x v="0"/>
    <x v="2"/>
    <x v="0"/>
    <n v="371.76"/>
    <n v="57.27"/>
    <n v="79.92"/>
    <n v="7976.09"/>
    <n v="429.03"/>
    <n v="79.92"/>
  </r>
  <r>
    <s v="I25_66to56"/>
    <s v="Win"/>
    <s v="TR012"/>
    <x v="1"/>
    <x v="1"/>
    <s v="Fi01"/>
    <x v="10"/>
    <s v="PM3.vld"/>
    <s v="3b"/>
    <n v="25"/>
    <n v="0"/>
    <s v="PM"/>
    <s v="PM3"/>
    <n v="15333"/>
    <n v="18991"/>
    <x v="1"/>
    <x v="3"/>
    <x v="0"/>
    <n v="0"/>
    <n v="0"/>
    <n v="0"/>
    <n v="7097.74"/>
    <n v="0"/>
    <n v="0"/>
  </r>
  <r>
    <s v="I25_66to56"/>
    <s v="Win"/>
    <s v="TR012"/>
    <x v="1"/>
    <x v="1"/>
    <s v="Fi01"/>
    <x v="10"/>
    <s v="PM3.vld"/>
    <s v="3b"/>
    <n v="25"/>
    <n v="0"/>
    <s v="PM"/>
    <s v="PM3"/>
    <n v="15740"/>
    <n v="15741"/>
    <x v="1"/>
    <x v="4"/>
    <x v="0"/>
    <n v="7.28"/>
    <n v="0.31"/>
    <n v="2.5"/>
    <n v="4785.84"/>
    <n v="7.59"/>
    <n v="2.5"/>
  </r>
  <r>
    <s v="I25_66to56"/>
    <s v="Win"/>
    <s v="TR012"/>
    <x v="1"/>
    <x v="1"/>
    <s v="Fi01"/>
    <x v="10"/>
    <s v="PM3.vld"/>
    <s v="3b"/>
    <n v="25"/>
    <n v="0"/>
    <s v="PM"/>
    <s v="PM3"/>
    <n v="15742"/>
    <n v="15743"/>
    <x v="0"/>
    <x v="5"/>
    <x v="0"/>
    <n v="16.760000000000002"/>
    <n v="0.88"/>
    <n v="2.42"/>
    <n v="3616.54"/>
    <n v="17.64"/>
    <n v="2.42"/>
  </r>
  <r>
    <s v="I25_66to56"/>
    <s v="Win"/>
    <s v="TR012"/>
    <x v="1"/>
    <x v="1"/>
    <s v="Fi01"/>
    <x v="10"/>
    <s v="PM3.vld"/>
    <s v="3b"/>
    <n v="25"/>
    <n v="0"/>
    <s v="PM"/>
    <s v="PM3"/>
    <n v="17350"/>
    <n v="17351"/>
    <x v="0"/>
    <x v="6"/>
    <x v="0"/>
    <n v="0"/>
    <n v="0"/>
    <n v="0"/>
    <n v="4907.0200000000004"/>
    <n v="0"/>
    <n v="0"/>
  </r>
  <r>
    <s v="I25_66to56"/>
    <s v="Win"/>
    <s v="TR012"/>
    <x v="1"/>
    <x v="1"/>
    <s v="Fi01"/>
    <x v="10"/>
    <s v="PM3.vld"/>
    <s v="3b"/>
    <n v="25"/>
    <n v="0"/>
    <s v="PM"/>
    <s v="PM3"/>
    <n v="17352"/>
    <n v="17353"/>
    <x v="1"/>
    <x v="7"/>
    <x v="0"/>
    <n v="0"/>
    <n v="0"/>
    <n v="0"/>
    <n v="4957.6899999999996"/>
    <n v="0"/>
    <n v="0"/>
  </r>
  <r>
    <s v="I25_66to56"/>
    <s v="Win"/>
    <s v="TR012"/>
    <x v="1"/>
    <x v="1"/>
    <s v="Fi01"/>
    <x v="10"/>
    <s v="PM3.vld"/>
    <s v="3b"/>
    <n v="25"/>
    <n v="0"/>
    <s v="PM"/>
    <s v="PM3"/>
    <n v="18993"/>
    <n v="15334"/>
    <x v="0"/>
    <x v="8"/>
    <x v="0"/>
    <n v="0"/>
    <n v="0"/>
    <n v="0"/>
    <n v="4864.03"/>
    <n v="0"/>
    <n v="0"/>
  </r>
  <r>
    <s v="I25_66to56"/>
    <s v="Win"/>
    <s v="TR012"/>
    <x v="1"/>
    <x v="1"/>
    <s v="Fi01"/>
    <x v="10"/>
    <s v="PM3.vld"/>
    <s v="3b"/>
    <n v="25"/>
    <n v="0"/>
    <s v="PM"/>
    <s v="PM3"/>
    <n v="18999"/>
    <n v="19000"/>
    <x v="1"/>
    <x v="9"/>
    <x v="0"/>
    <n v="152.16999999999999"/>
    <n v="15.46"/>
    <n v="75.180000000000007"/>
    <n v="8414.99"/>
    <n v="167.63"/>
    <n v="75.180000000000007"/>
  </r>
  <r>
    <s v="I25_66to56"/>
    <s v="Win"/>
    <s v="TR012"/>
    <x v="1"/>
    <x v="1"/>
    <s v="Fi01"/>
    <x v="10"/>
    <s v="PM3.vld"/>
    <s v="3b"/>
    <n v="25"/>
    <n v="0"/>
    <s v="PM"/>
    <s v="PM3"/>
    <n v="19002"/>
    <n v="19001"/>
    <x v="0"/>
    <x v="10"/>
    <x v="0"/>
    <n v="230.41"/>
    <n v="30.04"/>
    <n v="85.5"/>
    <n v="7185.52"/>
    <n v="260.44"/>
    <n v="85.5"/>
  </r>
  <r>
    <s v="I25_66to56"/>
    <s v="Win"/>
    <s v="TR012"/>
    <x v="1"/>
    <x v="1"/>
    <s v="Fi01"/>
    <x v="10"/>
    <s v="PM3.vld"/>
    <s v="3b"/>
    <n v="25"/>
    <n v="0"/>
    <s v="PM"/>
    <s v="PM3"/>
    <n v="19004"/>
    <n v="13271"/>
    <x v="1"/>
    <x v="11"/>
    <x v="0"/>
    <n v="244.31"/>
    <n v="30.71"/>
    <n v="156.47"/>
    <n v="8977.89"/>
    <n v="275.02999999999997"/>
    <n v="156.47"/>
  </r>
  <r>
    <s v="I25_66to56"/>
    <s v="Win"/>
    <s v="TR012"/>
    <x v="1"/>
    <x v="1"/>
    <s v="Fi01"/>
    <x v="10"/>
    <s v="PM3.vld"/>
    <s v="3b"/>
    <n v="25"/>
    <n v="0"/>
    <s v="PM"/>
    <s v="PM3"/>
    <n v="19017"/>
    <n v="19018"/>
    <x v="1"/>
    <x v="11"/>
    <x v="1"/>
    <n v="1513.23"/>
    <n v="146.99"/>
    <n v="558.71"/>
    <n v="2218.9299999999998"/>
    <n v="1660.22"/>
    <n v="558.71"/>
  </r>
  <r>
    <s v="I25_66to56"/>
    <s v="Win"/>
    <s v="TR012"/>
    <x v="1"/>
    <x v="1"/>
    <s v="Fi01"/>
    <x v="10"/>
    <s v="PM3.vld"/>
    <s v="3b"/>
    <n v="25"/>
    <n v="0"/>
    <s v="PM"/>
    <s v="PM3"/>
    <n v="19035"/>
    <n v="19036"/>
    <x v="1"/>
    <x v="9"/>
    <x v="1"/>
    <n v="883.34"/>
    <n v="66.260000000000005"/>
    <n v="321.56"/>
    <n v="1271.1600000000001"/>
    <n v="949.6"/>
    <n v="321.56"/>
  </r>
  <r>
    <s v="I25_66to56"/>
    <s v="Win"/>
    <s v="TR012"/>
    <x v="1"/>
    <x v="1"/>
    <s v="Fi01"/>
    <x v="10"/>
    <s v="PM3.vld"/>
    <s v="3b"/>
    <n v="25"/>
    <n v="0"/>
    <s v="PM"/>
    <s v="PM3"/>
    <n v="19059"/>
    <n v="19060"/>
    <x v="1"/>
    <x v="3"/>
    <x v="1"/>
    <n v="1281.54"/>
    <n v="26.92"/>
    <n v="87.13"/>
    <n v="1395.58"/>
    <n v="1308.45"/>
    <n v="87.13"/>
  </r>
  <r>
    <s v="I25_66to56"/>
    <s v="Win"/>
    <s v="TR012"/>
    <x v="1"/>
    <x v="1"/>
    <s v="Fi01"/>
    <x v="10"/>
    <s v="PM3.vld"/>
    <s v="3b"/>
    <n v="25"/>
    <n v="0"/>
    <s v="PM"/>
    <s v="PM3"/>
    <n v="19075"/>
    <n v="19076"/>
    <x v="1"/>
    <x v="4"/>
    <x v="1"/>
    <n v="914.87"/>
    <n v="7.1"/>
    <n v="16.84"/>
    <n v="938.81"/>
    <n v="921.97"/>
    <n v="16.84"/>
  </r>
  <r>
    <s v="I25_66to56"/>
    <s v="Win"/>
    <s v="TR012"/>
    <x v="1"/>
    <x v="1"/>
    <s v="Fi01"/>
    <x v="10"/>
    <s v="PM3.vld"/>
    <s v="3b"/>
    <n v="25"/>
    <n v="0"/>
    <s v="PM"/>
    <s v="PM3"/>
    <n v="19119"/>
    <n v="19120"/>
    <x v="1"/>
    <x v="7"/>
    <x v="1"/>
    <n v="912.72"/>
    <n v="39.86"/>
    <n v="136.93"/>
    <n v="1089.52"/>
    <n v="952.59"/>
    <n v="136.93"/>
  </r>
  <r>
    <s v="I25_66to56"/>
    <s v="Win"/>
    <s v="TR012"/>
    <x v="1"/>
    <x v="1"/>
    <s v="Fi01"/>
    <x v="10"/>
    <s v="PM3.vld"/>
    <s v="3b"/>
    <n v="25"/>
    <n v="0"/>
    <s v="PM"/>
    <s v="PM3"/>
    <n v="19127"/>
    <n v="19239"/>
    <x v="0"/>
    <x v="0"/>
    <x v="1"/>
    <n v="1594.17"/>
    <n v="219.22"/>
    <n v="390.72"/>
    <n v="2204.11"/>
    <n v="1813.4"/>
    <n v="390.72"/>
  </r>
  <r>
    <s v="I25_66to56"/>
    <s v="Win"/>
    <s v="TR012"/>
    <x v="1"/>
    <x v="1"/>
    <s v="Fi01"/>
    <x v="10"/>
    <s v="PM3.vld"/>
    <s v="3b"/>
    <n v="25"/>
    <n v="0"/>
    <s v="PM"/>
    <s v="PM3"/>
    <n v="19131"/>
    <n v="19130"/>
    <x v="0"/>
    <x v="2"/>
    <x v="1"/>
    <n v="1555.86"/>
    <n v="197.33"/>
    <n v="415.95"/>
    <n v="2169.14"/>
    <n v="1753.19"/>
    <n v="415.95"/>
  </r>
  <r>
    <s v="I25_66to56"/>
    <s v="Win"/>
    <s v="TR012"/>
    <x v="1"/>
    <x v="1"/>
    <s v="Fi01"/>
    <x v="10"/>
    <s v="PM3.vld"/>
    <s v="3b"/>
    <n v="25"/>
    <n v="0"/>
    <s v="PM"/>
    <s v="PM3"/>
    <n v="19136"/>
    <n v="19135"/>
    <x v="0"/>
    <x v="1"/>
    <x v="1"/>
    <n v="1486.08"/>
    <n v="178.6"/>
    <n v="368.46"/>
    <n v="2033.14"/>
    <n v="1664.68"/>
    <n v="368.46"/>
  </r>
  <r>
    <s v="I25_66to56"/>
    <s v="Win"/>
    <s v="TR012"/>
    <x v="1"/>
    <x v="1"/>
    <s v="Fi01"/>
    <x v="10"/>
    <s v="PM3.vld"/>
    <s v="3b"/>
    <n v="25"/>
    <n v="0"/>
    <s v="PM"/>
    <s v="PM3"/>
    <n v="19149"/>
    <n v="19148"/>
    <x v="0"/>
    <x v="10"/>
    <x v="1"/>
    <n v="1058.19"/>
    <n v="98.04"/>
    <n v="258.04000000000002"/>
    <n v="1414.28"/>
    <n v="1156.24"/>
    <n v="258.04000000000002"/>
  </r>
  <r>
    <s v="I25_66to56"/>
    <s v="Win"/>
    <s v="TR012"/>
    <x v="1"/>
    <x v="1"/>
    <s v="Fi01"/>
    <x v="10"/>
    <s v="PM3.vld"/>
    <s v="3b"/>
    <n v="25"/>
    <n v="0"/>
    <s v="PM"/>
    <s v="PM3"/>
    <n v="19173"/>
    <n v="19172"/>
    <x v="0"/>
    <x v="8"/>
    <x v="1"/>
    <n v="812.08"/>
    <n v="19.809999999999999"/>
    <n v="83.81"/>
    <n v="915.71"/>
    <n v="831.9"/>
    <n v="83.81"/>
  </r>
  <r>
    <s v="I25_66to56"/>
    <s v="Win"/>
    <s v="TR012"/>
    <x v="1"/>
    <x v="1"/>
    <s v="Fi01"/>
    <x v="10"/>
    <s v="PM3.vld"/>
    <s v="3b"/>
    <n v="25"/>
    <n v="0"/>
    <s v="PM"/>
    <s v="PM3"/>
    <n v="19189"/>
    <n v="19188"/>
    <x v="0"/>
    <x v="5"/>
    <x v="1"/>
    <n v="750.64"/>
    <n v="8.6199999999999992"/>
    <n v="104.41"/>
    <n v="863.68"/>
    <n v="759.26"/>
    <n v="104.41"/>
  </r>
  <r>
    <s v="I25_66to56"/>
    <s v="Win"/>
    <s v="TR012"/>
    <x v="1"/>
    <x v="1"/>
    <s v="Fi01"/>
    <x v="10"/>
    <s v="PM3.vld"/>
    <s v="3b"/>
    <n v="25"/>
    <n v="0"/>
    <s v="PM"/>
    <s v="PM3"/>
    <n v="19233"/>
    <n v="19232"/>
    <x v="0"/>
    <x v="6"/>
    <x v="1"/>
    <n v="1269.1400000000001"/>
    <n v="60.91"/>
    <n v="160.53"/>
    <n v="1490.59"/>
    <n v="1330.05"/>
    <n v="160.53"/>
  </r>
  <r>
    <s v="I25_66to56"/>
    <s v="Win"/>
    <s v="TR012"/>
    <x v="1"/>
    <x v="1"/>
    <s v="Fi01"/>
    <x v="11"/>
    <s v="PM4.vld"/>
    <s v="3b"/>
    <n v="25"/>
    <n v="0"/>
    <s v="PM"/>
    <s v="PM4"/>
    <n v="5209"/>
    <n v="19241"/>
    <x v="0"/>
    <x v="0"/>
    <x v="0"/>
    <n v="147.63999999999999"/>
    <n v="16.899999999999999"/>
    <n v="90.56"/>
    <n v="5399.69"/>
    <n v="164.55"/>
    <n v="90.56"/>
  </r>
  <r>
    <s v="I25_66to56"/>
    <s v="Win"/>
    <s v="TR012"/>
    <x v="1"/>
    <x v="1"/>
    <s v="Fi01"/>
    <x v="11"/>
    <s v="PM4.vld"/>
    <s v="3b"/>
    <n v="25"/>
    <n v="0"/>
    <s v="PM"/>
    <s v="PM4"/>
    <n v="5394"/>
    <n v="15366"/>
    <x v="0"/>
    <x v="1"/>
    <x v="0"/>
    <n v="181.02"/>
    <n v="25.19"/>
    <n v="57.81"/>
    <n v="4884.84"/>
    <n v="206.21"/>
    <n v="57.81"/>
  </r>
  <r>
    <s v="I25_66to56"/>
    <s v="Win"/>
    <s v="TR012"/>
    <x v="1"/>
    <x v="1"/>
    <s v="Fi01"/>
    <x v="11"/>
    <s v="PM4.vld"/>
    <s v="3b"/>
    <n v="25"/>
    <n v="0"/>
    <s v="PM"/>
    <s v="PM4"/>
    <n v="13270"/>
    <n v="11802"/>
    <x v="0"/>
    <x v="2"/>
    <x v="0"/>
    <n v="291.32"/>
    <n v="44.88"/>
    <n v="38.909999999999997"/>
    <n v="4883.58"/>
    <n v="336.2"/>
    <n v="38.909999999999997"/>
  </r>
  <r>
    <s v="I25_66to56"/>
    <s v="Win"/>
    <s v="TR012"/>
    <x v="1"/>
    <x v="1"/>
    <s v="Fi01"/>
    <x v="11"/>
    <s v="PM4.vld"/>
    <s v="3b"/>
    <n v="25"/>
    <n v="0"/>
    <s v="PM"/>
    <s v="PM4"/>
    <n v="15333"/>
    <n v="18991"/>
    <x v="1"/>
    <x v="3"/>
    <x v="0"/>
    <n v="13.44"/>
    <n v="0.31"/>
    <n v="2.0699999999999998"/>
    <n v="3570.2"/>
    <n v="13.75"/>
    <n v="2.0699999999999998"/>
  </r>
  <r>
    <s v="I25_66to56"/>
    <s v="Win"/>
    <s v="TR012"/>
    <x v="1"/>
    <x v="1"/>
    <s v="Fi01"/>
    <x v="11"/>
    <s v="PM4.vld"/>
    <s v="3b"/>
    <n v="25"/>
    <n v="0"/>
    <s v="PM"/>
    <s v="PM4"/>
    <n v="15740"/>
    <n v="15741"/>
    <x v="1"/>
    <x v="4"/>
    <x v="0"/>
    <n v="3.35"/>
    <n v="0.13"/>
    <n v="1.5"/>
    <n v="2557.7199999999998"/>
    <n v="3.48"/>
    <n v="1.5"/>
  </r>
  <r>
    <s v="I25_66to56"/>
    <s v="Win"/>
    <s v="TR012"/>
    <x v="1"/>
    <x v="1"/>
    <s v="Fi01"/>
    <x v="11"/>
    <s v="PM4.vld"/>
    <s v="3b"/>
    <n v="25"/>
    <n v="0"/>
    <s v="PM"/>
    <s v="PM4"/>
    <n v="15742"/>
    <n v="15743"/>
    <x v="0"/>
    <x v="5"/>
    <x v="0"/>
    <n v="5.77"/>
    <n v="0.28999999999999998"/>
    <n v="1.08"/>
    <n v="1839.94"/>
    <n v="6.05"/>
    <n v="1.08"/>
  </r>
  <r>
    <s v="I25_66to56"/>
    <s v="Win"/>
    <s v="TR012"/>
    <x v="1"/>
    <x v="1"/>
    <s v="Fi01"/>
    <x v="11"/>
    <s v="PM4.vld"/>
    <s v="3b"/>
    <n v="25"/>
    <n v="0"/>
    <s v="PM"/>
    <s v="PM4"/>
    <n v="17350"/>
    <n v="17351"/>
    <x v="0"/>
    <x v="6"/>
    <x v="0"/>
    <n v="0"/>
    <n v="0"/>
    <n v="0"/>
    <n v="2701.12"/>
    <n v="0"/>
    <n v="0"/>
  </r>
  <r>
    <s v="I25_66to56"/>
    <s v="Win"/>
    <s v="TR012"/>
    <x v="1"/>
    <x v="1"/>
    <s v="Fi01"/>
    <x v="11"/>
    <s v="PM4.vld"/>
    <s v="3b"/>
    <n v="25"/>
    <n v="0"/>
    <s v="PM"/>
    <s v="PM4"/>
    <n v="17352"/>
    <n v="17353"/>
    <x v="1"/>
    <x v="7"/>
    <x v="0"/>
    <n v="0"/>
    <n v="0"/>
    <n v="0"/>
    <n v="2967.96"/>
    <n v="0"/>
    <n v="0"/>
  </r>
  <r>
    <s v="I25_66to56"/>
    <s v="Win"/>
    <s v="TR012"/>
    <x v="1"/>
    <x v="1"/>
    <s v="Fi01"/>
    <x v="11"/>
    <s v="PM4.vld"/>
    <s v="3b"/>
    <n v="25"/>
    <n v="0"/>
    <s v="PM"/>
    <s v="PM4"/>
    <n v="18993"/>
    <n v="15334"/>
    <x v="0"/>
    <x v="8"/>
    <x v="0"/>
    <n v="0"/>
    <n v="0"/>
    <n v="0"/>
    <n v="2508.8200000000002"/>
    <n v="0"/>
    <n v="0"/>
  </r>
  <r>
    <s v="I25_66to56"/>
    <s v="Win"/>
    <s v="TR012"/>
    <x v="1"/>
    <x v="1"/>
    <s v="Fi01"/>
    <x v="11"/>
    <s v="PM4.vld"/>
    <s v="3b"/>
    <n v="25"/>
    <n v="0"/>
    <s v="PM"/>
    <s v="PM4"/>
    <n v="18999"/>
    <n v="19000"/>
    <x v="1"/>
    <x v="9"/>
    <x v="0"/>
    <n v="155.76"/>
    <n v="14.83"/>
    <n v="45.31"/>
    <n v="4836.16"/>
    <n v="170.59"/>
    <n v="45.31"/>
  </r>
  <r>
    <s v="I25_66to56"/>
    <s v="Win"/>
    <s v="TR012"/>
    <x v="1"/>
    <x v="1"/>
    <s v="Fi01"/>
    <x v="11"/>
    <s v="PM4.vld"/>
    <s v="3b"/>
    <n v="25"/>
    <n v="0"/>
    <s v="PM"/>
    <s v="PM4"/>
    <n v="19002"/>
    <n v="19001"/>
    <x v="0"/>
    <x v="10"/>
    <x v="0"/>
    <n v="95.03"/>
    <n v="11.32"/>
    <n v="48.84"/>
    <n v="4138.1499999999996"/>
    <n v="106.35"/>
    <n v="48.84"/>
  </r>
  <r>
    <s v="I25_66to56"/>
    <s v="Win"/>
    <s v="TR012"/>
    <x v="1"/>
    <x v="1"/>
    <s v="Fi01"/>
    <x v="11"/>
    <s v="PM4.vld"/>
    <s v="3b"/>
    <n v="25"/>
    <n v="0"/>
    <s v="PM"/>
    <s v="PM4"/>
    <n v="19004"/>
    <n v="13271"/>
    <x v="1"/>
    <x v="11"/>
    <x v="0"/>
    <n v="130.15"/>
    <n v="16.440000000000001"/>
    <n v="65.349999999999994"/>
    <n v="5269.73"/>
    <n v="146.6"/>
    <n v="65.349999999999994"/>
  </r>
  <r>
    <s v="I25_66to56"/>
    <s v="Win"/>
    <s v="TR012"/>
    <x v="1"/>
    <x v="1"/>
    <s v="Fi01"/>
    <x v="11"/>
    <s v="PM4.vld"/>
    <s v="3b"/>
    <n v="25"/>
    <n v="0"/>
    <s v="PM"/>
    <s v="PM4"/>
    <n v="19017"/>
    <n v="19018"/>
    <x v="1"/>
    <x v="11"/>
    <x v="1"/>
    <n v="1206.28"/>
    <n v="100.2"/>
    <n v="189.63"/>
    <n v="1496.11"/>
    <n v="1306.48"/>
    <n v="189.63"/>
  </r>
  <r>
    <s v="I25_66to56"/>
    <s v="Win"/>
    <s v="TR012"/>
    <x v="1"/>
    <x v="1"/>
    <s v="Fi01"/>
    <x v="11"/>
    <s v="PM4.vld"/>
    <s v="3b"/>
    <n v="25"/>
    <n v="0"/>
    <s v="PM"/>
    <s v="PM4"/>
    <n v="19035"/>
    <n v="19036"/>
    <x v="1"/>
    <x v="9"/>
    <x v="1"/>
    <n v="721.89"/>
    <n v="40.82"/>
    <n v="103.03"/>
    <n v="865.74"/>
    <n v="762.71"/>
    <n v="103.03"/>
  </r>
  <r>
    <s v="I25_66to56"/>
    <s v="Win"/>
    <s v="TR012"/>
    <x v="1"/>
    <x v="1"/>
    <s v="Fi01"/>
    <x v="11"/>
    <s v="PM4.vld"/>
    <s v="3b"/>
    <n v="25"/>
    <n v="0"/>
    <s v="PM"/>
    <s v="PM4"/>
    <n v="19059"/>
    <n v="19060"/>
    <x v="1"/>
    <x v="3"/>
    <x v="1"/>
    <n v="796.77"/>
    <n v="18.77"/>
    <n v="44.92"/>
    <n v="860.45"/>
    <n v="815.53"/>
    <n v="44.92"/>
  </r>
  <r>
    <s v="I25_66to56"/>
    <s v="Win"/>
    <s v="TR012"/>
    <x v="1"/>
    <x v="1"/>
    <s v="Fi01"/>
    <x v="11"/>
    <s v="PM4.vld"/>
    <s v="3b"/>
    <n v="25"/>
    <n v="0"/>
    <s v="PM"/>
    <s v="PM4"/>
    <n v="19075"/>
    <n v="19076"/>
    <x v="1"/>
    <x v="4"/>
    <x v="1"/>
    <n v="540.08000000000004"/>
    <n v="2.38"/>
    <n v="7.42"/>
    <n v="549.87"/>
    <n v="542.46"/>
    <n v="7.42"/>
  </r>
  <r>
    <s v="I25_66to56"/>
    <s v="Win"/>
    <s v="TR012"/>
    <x v="1"/>
    <x v="1"/>
    <s v="Fi01"/>
    <x v="11"/>
    <s v="PM4.vld"/>
    <s v="3b"/>
    <n v="25"/>
    <n v="0"/>
    <s v="PM"/>
    <s v="PM4"/>
    <n v="19119"/>
    <n v="19120"/>
    <x v="1"/>
    <x v="7"/>
    <x v="1"/>
    <n v="428.28"/>
    <n v="13.97"/>
    <n v="75.08"/>
    <n v="517.32000000000005"/>
    <n v="442.24"/>
    <n v="75.08"/>
  </r>
  <r>
    <s v="I25_66to56"/>
    <s v="Win"/>
    <s v="TR012"/>
    <x v="1"/>
    <x v="1"/>
    <s v="Fi01"/>
    <x v="11"/>
    <s v="PM4.vld"/>
    <s v="3b"/>
    <n v="25"/>
    <n v="0"/>
    <s v="PM"/>
    <s v="PM4"/>
    <n v="19127"/>
    <n v="19239"/>
    <x v="0"/>
    <x v="0"/>
    <x v="1"/>
    <n v="1100.3699999999999"/>
    <n v="145.94"/>
    <n v="193.55"/>
    <n v="1439.86"/>
    <n v="1246.31"/>
    <n v="193.55"/>
  </r>
  <r>
    <s v="I25_66to56"/>
    <s v="Win"/>
    <s v="TR012"/>
    <x v="1"/>
    <x v="1"/>
    <s v="Fi01"/>
    <x v="11"/>
    <s v="PM4.vld"/>
    <s v="3b"/>
    <n v="25"/>
    <n v="0"/>
    <s v="PM"/>
    <s v="PM4"/>
    <n v="19131"/>
    <n v="19130"/>
    <x v="0"/>
    <x v="2"/>
    <x v="1"/>
    <n v="1045.51"/>
    <n v="127.48"/>
    <n v="228.29"/>
    <n v="1401.27"/>
    <n v="1172.98"/>
    <n v="228.29"/>
  </r>
  <r>
    <s v="I25_66to56"/>
    <s v="Win"/>
    <s v="TR012"/>
    <x v="1"/>
    <x v="1"/>
    <s v="Fi01"/>
    <x v="11"/>
    <s v="PM4.vld"/>
    <s v="3b"/>
    <n v="25"/>
    <n v="0"/>
    <s v="PM"/>
    <s v="PM4"/>
    <n v="19136"/>
    <n v="19135"/>
    <x v="0"/>
    <x v="1"/>
    <x v="1"/>
    <n v="947.25"/>
    <n v="110.5"/>
    <n v="198.91"/>
    <n v="1256.6600000000001"/>
    <n v="1057.75"/>
    <n v="198.91"/>
  </r>
  <r>
    <s v="I25_66to56"/>
    <s v="Win"/>
    <s v="TR012"/>
    <x v="1"/>
    <x v="1"/>
    <s v="Fi01"/>
    <x v="11"/>
    <s v="PM4.vld"/>
    <s v="3b"/>
    <n v="25"/>
    <n v="0"/>
    <s v="PM"/>
    <s v="PM4"/>
    <n v="19149"/>
    <n v="19148"/>
    <x v="0"/>
    <x v="10"/>
    <x v="1"/>
    <n v="497.42"/>
    <n v="42.13"/>
    <n v="127.17"/>
    <n v="666.71"/>
    <n v="539.54"/>
    <n v="127.17"/>
  </r>
  <r>
    <s v="I25_66to56"/>
    <s v="Win"/>
    <s v="TR012"/>
    <x v="1"/>
    <x v="1"/>
    <s v="Fi01"/>
    <x v="11"/>
    <s v="PM4.vld"/>
    <s v="3b"/>
    <n v="25"/>
    <n v="0"/>
    <s v="PM"/>
    <s v="PM4"/>
    <n v="19173"/>
    <n v="19172"/>
    <x v="0"/>
    <x v="8"/>
    <x v="1"/>
    <n v="406.18"/>
    <n v="9.5399999999999991"/>
    <n v="44.25"/>
    <n v="459.97"/>
    <n v="415.72"/>
    <n v="44.25"/>
  </r>
  <r>
    <s v="I25_66to56"/>
    <s v="Win"/>
    <s v="TR012"/>
    <x v="1"/>
    <x v="1"/>
    <s v="Fi01"/>
    <x v="11"/>
    <s v="PM4.vld"/>
    <s v="3b"/>
    <n v="25"/>
    <n v="0"/>
    <s v="PM"/>
    <s v="PM4"/>
    <n v="19189"/>
    <n v="19188"/>
    <x v="0"/>
    <x v="5"/>
    <x v="1"/>
    <n v="350.81"/>
    <n v="2.5"/>
    <n v="51.07"/>
    <n v="404.38"/>
    <n v="353.31"/>
    <n v="51.07"/>
  </r>
  <r>
    <s v="I25_66to56"/>
    <s v="Win"/>
    <s v="TR012"/>
    <x v="1"/>
    <x v="1"/>
    <s v="Fi01"/>
    <x v="11"/>
    <s v="PM4.vld"/>
    <s v="3b"/>
    <n v="25"/>
    <n v="0"/>
    <s v="PM"/>
    <s v="PM4"/>
    <n v="19233"/>
    <n v="19232"/>
    <x v="0"/>
    <x v="6"/>
    <x v="1"/>
    <n v="464.41"/>
    <n v="19.68"/>
    <n v="78.38"/>
    <n v="562.47"/>
    <n v="484.09"/>
    <n v="78.38"/>
  </r>
  <r>
    <s v="I25_66to56"/>
    <s v="Win"/>
    <s v="TR012"/>
    <x v="2"/>
    <x v="1"/>
    <s v="Fi01"/>
    <x v="0"/>
    <s v="AM1.vld"/>
    <s v="3b"/>
    <n v="35"/>
    <n v="0"/>
    <s v="AM"/>
    <s v="AM1"/>
    <n v="5209"/>
    <n v="19241"/>
    <x v="0"/>
    <x v="0"/>
    <x v="0"/>
    <n v="32.700000000000003"/>
    <n v="1.96"/>
    <n v="19.22"/>
    <n v="2385.2399999999998"/>
    <n v="34.67"/>
    <n v="19.22"/>
  </r>
  <r>
    <s v="I25_66to56"/>
    <s v="Win"/>
    <s v="TR012"/>
    <x v="2"/>
    <x v="1"/>
    <s v="Fi01"/>
    <x v="0"/>
    <s v="AM1.vld"/>
    <s v="3b"/>
    <n v="35"/>
    <n v="0"/>
    <s v="AM"/>
    <s v="AM1"/>
    <n v="5394"/>
    <n v="15366"/>
    <x v="0"/>
    <x v="1"/>
    <x v="0"/>
    <n v="11.42"/>
    <n v="0.7"/>
    <n v="8.25"/>
    <n v="1925.58"/>
    <n v="12.12"/>
    <n v="8.25"/>
  </r>
  <r>
    <s v="I25_66to56"/>
    <s v="Win"/>
    <s v="TR012"/>
    <x v="2"/>
    <x v="1"/>
    <s v="Fi01"/>
    <x v="0"/>
    <s v="AM1.vld"/>
    <s v="3b"/>
    <n v="35"/>
    <n v="0"/>
    <s v="AM"/>
    <s v="AM1"/>
    <n v="13270"/>
    <n v="11802"/>
    <x v="0"/>
    <x v="2"/>
    <x v="0"/>
    <n v="17.39"/>
    <n v="1.48"/>
    <n v="8.0399999999999991"/>
    <n v="1917.55"/>
    <n v="18.87"/>
    <n v="8.0399999999999991"/>
  </r>
  <r>
    <s v="I25_66to56"/>
    <s v="Win"/>
    <s v="TR012"/>
    <x v="2"/>
    <x v="1"/>
    <s v="Fi01"/>
    <x v="0"/>
    <s v="AM1.vld"/>
    <s v="3b"/>
    <n v="35"/>
    <n v="0"/>
    <s v="AM"/>
    <s v="AM1"/>
    <n v="15333"/>
    <n v="18991"/>
    <x v="1"/>
    <x v="3"/>
    <x v="0"/>
    <n v="0"/>
    <n v="0"/>
    <n v="0"/>
    <n v="1272.74"/>
    <n v="0"/>
    <n v="0"/>
  </r>
  <r>
    <s v="I25_66to56"/>
    <s v="Win"/>
    <s v="TR012"/>
    <x v="2"/>
    <x v="1"/>
    <s v="Fi01"/>
    <x v="0"/>
    <s v="AM1.vld"/>
    <s v="3b"/>
    <n v="35"/>
    <n v="0"/>
    <s v="AM"/>
    <s v="AM1"/>
    <n v="15740"/>
    <n v="15741"/>
    <x v="1"/>
    <x v="4"/>
    <x v="0"/>
    <n v="0.01"/>
    <n v="0"/>
    <n v="0.72"/>
    <n v="1260.06"/>
    <n v="0.01"/>
    <n v="0.72"/>
  </r>
  <r>
    <s v="I25_66to56"/>
    <s v="Win"/>
    <s v="TR012"/>
    <x v="2"/>
    <x v="1"/>
    <s v="Fi01"/>
    <x v="0"/>
    <s v="AM1.vld"/>
    <s v="3b"/>
    <n v="35"/>
    <n v="0"/>
    <s v="AM"/>
    <s v="AM1"/>
    <n v="15742"/>
    <n v="15743"/>
    <x v="0"/>
    <x v="5"/>
    <x v="0"/>
    <n v="0.01"/>
    <n v="0"/>
    <n v="0.77"/>
    <n v="1377.1"/>
    <n v="0.01"/>
    <n v="0.77"/>
  </r>
  <r>
    <s v="I25_66to56"/>
    <s v="Win"/>
    <s v="TR012"/>
    <x v="2"/>
    <x v="1"/>
    <s v="Fi01"/>
    <x v="0"/>
    <s v="AM1.vld"/>
    <s v="3b"/>
    <n v="35"/>
    <n v="0"/>
    <s v="AM"/>
    <s v="AM1"/>
    <n v="17350"/>
    <n v="17351"/>
    <x v="0"/>
    <x v="6"/>
    <x v="0"/>
    <n v="0"/>
    <n v="0"/>
    <n v="0"/>
    <n v="928.1"/>
    <n v="0"/>
    <n v="0"/>
  </r>
  <r>
    <s v="I25_66to56"/>
    <s v="Win"/>
    <s v="TR012"/>
    <x v="2"/>
    <x v="1"/>
    <s v="Fi01"/>
    <x v="0"/>
    <s v="AM1.vld"/>
    <s v="3b"/>
    <n v="35"/>
    <n v="0"/>
    <s v="AM"/>
    <s v="AM1"/>
    <n v="17352"/>
    <n v="17353"/>
    <x v="1"/>
    <x v="7"/>
    <x v="0"/>
    <n v="0"/>
    <n v="0"/>
    <n v="0"/>
    <n v="924.91"/>
    <n v="0"/>
    <n v="0"/>
  </r>
  <r>
    <s v="I25_66to56"/>
    <s v="Win"/>
    <s v="TR012"/>
    <x v="2"/>
    <x v="1"/>
    <s v="Fi01"/>
    <x v="0"/>
    <s v="AM1.vld"/>
    <s v="3b"/>
    <n v="35"/>
    <n v="0"/>
    <s v="AM"/>
    <s v="AM1"/>
    <n v="18993"/>
    <n v="15334"/>
    <x v="0"/>
    <x v="8"/>
    <x v="0"/>
    <n v="0"/>
    <n v="0"/>
    <n v="0"/>
    <n v="2126.5"/>
    <n v="0"/>
    <n v="0"/>
  </r>
  <r>
    <s v="I25_66to56"/>
    <s v="Win"/>
    <s v="TR012"/>
    <x v="2"/>
    <x v="1"/>
    <s v="Fi01"/>
    <x v="0"/>
    <s v="AM1.vld"/>
    <s v="3b"/>
    <n v="35"/>
    <n v="0"/>
    <s v="AM"/>
    <s v="AM1"/>
    <n v="18999"/>
    <n v="19000"/>
    <x v="1"/>
    <x v="9"/>
    <x v="0"/>
    <n v="50.92"/>
    <n v="4.03"/>
    <n v="13.53"/>
    <n v="2110.15"/>
    <n v="54.96"/>
    <n v="13.53"/>
  </r>
  <r>
    <s v="I25_66to56"/>
    <s v="Win"/>
    <s v="TR012"/>
    <x v="2"/>
    <x v="1"/>
    <s v="Fi01"/>
    <x v="0"/>
    <s v="AM1.vld"/>
    <s v="3b"/>
    <n v="35"/>
    <n v="0"/>
    <s v="AM"/>
    <s v="AM1"/>
    <n v="19002"/>
    <n v="19001"/>
    <x v="0"/>
    <x v="10"/>
    <x v="0"/>
    <n v="7.72"/>
    <n v="0.49"/>
    <n v="10.36"/>
    <n v="2250.42"/>
    <n v="8.1999999999999993"/>
    <n v="10.36"/>
  </r>
  <r>
    <s v="I25_66to56"/>
    <s v="Win"/>
    <s v="TR012"/>
    <x v="2"/>
    <x v="1"/>
    <s v="Fi01"/>
    <x v="0"/>
    <s v="AM1.vld"/>
    <s v="3b"/>
    <n v="35"/>
    <n v="0"/>
    <s v="AM"/>
    <s v="AM1"/>
    <n v="19004"/>
    <n v="13271"/>
    <x v="1"/>
    <x v="11"/>
    <x v="0"/>
    <n v="7.64"/>
    <n v="0.65"/>
    <n v="3.82"/>
    <n v="1105.95"/>
    <n v="8.2899999999999991"/>
    <n v="3.82"/>
  </r>
  <r>
    <s v="I25_66to56"/>
    <s v="Win"/>
    <s v="TR012"/>
    <x v="2"/>
    <x v="1"/>
    <s v="Fi01"/>
    <x v="0"/>
    <s v="AM1.vld"/>
    <s v="3b"/>
    <n v="35"/>
    <n v="0"/>
    <s v="AM"/>
    <s v="AM1"/>
    <n v="19017"/>
    <n v="19018"/>
    <x v="1"/>
    <x v="11"/>
    <x v="1"/>
    <n v="149.11000000000001"/>
    <n v="12.46"/>
    <n v="24.55"/>
    <n v="186.12"/>
    <n v="161.57"/>
    <n v="24.55"/>
  </r>
  <r>
    <s v="I25_66to56"/>
    <s v="Win"/>
    <s v="TR012"/>
    <x v="2"/>
    <x v="1"/>
    <s v="Fi01"/>
    <x v="0"/>
    <s v="AM1.vld"/>
    <s v="3b"/>
    <n v="35"/>
    <n v="0"/>
    <s v="AM"/>
    <s v="AM1"/>
    <n v="19035"/>
    <n v="19036"/>
    <x v="1"/>
    <x v="9"/>
    <x v="1"/>
    <n v="35.94"/>
    <n v="2.4500000000000002"/>
    <n v="19.79"/>
    <n v="58.18"/>
    <n v="38.39"/>
    <n v="19.79"/>
  </r>
  <r>
    <s v="I25_66to56"/>
    <s v="Win"/>
    <s v="TR012"/>
    <x v="2"/>
    <x v="1"/>
    <s v="Fi01"/>
    <x v="0"/>
    <s v="AM1.vld"/>
    <s v="3b"/>
    <n v="35"/>
    <n v="0"/>
    <s v="AM"/>
    <s v="AM1"/>
    <n v="19059"/>
    <n v="19060"/>
    <x v="1"/>
    <x v="3"/>
    <x v="1"/>
    <n v="37.5"/>
    <n v="0.36"/>
    <n v="8.49"/>
    <n v="46.35"/>
    <n v="37.86"/>
    <n v="8.49"/>
  </r>
  <r>
    <s v="I25_66to56"/>
    <s v="Win"/>
    <s v="TR012"/>
    <x v="2"/>
    <x v="1"/>
    <s v="Fi01"/>
    <x v="0"/>
    <s v="AM1.vld"/>
    <s v="3b"/>
    <n v="35"/>
    <n v="0"/>
    <s v="AM"/>
    <s v="AM1"/>
    <n v="19075"/>
    <n v="19076"/>
    <x v="1"/>
    <x v="4"/>
    <x v="1"/>
    <n v="28.69"/>
    <n v="0.13"/>
    <n v="4"/>
    <n v="32.82"/>
    <n v="28.82"/>
    <n v="4"/>
  </r>
  <r>
    <s v="I25_66to56"/>
    <s v="Win"/>
    <s v="TR012"/>
    <x v="2"/>
    <x v="1"/>
    <s v="Fi01"/>
    <x v="0"/>
    <s v="AM1.vld"/>
    <s v="3b"/>
    <n v="35"/>
    <n v="0"/>
    <s v="AM"/>
    <s v="AM1"/>
    <n v="19119"/>
    <n v="19120"/>
    <x v="1"/>
    <x v="7"/>
    <x v="1"/>
    <n v="10.18"/>
    <n v="0.28000000000000003"/>
    <n v="17"/>
    <n v="27.45"/>
    <n v="10.46"/>
    <n v="17"/>
  </r>
  <r>
    <s v="I25_66to56"/>
    <s v="Win"/>
    <s v="TR012"/>
    <x v="2"/>
    <x v="1"/>
    <s v="Fi01"/>
    <x v="0"/>
    <s v="AM1.vld"/>
    <s v="3b"/>
    <n v="35"/>
    <n v="0"/>
    <s v="AM"/>
    <s v="AM1"/>
    <n v="19127"/>
    <n v="19239"/>
    <x v="0"/>
    <x v="0"/>
    <x v="1"/>
    <n v="62.75"/>
    <n v="5.09"/>
    <n v="32.47"/>
    <n v="100.31"/>
    <n v="67.84"/>
    <n v="32.47"/>
  </r>
  <r>
    <s v="I25_66to56"/>
    <s v="Win"/>
    <s v="TR012"/>
    <x v="2"/>
    <x v="1"/>
    <s v="Fi01"/>
    <x v="0"/>
    <s v="AM1.vld"/>
    <s v="3b"/>
    <n v="35"/>
    <n v="0"/>
    <s v="AM"/>
    <s v="AM1"/>
    <n v="19131"/>
    <n v="19130"/>
    <x v="0"/>
    <x v="2"/>
    <x v="1"/>
    <n v="77.06"/>
    <n v="5.54"/>
    <n v="35.82"/>
    <n v="118.43"/>
    <n v="82.61"/>
    <n v="35.82"/>
  </r>
  <r>
    <s v="I25_66to56"/>
    <s v="Win"/>
    <s v="TR012"/>
    <x v="2"/>
    <x v="1"/>
    <s v="Fi01"/>
    <x v="0"/>
    <s v="AM1.vld"/>
    <s v="3b"/>
    <n v="35"/>
    <n v="0"/>
    <s v="AM"/>
    <s v="AM1"/>
    <n v="19136"/>
    <n v="19135"/>
    <x v="0"/>
    <x v="1"/>
    <x v="1"/>
    <n v="74.83"/>
    <n v="5.61"/>
    <n v="42.28"/>
    <n v="122.72"/>
    <n v="80.44"/>
    <n v="42.28"/>
  </r>
  <r>
    <s v="I25_66to56"/>
    <s v="Win"/>
    <s v="TR012"/>
    <x v="2"/>
    <x v="1"/>
    <s v="Fi01"/>
    <x v="0"/>
    <s v="AM1.vld"/>
    <s v="3b"/>
    <n v="35"/>
    <n v="0"/>
    <s v="AM"/>
    <s v="AM1"/>
    <n v="19149"/>
    <n v="19148"/>
    <x v="0"/>
    <x v="10"/>
    <x v="1"/>
    <n v="55.48"/>
    <n v="3.18"/>
    <n v="27.11"/>
    <n v="85.76"/>
    <n v="58.65"/>
    <n v="27.11"/>
  </r>
  <r>
    <s v="I25_66to56"/>
    <s v="Win"/>
    <s v="TR012"/>
    <x v="2"/>
    <x v="1"/>
    <s v="Fi01"/>
    <x v="0"/>
    <s v="AM1.vld"/>
    <s v="3b"/>
    <n v="35"/>
    <n v="0"/>
    <s v="AM"/>
    <s v="AM1"/>
    <n v="19173"/>
    <n v="19172"/>
    <x v="0"/>
    <x v="8"/>
    <x v="1"/>
    <n v="72.38"/>
    <n v="1.7"/>
    <n v="20.97"/>
    <n v="95.06"/>
    <n v="74.08"/>
    <n v="20.97"/>
  </r>
  <r>
    <s v="I25_66to56"/>
    <s v="Win"/>
    <s v="TR012"/>
    <x v="2"/>
    <x v="1"/>
    <s v="Fi01"/>
    <x v="0"/>
    <s v="AM1.vld"/>
    <s v="3b"/>
    <n v="35"/>
    <n v="0"/>
    <s v="AM"/>
    <s v="AM1"/>
    <n v="19189"/>
    <n v="19188"/>
    <x v="0"/>
    <x v="5"/>
    <x v="1"/>
    <n v="46.21"/>
    <n v="0.34"/>
    <n v="6.76"/>
    <n v="53.31"/>
    <n v="46.55"/>
    <n v="6.76"/>
  </r>
  <r>
    <s v="I25_66to56"/>
    <s v="Win"/>
    <s v="TR012"/>
    <x v="2"/>
    <x v="1"/>
    <s v="Fi01"/>
    <x v="0"/>
    <s v="AM1.vld"/>
    <s v="3b"/>
    <n v="35"/>
    <n v="0"/>
    <s v="AM"/>
    <s v="AM1"/>
    <n v="19233"/>
    <n v="19232"/>
    <x v="0"/>
    <x v="6"/>
    <x v="1"/>
    <n v="14.4"/>
    <n v="0.33"/>
    <n v="18.59"/>
    <n v="33.32"/>
    <n v="14.73"/>
    <n v="18.59"/>
  </r>
  <r>
    <s v="I25_66to56"/>
    <s v="Win"/>
    <s v="TR012"/>
    <x v="2"/>
    <x v="1"/>
    <s v="Fi01"/>
    <x v="1"/>
    <s v="AM2.vld"/>
    <s v="3b"/>
    <n v="35"/>
    <n v="0"/>
    <s v="AM"/>
    <s v="AM2"/>
    <n v="5209"/>
    <n v="19241"/>
    <x v="0"/>
    <x v="0"/>
    <x v="0"/>
    <n v="263.69"/>
    <n v="19.11"/>
    <n v="41.25"/>
    <n v="4208.08"/>
    <n v="282.8"/>
    <n v="41.25"/>
  </r>
  <r>
    <s v="I25_66to56"/>
    <s v="Win"/>
    <s v="TR012"/>
    <x v="2"/>
    <x v="1"/>
    <s v="Fi01"/>
    <x v="1"/>
    <s v="AM2.vld"/>
    <s v="3b"/>
    <n v="35"/>
    <n v="0"/>
    <s v="AM"/>
    <s v="AM2"/>
    <n v="5394"/>
    <n v="15366"/>
    <x v="0"/>
    <x v="1"/>
    <x v="0"/>
    <n v="114.32"/>
    <n v="13.17"/>
    <n v="32.69"/>
    <n v="3308.85"/>
    <n v="127.49"/>
    <n v="32.69"/>
  </r>
  <r>
    <s v="I25_66to56"/>
    <s v="Win"/>
    <s v="TR012"/>
    <x v="2"/>
    <x v="1"/>
    <s v="Fi01"/>
    <x v="1"/>
    <s v="AM2.vld"/>
    <s v="3b"/>
    <n v="35"/>
    <n v="0"/>
    <s v="AM"/>
    <s v="AM2"/>
    <n v="13270"/>
    <n v="11802"/>
    <x v="0"/>
    <x v="2"/>
    <x v="0"/>
    <n v="122.65"/>
    <n v="10.4"/>
    <n v="24.05"/>
    <n v="3421.9"/>
    <n v="133.05000000000001"/>
    <n v="24.05"/>
  </r>
  <r>
    <s v="I25_66to56"/>
    <s v="Win"/>
    <s v="TR012"/>
    <x v="2"/>
    <x v="1"/>
    <s v="Fi01"/>
    <x v="1"/>
    <s v="AM2.vld"/>
    <s v="3b"/>
    <n v="35"/>
    <n v="0"/>
    <s v="AM"/>
    <s v="AM2"/>
    <n v="15333"/>
    <n v="18991"/>
    <x v="1"/>
    <x v="3"/>
    <x v="0"/>
    <n v="0"/>
    <n v="0"/>
    <n v="0"/>
    <n v="1993"/>
    <n v="0"/>
    <n v="0"/>
  </r>
  <r>
    <s v="I25_66to56"/>
    <s v="Win"/>
    <s v="TR012"/>
    <x v="2"/>
    <x v="1"/>
    <s v="Fi01"/>
    <x v="1"/>
    <s v="AM2.vld"/>
    <s v="3b"/>
    <n v="35"/>
    <n v="0"/>
    <s v="AM"/>
    <s v="AM2"/>
    <n v="15740"/>
    <n v="15741"/>
    <x v="1"/>
    <x v="4"/>
    <x v="0"/>
    <n v="0.15"/>
    <n v="0.01"/>
    <n v="0.82"/>
    <n v="1894.01"/>
    <n v="0.15"/>
    <n v="0.82"/>
  </r>
  <r>
    <s v="I25_66to56"/>
    <s v="Win"/>
    <s v="TR012"/>
    <x v="2"/>
    <x v="1"/>
    <s v="Fi01"/>
    <x v="1"/>
    <s v="AM2.vld"/>
    <s v="3b"/>
    <n v="35"/>
    <n v="0"/>
    <s v="AM"/>
    <s v="AM2"/>
    <n v="15742"/>
    <n v="15743"/>
    <x v="0"/>
    <x v="5"/>
    <x v="0"/>
    <n v="3.11"/>
    <n v="0.19"/>
    <n v="1.85"/>
    <n v="1616.01"/>
    <n v="3.3"/>
    <n v="1.85"/>
  </r>
  <r>
    <s v="I25_66to56"/>
    <s v="Win"/>
    <s v="TR012"/>
    <x v="2"/>
    <x v="1"/>
    <s v="Fi01"/>
    <x v="1"/>
    <s v="AM2.vld"/>
    <s v="3b"/>
    <n v="35"/>
    <n v="0"/>
    <s v="AM"/>
    <s v="AM2"/>
    <n v="17350"/>
    <n v="17351"/>
    <x v="0"/>
    <x v="6"/>
    <x v="0"/>
    <n v="0"/>
    <n v="0"/>
    <n v="0"/>
    <n v="1392.55"/>
    <n v="0"/>
    <n v="0"/>
  </r>
  <r>
    <s v="I25_66to56"/>
    <s v="Win"/>
    <s v="TR012"/>
    <x v="2"/>
    <x v="1"/>
    <s v="Fi01"/>
    <x v="1"/>
    <s v="AM2.vld"/>
    <s v="3b"/>
    <n v="35"/>
    <n v="0"/>
    <s v="AM"/>
    <s v="AM2"/>
    <n v="17352"/>
    <n v="17353"/>
    <x v="1"/>
    <x v="7"/>
    <x v="0"/>
    <n v="0"/>
    <n v="0"/>
    <n v="0"/>
    <n v="1467.54"/>
    <n v="0"/>
    <n v="0"/>
  </r>
  <r>
    <s v="I25_66to56"/>
    <s v="Win"/>
    <s v="TR012"/>
    <x v="2"/>
    <x v="1"/>
    <s v="Fi01"/>
    <x v="1"/>
    <s v="AM2.vld"/>
    <s v="3b"/>
    <n v="35"/>
    <n v="0"/>
    <s v="AM"/>
    <s v="AM2"/>
    <n v="18993"/>
    <n v="15334"/>
    <x v="0"/>
    <x v="8"/>
    <x v="0"/>
    <n v="0"/>
    <n v="0"/>
    <n v="0"/>
    <n v="2643.59"/>
    <n v="0"/>
    <n v="0"/>
  </r>
  <r>
    <s v="I25_66to56"/>
    <s v="Win"/>
    <s v="TR012"/>
    <x v="2"/>
    <x v="1"/>
    <s v="Fi01"/>
    <x v="1"/>
    <s v="AM2.vld"/>
    <s v="3b"/>
    <n v="35"/>
    <n v="0"/>
    <s v="AM"/>
    <s v="AM2"/>
    <n v="18999"/>
    <n v="19000"/>
    <x v="1"/>
    <x v="9"/>
    <x v="0"/>
    <n v="60.97"/>
    <n v="5.09"/>
    <n v="21.38"/>
    <n v="3083.18"/>
    <n v="66.06"/>
    <n v="21.38"/>
  </r>
  <r>
    <s v="I25_66to56"/>
    <s v="Win"/>
    <s v="TR012"/>
    <x v="2"/>
    <x v="1"/>
    <s v="Fi01"/>
    <x v="1"/>
    <s v="AM2.vld"/>
    <s v="3b"/>
    <n v="35"/>
    <n v="0"/>
    <s v="AM"/>
    <s v="AM2"/>
    <n v="19002"/>
    <n v="19001"/>
    <x v="0"/>
    <x v="10"/>
    <x v="0"/>
    <n v="150.46"/>
    <n v="12.27"/>
    <n v="21.03"/>
    <n v="3273.62"/>
    <n v="162.72999999999999"/>
    <n v="21.03"/>
  </r>
  <r>
    <s v="I25_66to56"/>
    <s v="Win"/>
    <s v="TR012"/>
    <x v="2"/>
    <x v="1"/>
    <s v="Fi01"/>
    <x v="1"/>
    <s v="AM2.vld"/>
    <s v="3b"/>
    <n v="35"/>
    <n v="0"/>
    <s v="AM"/>
    <s v="AM2"/>
    <n v="19004"/>
    <n v="13271"/>
    <x v="1"/>
    <x v="11"/>
    <x v="0"/>
    <n v="3.75"/>
    <n v="0.32"/>
    <n v="8.35"/>
    <n v="2150.2600000000002"/>
    <n v="4.07"/>
    <n v="8.35"/>
  </r>
  <r>
    <s v="I25_66to56"/>
    <s v="Win"/>
    <s v="TR012"/>
    <x v="2"/>
    <x v="1"/>
    <s v="Fi01"/>
    <x v="1"/>
    <s v="AM2.vld"/>
    <s v="3b"/>
    <n v="35"/>
    <n v="0"/>
    <s v="AM"/>
    <s v="AM2"/>
    <n v="19017"/>
    <n v="19018"/>
    <x v="1"/>
    <x v="11"/>
    <x v="1"/>
    <n v="174.39"/>
    <n v="15.15"/>
    <n v="51.09"/>
    <n v="240.63"/>
    <n v="189.54"/>
    <n v="51.09"/>
  </r>
  <r>
    <s v="I25_66to56"/>
    <s v="Win"/>
    <s v="TR012"/>
    <x v="2"/>
    <x v="1"/>
    <s v="Fi01"/>
    <x v="1"/>
    <s v="AM2.vld"/>
    <s v="3b"/>
    <n v="35"/>
    <n v="0"/>
    <s v="AM"/>
    <s v="AM2"/>
    <n v="19035"/>
    <n v="19036"/>
    <x v="1"/>
    <x v="9"/>
    <x v="1"/>
    <n v="77.58"/>
    <n v="5.05"/>
    <n v="39.35"/>
    <n v="121.99"/>
    <n v="82.64"/>
    <n v="39.35"/>
  </r>
  <r>
    <s v="I25_66to56"/>
    <s v="Win"/>
    <s v="TR012"/>
    <x v="2"/>
    <x v="1"/>
    <s v="Fi01"/>
    <x v="1"/>
    <s v="AM2.vld"/>
    <s v="3b"/>
    <n v="35"/>
    <n v="0"/>
    <s v="AM"/>
    <s v="AM2"/>
    <n v="19059"/>
    <n v="19060"/>
    <x v="1"/>
    <x v="3"/>
    <x v="1"/>
    <n v="196.43"/>
    <n v="2.54"/>
    <n v="15.28"/>
    <n v="214.25"/>
    <n v="198.97"/>
    <n v="15.28"/>
  </r>
  <r>
    <s v="I25_66to56"/>
    <s v="Win"/>
    <s v="TR012"/>
    <x v="2"/>
    <x v="1"/>
    <s v="Fi01"/>
    <x v="1"/>
    <s v="AM2.vld"/>
    <s v="3b"/>
    <n v="35"/>
    <n v="0"/>
    <s v="AM"/>
    <s v="AM2"/>
    <n v="19075"/>
    <n v="19076"/>
    <x v="1"/>
    <x v="4"/>
    <x v="1"/>
    <n v="133.43"/>
    <n v="0.74"/>
    <n v="5.95"/>
    <n v="140.12"/>
    <n v="134.16999999999999"/>
    <n v="5.95"/>
  </r>
  <r>
    <s v="I25_66to56"/>
    <s v="Win"/>
    <s v="TR012"/>
    <x v="2"/>
    <x v="1"/>
    <s v="Fi01"/>
    <x v="1"/>
    <s v="AM2.vld"/>
    <s v="3b"/>
    <n v="35"/>
    <n v="0"/>
    <s v="AM"/>
    <s v="AM2"/>
    <n v="19119"/>
    <n v="19120"/>
    <x v="1"/>
    <x v="7"/>
    <x v="1"/>
    <n v="39.93"/>
    <n v="0.96"/>
    <n v="29.35"/>
    <n v="70.239999999999995"/>
    <n v="40.89"/>
    <n v="29.35"/>
  </r>
  <r>
    <s v="I25_66to56"/>
    <s v="Win"/>
    <s v="TR012"/>
    <x v="2"/>
    <x v="1"/>
    <s v="Fi01"/>
    <x v="1"/>
    <s v="AM2.vld"/>
    <s v="3b"/>
    <n v="35"/>
    <n v="0"/>
    <s v="AM"/>
    <s v="AM2"/>
    <n v="19127"/>
    <n v="19239"/>
    <x v="0"/>
    <x v="0"/>
    <x v="1"/>
    <n v="657.81"/>
    <n v="60.79"/>
    <n v="105.76"/>
    <n v="824.35"/>
    <n v="718.59"/>
    <n v="105.76"/>
  </r>
  <r>
    <s v="I25_66to56"/>
    <s v="Win"/>
    <s v="TR012"/>
    <x v="2"/>
    <x v="1"/>
    <s v="Fi01"/>
    <x v="1"/>
    <s v="AM2.vld"/>
    <s v="3b"/>
    <n v="35"/>
    <n v="0"/>
    <s v="AM"/>
    <s v="AM2"/>
    <n v="19131"/>
    <n v="19130"/>
    <x v="0"/>
    <x v="2"/>
    <x v="1"/>
    <n v="978.28"/>
    <n v="84.52"/>
    <n v="114.52"/>
    <n v="1177.32"/>
    <n v="1062.79"/>
    <n v="114.52"/>
  </r>
  <r>
    <s v="I25_66to56"/>
    <s v="Win"/>
    <s v="TR012"/>
    <x v="2"/>
    <x v="1"/>
    <s v="Fi01"/>
    <x v="1"/>
    <s v="AM2.vld"/>
    <s v="3b"/>
    <n v="35"/>
    <n v="0"/>
    <s v="AM"/>
    <s v="AM2"/>
    <n v="19136"/>
    <n v="19135"/>
    <x v="0"/>
    <x v="1"/>
    <x v="1"/>
    <n v="1037.44"/>
    <n v="82.63"/>
    <n v="99.54"/>
    <n v="1219.6099999999999"/>
    <n v="1120.07"/>
    <n v="99.54"/>
  </r>
  <r>
    <s v="I25_66to56"/>
    <s v="Win"/>
    <s v="TR012"/>
    <x v="2"/>
    <x v="1"/>
    <s v="Fi01"/>
    <x v="1"/>
    <s v="AM2.vld"/>
    <s v="3b"/>
    <n v="35"/>
    <n v="0"/>
    <s v="AM"/>
    <s v="AM2"/>
    <n v="19149"/>
    <n v="19148"/>
    <x v="0"/>
    <x v="10"/>
    <x v="1"/>
    <n v="765.3"/>
    <n v="48.69"/>
    <n v="64.010000000000005"/>
    <n v="878"/>
    <n v="813.98"/>
    <n v="64.010000000000005"/>
  </r>
  <r>
    <s v="I25_66to56"/>
    <s v="Win"/>
    <s v="TR012"/>
    <x v="2"/>
    <x v="1"/>
    <s v="Fi01"/>
    <x v="1"/>
    <s v="AM2.vld"/>
    <s v="3b"/>
    <n v="35"/>
    <n v="0"/>
    <s v="AM"/>
    <s v="AM2"/>
    <n v="19173"/>
    <n v="19172"/>
    <x v="0"/>
    <x v="8"/>
    <x v="1"/>
    <n v="576.72"/>
    <n v="19.39"/>
    <n v="34.42"/>
    <n v="630.53"/>
    <n v="596.11"/>
    <n v="34.42"/>
  </r>
  <r>
    <s v="I25_66to56"/>
    <s v="Win"/>
    <s v="TR012"/>
    <x v="2"/>
    <x v="1"/>
    <s v="Fi01"/>
    <x v="1"/>
    <s v="AM2.vld"/>
    <s v="3b"/>
    <n v="35"/>
    <n v="0"/>
    <s v="AM"/>
    <s v="AM2"/>
    <n v="19189"/>
    <n v="19188"/>
    <x v="0"/>
    <x v="5"/>
    <x v="1"/>
    <n v="299.45999999999998"/>
    <n v="3.42"/>
    <n v="7.83"/>
    <n v="310.70999999999998"/>
    <n v="302.88"/>
    <n v="7.83"/>
  </r>
  <r>
    <s v="I25_66to56"/>
    <s v="Win"/>
    <s v="TR012"/>
    <x v="2"/>
    <x v="1"/>
    <s v="Fi01"/>
    <x v="1"/>
    <s v="AM2.vld"/>
    <s v="3b"/>
    <n v="35"/>
    <n v="0"/>
    <s v="AM"/>
    <s v="AM2"/>
    <n v="19233"/>
    <n v="19232"/>
    <x v="0"/>
    <x v="6"/>
    <x v="1"/>
    <n v="107.48"/>
    <n v="5.15"/>
    <n v="31.4"/>
    <n v="144.03"/>
    <n v="112.63"/>
    <n v="31.4"/>
  </r>
  <r>
    <s v="I25_66to56"/>
    <s v="Win"/>
    <s v="TR012"/>
    <x v="2"/>
    <x v="1"/>
    <s v="Fi01"/>
    <x v="2"/>
    <s v="AM3.vld"/>
    <s v="3b"/>
    <n v="35"/>
    <n v="0"/>
    <s v="AM"/>
    <s v="AM3"/>
    <n v="5209"/>
    <n v="19241"/>
    <x v="0"/>
    <x v="0"/>
    <x v="0"/>
    <n v="115.36"/>
    <n v="9.82"/>
    <n v="35.83"/>
    <n v="3552.9"/>
    <n v="125.18"/>
    <n v="35.83"/>
  </r>
  <r>
    <s v="I25_66to56"/>
    <s v="Win"/>
    <s v="TR012"/>
    <x v="2"/>
    <x v="1"/>
    <s v="Fi01"/>
    <x v="2"/>
    <s v="AM3.vld"/>
    <s v="3b"/>
    <n v="35"/>
    <n v="0"/>
    <s v="AM"/>
    <s v="AM3"/>
    <n v="5394"/>
    <n v="15366"/>
    <x v="0"/>
    <x v="1"/>
    <x v="0"/>
    <n v="75.45"/>
    <n v="8.0299999999999994"/>
    <n v="32.71"/>
    <n v="3059.35"/>
    <n v="83.49"/>
    <n v="32.71"/>
  </r>
  <r>
    <s v="I25_66to56"/>
    <s v="Win"/>
    <s v="TR012"/>
    <x v="2"/>
    <x v="1"/>
    <s v="Fi01"/>
    <x v="2"/>
    <s v="AM3.vld"/>
    <s v="3b"/>
    <n v="35"/>
    <n v="0"/>
    <s v="AM"/>
    <s v="AM3"/>
    <n v="13270"/>
    <n v="11802"/>
    <x v="0"/>
    <x v="2"/>
    <x v="0"/>
    <n v="94.27"/>
    <n v="9.08"/>
    <n v="22.7"/>
    <n v="3042.66"/>
    <n v="103.35"/>
    <n v="22.7"/>
  </r>
  <r>
    <s v="I25_66to56"/>
    <s v="Win"/>
    <s v="TR012"/>
    <x v="2"/>
    <x v="1"/>
    <s v="Fi01"/>
    <x v="2"/>
    <s v="AM3.vld"/>
    <s v="3b"/>
    <n v="35"/>
    <n v="0"/>
    <s v="AM"/>
    <s v="AM3"/>
    <n v="15333"/>
    <n v="18991"/>
    <x v="1"/>
    <x v="3"/>
    <x v="0"/>
    <n v="0"/>
    <n v="0"/>
    <n v="0"/>
    <n v="1584.92"/>
    <n v="0"/>
    <n v="0"/>
  </r>
  <r>
    <s v="I25_66to56"/>
    <s v="Win"/>
    <s v="TR012"/>
    <x v="2"/>
    <x v="1"/>
    <s v="Fi01"/>
    <x v="2"/>
    <s v="AM3.vld"/>
    <s v="3b"/>
    <n v="35"/>
    <n v="0"/>
    <s v="AM"/>
    <s v="AM3"/>
    <n v="15740"/>
    <n v="15741"/>
    <x v="1"/>
    <x v="4"/>
    <x v="0"/>
    <n v="4.0599999999999996"/>
    <n v="0.2"/>
    <n v="0.76"/>
    <n v="1478.27"/>
    <n v="4.26"/>
    <n v="0.76"/>
  </r>
  <r>
    <s v="I25_66to56"/>
    <s v="Win"/>
    <s v="TR012"/>
    <x v="2"/>
    <x v="1"/>
    <s v="Fi01"/>
    <x v="2"/>
    <s v="AM3.vld"/>
    <s v="3b"/>
    <n v="35"/>
    <n v="0"/>
    <s v="AM"/>
    <s v="AM3"/>
    <n v="15742"/>
    <n v="15743"/>
    <x v="0"/>
    <x v="5"/>
    <x v="0"/>
    <n v="4.2300000000000004"/>
    <n v="0.28000000000000003"/>
    <n v="1.08"/>
    <n v="1177.29"/>
    <n v="4.51"/>
    <n v="1.08"/>
  </r>
  <r>
    <s v="I25_66to56"/>
    <s v="Win"/>
    <s v="TR012"/>
    <x v="2"/>
    <x v="1"/>
    <s v="Fi01"/>
    <x v="2"/>
    <s v="AM3.vld"/>
    <s v="3b"/>
    <n v="35"/>
    <n v="0"/>
    <s v="AM"/>
    <s v="AM3"/>
    <n v="17350"/>
    <n v="17351"/>
    <x v="0"/>
    <x v="6"/>
    <x v="0"/>
    <n v="0"/>
    <n v="0"/>
    <n v="0"/>
    <n v="1183.29"/>
    <n v="0"/>
    <n v="0"/>
  </r>
  <r>
    <s v="I25_66to56"/>
    <s v="Win"/>
    <s v="TR012"/>
    <x v="2"/>
    <x v="1"/>
    <s v="Fi01"/>
    <x v="2"/>
    <s v="AM3.vld"/>
    <s v="3b"/>
    <n v="35"/>
    <n v="0"/>
    <s v="AM"/>
    <s v="AM3"/>
    <n v="17352"/>
    <n v="17353"/>
    <x v="1"/>
    <x v="7"/>
    <x v="0"/>
    <n v="0"/>
    <n v="0"/>
    <n v="0"/>
    <n v="1251.8399999999999"/>
    <n v="0"/>
    <n v="0"/>
  </r>
  <r>
    <s v="I25_66to56"/>
    <s v="Win"/>
    <s v="TR012"/>
    <x v="2"/>
    <x v="1"/>
    <s v="Fi01"/>
    <x v="2"/>
    <s v="AM3.vld"/>
    <s v="3b"/>
    <n v="35"/>
    <n v="0"/>
    <s v="AM"/>
    <s v="AM3"/>
    <n v="18993"/>
    <n v="15334"/>
    <x v="0"/>
    <x v="8"/>
    <x v="0"/>
    <n v="0"/>
    <n v="0"/>
    <n v="0"/>
    <n v="2252.3000000000002"/>
    <n v="0"/>
    <n v="0"/>
  </r>
  <r>
    <s v="I25_66to56"/>
    <s v="Win"/>
    <s v="TR012"/>
    <x v="2"/>
    <x v="1"/>
    <s v="Fi01"/>
    <x v="2"/>
    <s v="AM3.vld"/>
    <s v="3b"/>
    <n v="35"/>
    <n v="0"/>
    <s v="AM"/>
    <s v="AM3"/>
    <n v="18999"/>
    <n v="19000"/>
    <x v="1"/>
    <x v="9"/>
    <x v="0"/>
    <n v="103.23"/>
    <n v="8.82"/>
    <n v="16.84"/>
    <n v="2292.98"/>
    <n v="112.05"/>
    <n v="16.84"/>
  </r>
  <r>
    <s v="I25_66to56"/>
    <s v="Win"/>
    <s v="TR012"/>
    <x v="2"/>
    <x v="1"/>
    <s v="Fi01"/>
    <x v="2"/>
    <s v="AM3.vld"/>
    <s v="3b"/>
    <n v="35"/>
    <n v="0"/>
    <s v="AM"/>
    <s v="AM3"/>
    <n v="19002"/>
    <n v="19001"/>
    <x v="0"/>
    <x v="10"/>
    <x v="0"/>
    <n v="67.22"/>
    <n v="5.91"/>
    <n v="18.12"/>
    <n v="2858.75"/>
    <n v="73.13"/>
    <n v="18.12"/>
  </r>
  <r>
    <s v="I25_66to56"/>
    <s v="Win"/>
    <s v="TR012"/>
    <x v="2"/>
    <x v="1"/>
    <s v="Fi01"/>
    <x v="2"/>
    <s v="AM3.vld"/>
    <s v="3b"/>
    <n v="35"/>
    <n v="0"/>
    <s v="AM"/>
    <s v="AM3"/>
    <n v="19004"/>
    <n v="13271"/>
    <x v="1"/>
    <x v="11"/>
    <x v="0"/>
    <n v="10.029999999999999"/>
    <n v="0.97"/>
    <n v="8.2799999999999994"/>
    <n v="1849.66"/>
    <n v="11.01"/>
    <n v="8.2799999999999994"/>
  </r>
  <r>
    <s v="I25_66to56"/>
    <s v="Win"/>
    <s v="TR012"/>
    <x v="2"/>
    <x v="1"/>
    <s v="Fi01"/>
    <x v="2"/>
    <s v="AM3.vld"/>
    <s v="3b"/>
    <n v="35"/>
    <n v="0"/>
    <s v="AM"/>
    <s v="AM3"/>
    <n v="19017"/>
    <n v="19018"/>
    <x v="1"/>
    <x v="11"/>
    <x v="1"/>
    <n v="401.58"/>
    <n v="30.21"/>
    <n v="49.68"/>
    <n v="481.47"/>
    <n v="431.78"/>
    <n v="49.68"/>
  </r>
  <r>
    <s v="I25_66to56"/>
    <s v="Win"/>
    <s v="TR012"/>
    <x v="2"/>
    <x v="1"/>
    <s v="Fi01"/>
    <x v="2"/>
    <s v="AM3.vld"/>
    <s v="3b"/>
    <n v="35"/>
    <n v="0"/>
    <s v="AM"/>
    <s v="AM3"/>
    <n v="19035"/>
    <n v="19036"/>
    <x v="1"/>
    <x v="9"/>
    <x v="1"/>
    <n v="287.95"/>
    <n v="13.43"/>
    <n v="38.18"/>
    <n v="339.56"/>
    <n v="301.38"/>
    <n v="38.18"/>
  </r>
  <r>
    <s v="I25_66to56"/>
    <s v="Win"/>
    <s v="TR012"/>
    <x v="2"/>
    <x v="1"/>
    <s v="Fi01"/>
    <x v="2"/>
    <s v="AM3.vld"/>
    <s v="3b"/>
    <n v="35"/>
    <n v="0"/>
    <s v="AM"/>
    <s v="AM3"/>
    <n v="19059"/>
    <n v="19060"/>
    <x v="1"/>
    <x v="3"/>
    <x v="1"/>
    <n v="421.83"/>
    <n v="3.66"/>
    <n v="13.58"/>
    <n v="439.07"/>
    <n v="425.49"/>
    <n v="13.58"/>
  </r>
  <r>
    <s v="I25_66to56"/>
    <s v="Win"/>
    <s v="TR012"/>
    <x v="2"/>
    <x v="1"/>
    <s v="Fi01"/>
    <x v="2"/>
    <s v="AM3.vld"/>
    <s v="3b"/>
    <n v="35"/>
    <n v="0"/>
    <s v="AM"/>
    <s v="AM3"/>
    <n v="19075"/>
    <n v="19076"/>
    <x v="1"/>
    <x v="4"/>
    <x v="1"/>
    <n v="455.76"/>
    <n v="5.38"/>
    <n v="5.75"/>
    <n v="466.9"/>
    <n v="461.14"/>
    <n v="5.75"/>
  </r>
  <r>
    <s v="I25_66to56"/>
    <s v="Win"/>
    <s v="TR012"/>
    <x v="2"/>
    <x v="1"/>
    <s v="Fi01"/>
    <x v="2"/>
    <s v="AM3.vld"/>
    <s v="3b"/>
    <n v="35"/>
    <n v="0"/>
    <s v="AM"/>
    <s v="AM3"/>
    <n v="19119"/>
    <n v="19120"/>
    <x v="1"/>
    <x v="7"/>
    <x v="1"/>
    <n v="262.61"/>
    <n v="11.3"/>
    <n v="28.87"/>
    <n v="302.77999999999997"/>
    <n v="273.92"/>
    <n v="28.87"/>
  </r>
  <r>
    <s v="I25_66to56"/>
    <s v="Win"/>
    <s v="TR012"/>
    <x v="2"/>
    <x v="1"/>
    <s v="Fi01"/>
    <x v="2"/>
    <s v="AM3.vld"/>
    <s v="3b"/>
    <n v="35"/>
    <n v="0"/>
    <s v="AM"/>
    <s v="AM3"/>
    <n v="19127"/>
    <n v="19239"/>
    <x v="0"/>
    <x v="0"/>
    <x v="1"/>
    <n v="583.13"/>
    <n v="56.54"/>
    <n v="123.96"/>
    <n v="763.64"/>
    <n v="639.67999999999995"/>
    <n v="123.96"/>
  </r>
  <r>
    <s v="I25_66to56"/>
    <s v="Win"/>
    <s v="TR012"/>
    <x v="2"/>
    <x v="1"/>
    <s v="Fi01"/>
    <x v="2"/>
    <s v="AM3.vld"/>
    <s v="3b"/>
    <n v="35"/>
    <n v="0"/>
    <s v="AM"/>
    <s v="AM3"/>
    <n v="19131"/>
    <n v="19130"/>
    <x v="0"/>
    <x v="2"/>
    <x v="1"/>
    <n v="657.18"/>
    <n v="60.43"/>
    <n v="130.03"/>
    <n v="847.63"/>
    <n v="717.6"/>
    <n v="130.03"/>
  </r>
  <r>
    <s v="I25_66to56"/>
    <s v="Win"/>
    <s v="TR012"/>
    <x v="2"/>
    <x v="1"/>
    <s v="Fi01"/>
    <x v="2"/>
    <s v="AM3.vld"/>
    <s v="3b"/>
    <n v="35"/>
    <n v="0"/>
    <s v="AM"/>
    <s v="AM3"/>
    <n v="19136"/>
    <n v="19135"/>
    <x v="0"/>
    <x v="1"/>
    <x v="1"/>
    <n v="652.11"/>
    <n v="56.92"/>
    <n v="110.21"/>
    <n v="819.24"/>
    <n v="709.03"/>
    <n v="110.21"/>
  </r>
  <r>
    <s v="I25_66to56"/>
    <s v="Win"/>
    <s v="TR012"/>
    <x v="2"/>
    <x v="1"/>
    <s v="Fi01"/>
    <x v="2"/>
    <s v="AM3.vld"/>
    <s v="3b"/>
    <n v="35"/>
    <n v="0"/>
    <s v="AM"/>
    <s v="AM3"/>
    <n v="19149"/>
    <n v="19148"/>
    <x v="0"/>
    <x v="10"/>
    <x v="1"/>
    <n v="552.44000000000005"/>
    <n v="45.03"/>
    <n v="84.12"/>
    <n v="681.59"/>
    <n v="597.47"/>
    <n v="84.12"/>
  </r>
  <r>
    <s v="I25_66to56"/>
    <s v="Win"/>
    <s v="TR012"/>
    <x v="2"/>
    <x v="1"/>
    <s v="Fi01"/>
    <x v="2"/>
    <s v="AM3.vld"/>
    <s v="3b"/>
    <n v="35"/>
    <n v="0"/>
    <s v="AM"/>
    <s v="AM3"/>
    <n v="19173"/>
    <n v="19172"/>
    <x v="0"/>
    <x v="8"/>
    <x v="1"/>
    <n v="298.22000000000003"/>
    <n v="10.54"/>
    <n v="28.53"/>
    <n v="337.29"/>
    <n v="308.76"/>
    <n v="28.53"/>
  </r>
  <r>
    <s v="I25_66to56"/>
    <s v="Win"/>
    <s v="TR012"/>
    <x v="2"/>
    <x v="1"/>
    <s v="Fi01"/>
    <x v="2"/>
    <s v="AM3.vld"/>
    <s v="3b"/>
    <n v="35"/>
    <n v="0"/>
    <s v="AM"/>
    <s v="AM3"/>
    <n v="19189"/>
    <n v="19188"/>
    <x v="0"/>
    <x v="5"/>
    <x v="1"/>
    <n v="215.93"/>
    <n v="4.3"/>
    <n v="5.79"/>
    <n v="226.02"/>
    <n v="220.23"/>
    <n v="5.79"/>
  </r>
  <r>
    <s v="I25_66to56"/>
    <s v="Win"/>
    <s v="TR012"/>
    <x v="2"/>
    <x v="1"/>
    <s v="Fi01"/>
    <x v="2"/>
    <s v="AM3.vld"/>
    <s v="3b"/>
    <n v="35"/>
    <n v="0"/>
    <s v="AM"/>
    <s v="AM3"/>
    <n v="19233"/>
    <n v="19232"/>
    <x v="0"/>
    <x v="6"/>
    <x v="1"/>
    <n v="147.5"/>
    <n v="8.2200000000000006"/>
    <n v="29.61"/>
    <n v="185.33"/>
    <n v="155.72"/>
    <n v="29.61"/>
  </r>
  <r>
    <s v="I25_66to56"/>
    <s v="Win"/>
    <s v="TR012"/>
    <x v="2"/>
    <x v="1"/>
    <s v="Fi01"/>
    <x v="3"/>
    <s v="AM4.vld"/>
    <s v="3b"/>
    <n v="35"/>
    <n v="0"/>
    <s v="AM"/>
    <s v="AM4"/>
    <n v="5209"/>
    <n v="19241"/>
    <x v="0"/>
    <x v="0"/>
    <x v="0"/>
    <n v="140.65"/>
    <n v="13.38"/>
    <n v="52.51"/>
    <n v="7536.5"/>
    <n v="154.03"/>
    <n v="52.51"/>
  </r>
  <r>
    <s v="I25_66to56"/>
    <s v="Win"/>
    <s v="TR012"/>
    <x v="2"/>
    <x v="1"/>
    <s v="Fi01"/>
    <x v="3"/>
    <s v="AM4.vld"/>
    <s v="3b"/>
    <n v="35"/>
    <n v="0"/>
    <s v="AM"/>
    <s v="AM4"/>
    <n v="5394"/>
    <n v="15366"/>
    <x v="0"/>
    <x v="1"/>
    <x v="0"/>
    <n v="138.43"/>
    <n v="13.97"/>
    <n v="67.180000000000007"/>
    <n v="6572.19"/>
    <n v="152.41"/>
    <n v="67.180000000000007"/>
  </r>
  <r>
    <s v="I25_66to56"/>
    <s v="Win"/>
    <s v="TR012"/>
    <x v="2"/>
    <x v="1"/>
    <s v="Fi01"/>
    <x v="3"/>
    <s v="AM4.vld"/>
    <s v="3b"/>
    <n v="35"/>
    <n v="0"/>
    <s v="AM"/>
    <s v="AM4"/>
    <n v="13270"/>
    <n v="11802"/>
    <x v="0"/>
    <x v="2"/>
    <x v="0"/>
    <n v="230.54"/>
    <n v="21.99"/>
    <n v="57.76"/>
    <n v="6693.45"/>
    <n v="252.53"/>
    <n v="57.76"/>
  </r>
  <r>
    <s v="I25_66to56"/>
    <s v="Win"/>
    <s v="TR012"/>
    <x v="2"/>
    <x v="1"/>
    <s v="Fi01"/>
    <x v="3"/>
    <s v="AM4.vld"/>
    <s v="3b"/>
    <n v="35"/>
    <n v="0"/>
    <s v="AM"/>
    <s v="AM4"/>
    <n v="15333"/>
    <n v="18991"/>
    <x v="1"/>
    <x v="3"/>
    <x v="0"/>
    <n v="0"/>
    <n v="0"/>
    <n v="0"/>
    <n v="3533.46"/>
    <n v="0"/>
    <n v="0"/>
  </r>
  <r>
    <s v="I25_66to56"/>
    <s v="Win"/>
    <s v="TR012"/>
    <x v="2"/>
    <x v="1"/>
    <s v="Fi01"/>
    <x v="3"/>
    <s v="AM4.vld"/>
    <s v="3b"/>
    <n v="35"/>
    <n v="0"/>
    <s v="AM"/>
    <s v="AM4"/>
    <n v="15740"/>
    <n v="15741"/>
    <x v="1"/>
    <x v="4"/>
    <x v="0"/>
    <n v="4.68"/>
    <n v="0.2"/>
    <n v="0.84"/>
    <n v="3254"/>
    <n v="4.88"/>
    <n v="0.84"/>
  </r>
  <r>
    <s v="I25_66to56"/>
    <s v="Win"/>
    <s v="TR012"/>
    <x v="2"/>
    <x v="1"/>
    <s v="Fi01"/>
    <x v="3"/>
    <s v="AM4.vld"/>
    <s v="3b"/>
    <n v="35"/>
    <n v="0"/>
    <s v="AM"/>
    <s v="AM4"/>
    <n v="15742"/>
    <n v="15743"/>
    <x v="0"/>
    <x v="5"/>
    <x v="0"/>
    <n v="9.3699999999999992"/>
    <n v="0.6"/>
    <n v="2.2200000000000002"/>
    <n v="2710.28"/>
    <n v="9.9700000000000006"/>
    <n v="2.2200000000000002"/>
  </r>
  <r>
    <s v="I25_66to56"/>
    <s v="Win"/>
    <s v="TR012"/>
    <x v="2"/>
    <x v="1"/>
    <s v="Fi01"/>
    <x v="3"/>
    <s v="AM4.vld"/>
    <s v="3b"/>
    <n v="35"/>
    <n v="0"/>
    <s v="AM"/>
    <s v="AM4"/>
    <n v="17350"/>
    <n v="17351"/>
    <x v="0"/>
    <x v="6"/>
    <x v="0"/>
    <n v="0"/>
    <n v="0"/>
    <n v="0"/>
    <n v="2690.75"/>
    <n v="0"/>
    <n v="0"/>
  </r>
  <r>
    <s v="I25_66to56"/>
    <s v="Win"/>
    <s v="TR012"/>
    <x v="2"/>
    <x v="1"/>
    <s v="Fi01"/>
    <x v="3"/>
    <s v="AM4.vld"/>
    <s v="3b"/>
    <n v="35"/>
    <n v="0"/>
    <s v="AM"/>
    <s v="AM4"/>
    <n v="17352"/>
    <n v="17353"/>
    <x v="1"/>
    <x v="7"/>
    <x v="0"/>
    <n v="0"/>
    <n v="0"/>
    <n v="0"/>
    <n v="2745.72"/>
    <n v="0"/>
    <n v="0"/>
  </r>
  <r>
    <s v="I25_66to56"/>
    <s v="Win"/>
    <s v="TR012"/>
    <x v="2"/>
    <x v="1"/>
    <s v="Fi01"/>
    <x v="3"/>
    <s v="AM4.vld"/>
    <s v="3b"/>
    <n v="35"/>
    <n v="0"/>
    <s v="AM"/>
    <s v="AM4"/>
    <n v="18993"/>
    <n v="15334"/>
    <x v="0"/>
    <x v="8"/>
    <x v="0"/>
    <n v="0"/>
    <n v="0"/>
    <n v="0"/>
    <n v="4665.28"/>
    <n v="0"/>
    <n v="0"/>
  </r>
  <r>
    <s v="I25_66to56"/>
    <s v="Win"/>
    <s v="TR012"/>
    <x v="2"/>
    <x v="1"/>
    <s v="Fi01"/>
    <x v="3"/>
    <s v="AM4.vld"/>
    <s v="3b"/>
    <n v="35"/>
    <n v="0"/>
    <s v="AM"/>
    <s v="AM4"/>
    <n v="18999"/>
    <n v="19000"/>
    <x v="1"/>
    <x v="9"/>
    <x v="0"/>
    <n v="197.91"/>
    <n v="17.25"/>
    <n v="32.51"/>
    <n v="4984.2299999999996"/>
    <n v="215.16"/>
    <n v="32.51"/>
  </r>
  <r>
    <s v="I25_66to56"/>
    <s v="Win"/>
    <s v="TR012"/>
    <x v="2"/>
    <x v="1"/>
    <s v="Fi01"/>
    <x v="3"/>
    <s v="AM4.vld"/>
    <s v="3b"/>
    <n v="35"/>
    <n v="0"/>
    <s v="AM"/>
    <s v="AM4"/>
    <n v="19002"/>
    <n v="19001"/>
    <x v="0"/>
    <x v="10"/>
    <x v="0"/>
    <n v="134.72"/>
    <n v="12.11"/>
    <n v="37.67"/>
    <n v="5949.31"/>
    <n v="146.83000000000001"/>
    <n v="37.67"/>
  </r>
  <r>
    <s v="I25_66to56"/>
    <s v="Win"/>
    <s v="TR012"/>
    <x v="2"/>
    <x v="1"/>
    <s v="Fi01"/>
    <x v="3"/>
    <s v="AM4.vld"/>
    <s v="3b"/>
    <n v="35"/>
    <n v="0"/>
    <s v="AM"/>
    <s v="AM4"/>
    <n v="19004"/>
    <n v="13271"/>
    <x v="1"/>
    <x v="11"/>
    <x v="0"/>
    <n v="21.86"/>
    <n v="2.2200000000000002"/>
    <n v="22.8"/>
    <n v="4582.2"/>
    <n v="24.07"/>
    <n v="22.8"/>
  </r>
  <r>
    <s v="I25_66to56"/>
    <s v="Win"/>
    <s v="TR012"/>
    <x v="2"/>
    <x v="1"/>
    <s v="Fi01"/>
    <x v="3"/>
    <s v="AM4.vld"/>
    <s v="3b"/>
    <n v="35"/>
    <n v="0"/>
    <s v="AM"/>
    <s v="AM4"/>
    <n v="19017"/>
    <n v="19018"/>
    <x v="1"/>
    <x v="11"/>
    <x v="1"/>
    <n v="803.52"/>
    <n v="64.37"/>
    <n v="139.51"/>
    <n v="1007.39"/>
    <n v="867.89"/>
    <n v="139.51"/>
  </r>
  <r>
    <s v="I25_66to56"/>
    <s v="Win"/>
    <s v="TR012"/>
    <x v="2"/>
    <x v="1"/>
    <s v="Fi01"/>
    <x v="3"/>
    <s v="AM4.vld"/>
    <s v="3b"/>
    <n v="35"/>
    <n v="0"/>
    <s v="AM"/>
    <s v="AM4"/>
    <n v="19035"/>
    <n v="19036"/>
    <x v="1"/>
    <x v="9"/>
    <x v="1"/>
    <n v="544.63"/>
    <n v="27.18"/>
    <n v="101.74"/>
    <n v="673.56"/>
    <n v="571.82000000000005"/>
    <n v="101.74"/>
  </r>
  <r>
    <s v="I25_66to56"/>
    <s v="Win"/>
    <s v="TR012"/>
    <x v="2"/>
    <x v="1"/>
    <s v="Fi01"/>
    <x v="3"/>
    <s v="AM4.vld"/>
    <s v="3b"/>
    <n v="35"/>
    <n v="0"/>
    <s v="AM"/>
    <s v="AM4"/>
    <n v="19059"/>
    <n v="19060"/>
    <x v="1"/>
    <x v="3"/>
    <x v="1"/>
    <n v="851.28"/>
    <n v="8.0299999999999994"/>
    <n v="30.68"/>
    <n v="889.99"/>
    <n v="859.31"/>
    <n v="30.68"/>
  </r>
  <r>
    <s v="I25_66to56"/>
    <s v="Win"/>
    <s v="TR012"/>
    <x v="2"/>
    <x v="1"/>
    <s v="Fi01"/>
    <x v="3"/>
    <s v="AM4.vld"/>
    <s v="3b"/>
    <n v="35"/>
    <n v="0"/>
    <s v="AM"/>
    <s v="AM4"/>
    <n v="19075"/>
    <n v="19076"/>
    <x v="1"/>
    <x v="4"/>
    <x v="1"/>
    <n v="872.9"/>
    <n v="8.3800000000000008"/>
    <n v="11.55"/>
    <n v="892.83"/>
    <n v="881.28"/>
    <n v="11.55"/>
  </r>
  <r>
    <s v="I25_66to56"/>
    <s v="Win"/>
    <s v="TR012"/>
    <x v="2"/>
    <x v="1"/>
    <s v="Fi01"/>
    <x v="3"/>
    <s v="AM4.vld"/>
    <s v="3b"/>
    <n v="35"/>
    <n v="0"/>
    <s v="AM"/>
    <s v="AM4"/>
    <n v="19119"/>
    <n v="19120"/>
    <x v="1"/>
    <x v="7"/>
    <x v="1"/>
    <n v="726.89"/>
    <n v="35.78"/>
    <n v="61.91"/>
    <n v="824.58"/>
    <n v="762.67"/>
    <n v="61.91"/>
  </r>
  <r>
    <s v="I25_66to56"/>
    <s v="Win"/>
    <s v="TR012"/>
    <x v="2"/>
    <x v="1"/>
    <s v="Fi01"/>
    <x v="3"/>
    <s v="AM4.vld"/>
    <s v="3b"/>
    <n v="35"/>
    <n v="0"/>
    <s v="AM"/>
    <s v="AM4"/>
    <n v="19127"/>
    <n v="19239"/>
    <x v="0"/>
    <x v="0"/>
    <x v="1"/>
    <n v="1310.02"/>
    <n v="124.38"/>
    <n v="312.58"/>
    <n v="1746.98"/>
    <n v="1434.41"/>
    <n v="312.58"/>
  </r>
  <r>
    <s v="I25_66to56"/>
    <s v="Win"/>
    <s v="TR012"/>
    <x v="2"/>
    <x v="1"/>
    <s v="Fi01"/>
    <x v="3"/>
    <s v="AM4.vld"/>
    <s v="3b"/>
    <n v="35"/>
    <n v="0"/>
    <s v="AM"/>
    <s v="AM4"/>
    <n v="19131"/>
    <n v="19130"/>
    <x v="0"/>
    <x v="2"/>
    <x v="1"/>
    <n v="1289.3800000000001"/>
    <n v="117.69"/>
    <n v="324.73"/>
    <n v="1731.8"/>
    <n v="1407.07"/>
    <n v="324.73"/>
  </r>
  <r>
    <s v="I25_66to56"/>
    <s v="Win"/>
    <s v="TR012"/>
    <x v="2"/>
    <x v="1"/>
    <s v="Fi01"/>
    <x v="3"/>
    <s v="AM4.vld"/>
    <s v="3b"/>
    <n v="35"/>
    <n v="0"/>
    <s v="AM"/>
    <s v="AM4"/>
    <n v="19136"/>
    <n v="19135"/>
    <x v="0"/>
    <x v="1"/>
    <x v="1"/>
    <n v="1269.78"/>
    <n v="112.53"/>
    <n v="289.26"/>
    <n v="1671.57"/>
    <n v="1382.31"/>
    <n v="289.26"/>
  </r>
  <r>
    <s v="I25_66to56"/>
    <s v="Win"/>
    <s v="TR012"/>
    <x v="2"/>
    <x v="1"/>
    <s v="Fi01"/>
    <x v="3"/>
    <s v="AM4.vld"/>
    <s v="3b"/>
    <n v="35"/>
    <n v="0"/>
    <s v="AM"/>
    <s v="AM4"/>
    <n v="19149"/>
    <n v="19148"/>
    <x v="0"/>
    <x v="10"/>
    <x v="1"/>
    <n v="1158.97"/>
    <n v="97.75"/>
    <n v="221.55"/>
    <n v="1478.27"/>
    <n v="1256.72"/>
    <n v="221.55"/>
  </r>
  <r>
    <s v="I25_66to56"/>
    <s v="Win"/>
    <s v="TR012"/>
    <x v="2"/>
    <x v="1"/>
    <s v="Fi01"/>
    <x v="3"/>
    <s v="AM4.vld"/>
    <s v="3b"/>
    <n v="35"/>
    <n v="0"/>
    <s v="AM"/>
    <s v="AM4"/>
    <n v="19173"/>
    <n v="19172"/>
    <x v="0"/>
    <x v="8"/>
    <x v="1"/>
    <n v="637.15"/>
    <n v="22.69"/>
    <n v="57.74"/>
    <n v="717.58"/>
    <n v="659.84"/>
    <n v="57.74"/>
  </r>
  <r>
    <s v="I25_66to56"/>
    <s v="Win"/>
    <s v="TR012"/>
    <x v="2"/>
    <x v="1"/>
    <s v="Fi01"/>
    <x v="3"/>
    <s v="AM4.vld"/>
    <s v="3b"/>
    <n v="35"/>
    <n v="0"/>
    <s v="AM"/>
    <s v="AM4"/>
    <n v="19189"/>
    <n v="19188"/>
    <x v="0"/>
    <x v="5"/>
    <x v="1"/>
    <n v="496.88"/>
    <n v="9.51"/>
    <n v="13.54"/>
    <n v="519.94000000000005"/>
    <n v="506.39"/>
    <n v="13.54"/>
  </r>
  <r>
    <s v="I25_66to56"/>
    <s v="Win"/>
    <s v="TR012"/>
    <x v="2"/>
    <x v="1"/>
    <s v="Fi01"/>
    <x v="3"/>
    <s v="AM4.vld"/>
    <s v="3b"/>
    <n v="35"/>
    <n v="0"/>
    <s v="AM"/>
    <s v="AM4"/>
    <n v="19233"/>
    <n v="19232"/>
    <x v="0"/>
    <x v="6"/>
    <x v="1"/>
    <n v="499.49"/>
    <n v="30.68"/>
    <n v="68.180000000000007"/>
    <n v="598.35"/>
    <n v="530.16999999999996"/>
    <n v="68.180000000000007"/>
  </r>
  <r>
    <s v="I25_66to56"/>
    <s v="Win"/>
    <s v="TR012"/>
    <x v="2"/>
    <x v="1"/>
    <s v="Fi01"/>
    <x v="4"/>
    <s v="AM5.vld"/>
    <s v="3b"/>
    <n v="35"/>
    <n v="0"/>
    <s v="AM"/>
    <s v="AM5"/>
    <n v="5209"/>
    <n v="19241"/>
    <x v="0"/>
    <x v="0"/>
    <x v="0"/>
    <n v="84.23"/>
    <n v="7.84"/>
    <n v="36.71"/>
    <n v="3566.52"/>
    <n v="92.07"/>
    <n v="36.71"/>
  </r>
  <r>
    <s v="I25_66to56"/>
    <s v="Win"/>
    <s v="TR012"/>
    <x v="2"/>
    <x v="1"/>
    <s v="Fi01"/>
    <x v="4"/>
    <s v="AM5.vld"/>
    <s v="3b"/>
    <n v="35"/>
    <n v="0"/>
    <s v="AM"/>
    <s v="AM5"/>
    <n v="5394"/>
    <n v="15366"/>
    <x v="0"/>
    <x v="1"/>
    <x v="0"/>
    <n v="89.37"/>
    <n v="9.02"/>
    <n v="39.25"/>
    <n v="3156.49"/>
    <n v="98.39"/>
    <n v="39.25"/>
  </r>
  <r>
    <s v="I25_66to56"/>
    <s v="Win"/>
    <s v="TR012"/>
    <x v="2"/>
    <x v="1"/>
    <s v="Fi01"/>
    <x v="4"/>
    <s v="AM5.vld"/>
    <s v="3b"/>
    <n v="35"/>
    <n v="0"/>
    <s v="AM"/>
    <s v="AM5"/>
    <n v="13270"/>
    <n v="11802"/>
    <x v="0"/>
    <x v="2"/>
    <x v="0"/>
    <n v="86.58"/>
    <n v="8.43"/>
    <n v="23.13"/>
    <n v="3168.51"/>
    <n v="95.01"/>
    <n v="23.13"/>
  </r>
  <r>
    <s v="I25_66to56"/>
    <s v="Win"/>
    <s v="TR012"/>
    <x v="2"/>
    <x v="1"/>
    <s v="Fi01"/>
    <x v="4"/>
    <s v="AM5.vld"/>
    <s v="3b"/>
    <n v="35"/>
    <n v="0"/>
    <s v="AM"/>
    <s v="AM5"/>
    <n v="15333"/>
    <n v="18991"/>
    <x v="1"/>
    <x v="3"/>
    <x v="0"/>
    <n v="0"/>
    <n v="0"/>
    <n v="0"/>
    <n v="1734.61"/>
    <n v="0"/>
    <n v="0"/>
  </r>
  <r>
    <s v="I25_66to56"/>
    <s v="Win"/>
    <s v="TR012"/>
    <x v="2"/>
    <x v="1"/>
    <s v="Fi01"/>
    <x v="4"/>
    <s v="AM5.vld"/>
    <s v="3b"/>
    <n v="35"/>
    <n v="0"/>
    <s v="AM"/>
    <s v="AM5"/>
    <n v="15740"/>
    <n v="15741"/>
    <x v="1"/>
    <x v="4"/>
    <x v="0"/>
    <n v="1.83"/>
    <n v="7.0000000000000007E-2"/>
    <n v="0.37"/>
    <n v="1580.82"/>
    <n v="1.91"/>
    <n v="0.37"/>
  </r>
  <r>
    <s v="I25_66to56"/>
    <s v="Win"/>
    <s v="TR012"/>
    <x v="2"/>
    <x v="1"/>
    <s v="Fi01"/>
    <x v="4"/>
    <s v="AM5.vld"/>
    <s v="3b"/>
    <n v="35"/>
    <n v="0"/>
    <s v="AM"/>
    <s v="AM5"/>
    <n v="15742"/>
    <n v="15743"/>
    <x v="0"/>
    <x v="5"/>
    <x v="0"/>
    <n v="4.7"/>
    <n v="0.3"/>
    <n v="1.04"/>
    <n v="1127.28"/>
    <n v="5"/>
    <n v="1.04"/>
  </r>
  <r>
    <s v="I25_66to56"/>
    <s v="Win"/>
    <s v="TR012"/>
    <x v="2"/>
    <x v="1"/>
    <s v="Fi01"/>
    <x v="4"/>
    <s v="AM5.vld"/>
    <s v="3b"/>
    <n v="35"/>
    <n v="0"/>
    <s v="AM"/>
    <s v="AM5"/>
    <n v="17350"/>
    <n v="17351"/>
    <x v="0"/>
    <x v="6"/>
    <x v="0"/>
    <n v="0"/>
    <n v="0"/>
    <n v="0"/>
    <n v="1325.68"/>
    <n v="0"/>
    <n v="0"/>
  </r>
  <r>
    <s v="I25_66to56"/>
    <s v="Win"/>
    <s v="TR012"/>
    <x v="2"/>
    <x v="1"/>
    <s v="Fi01"/>
    <x v="4"/>
    <s v="AM5.vld"/>
    <s v="3b"/>
    <n v="35"/>
    <n v="0"/>
    <s v="AM"/>
    <s v="AM5"/>
    <n v="17352"/>
    <n v="17353"/>
    <x v="1"/>
    <x v="7"/>
    <x v="0"/>
    <n v="0"/>
    <n v="0"/>
    <n v="0"/>
    <n v="1408.03"/>
    <n v="0"/>
    <n v="0"/>
  </r>
  <r>
    <s v="I25_66to56"/>
    <s v="Win"/>
    <s v="TR012"/>
    <x v="2"/>
    <x v="1"/>
    <s v="Fi01"/>
    <x v="4"/>
    <s v="AM5.vld"/>
    <s v="3b"/>
    <n v="35"/>
    <n v="0"/>
    <s v="AM"/>
    <s v="AM5"/>
    <n v="18993"/>
    <n v="15334"/>
    <x v="0"/>
    <x v="8"/>
    <x v="0"/>
    <n v="0"/>
    <n v="0"/>
    <n v="0"/>
    <n v="2082.79"/>
    <n v="0"/>
    <n v="0"/>
  </r>
  <r>
    <s v="I25_66to56"/>
    <s v="Win"/>
    <s v="TR012"/>
    <x v="2"/>
    <x v="1"/>
    <s v="Fi01"/>
    <x v="4"/>
    <s v="AM5.vld"/>
    <s v="3b"/>
    <n v="35"/>
    <n v="0"/>
    <s v="AM"/>
    <s v="AM5"/>
    <n v="18999"/>
    <n v="19000"/>
    <x v="1"/>
    <x v="9"/>
    <x v="0"/>
    <n v="127.96"/>
    <n v="12.01"/>
    <n v="15.04"/>
    <n v="2497.66"/>
    <n v="139.97"/>
    <n v="15.04"/>
  </r>
  <r>
    <s v="I25_66to56"/>
    <s v="Win"/>
    <s v="TR012"/>
    <x v="2"/>
    <x v="1"/>
    <s v="Fi01"/>
    <x v="4"/>
    <s v="AM5.vld"/>
    <s v="3b"/>
    <n v="35"/>
    <n v="0"/>
    <s v="AM"/>
    <s v="AM5"/>
    <n v="19002"/>
    <n v="19001"/>
    <x v="0"/>
    <x v="10"/>
    <x v="0"/>
    <n v="57.58"/>
    <n v="5.23"/>
    <n v="17.27"/>
    <n v="2785.57"/>
    <n v="62.81"/>
    <n v="17.27"/>
  </r>
  <r>
    <s v="I25_66to56"/>
    <s v="Win"/>
    <s v="TR012"/>
    <x v="2"/>
    <x v="1"/>
    <s v="Fi01"/>
    <x v="4"/>
    <s v="AM5.vld"/>
    <s v="3b"/>
    <n v="35"/>
    <n v="0"/>
    <s v="AM"/>
    <s v="AM5"/>
    <n v="19004"/>
    <n v="13271"/>
    <x v="1"/>
    <x v="11"/>
    <x v="0"/>
    <n v="33.72"/>
    <n v="3.52"/>
    <n v="9.5399999999999991"/>
    <n v="2380"/>
    <n v="37.24"/>
    <n v="9.5399999999999991"/>
  </r>
  <r>
    <s v="I25_66to56"/>
    <s v="Win"/>
    <s v="TR012"/>
    <x v="2"/>
    <x v="1"/>
    <s v="Fi01"/>
    <x v="4"/>
    <s v="AM5.vld"/>
    <s v="3b"/>
    <n v="35"/>
    <n v="0"/>
    <s v="AM"/>
    <s v="AM5"/>
    <n v="19017"/>
    <n v="19018"/>
    <x v="1"/>
    <x v="11"/>
    <x v="1"/>
    <n v="612.23"/>
    <n v="52.76"/>
    <n v="72.06"/>
    <n v="737.05"/>
    <n v="664.98"/>
    <n v="72.06"/>
  </r>
  <r>
    <s v="I25_66to56"/>
    <s v="Win"/>
    <s v="TR012"/>
    <x v="2"/>
    <x v="1"/>
    <s v="Fi01"/>
    <x v="4"/>
    <s v="AM5.vld"/>
    <s v="3b"/>
    <n v="35"/>
    <n v="0"/>
    <s v="AM"/>
    <s v="AM5"/>
    <n v="19035"/>
    <n v="19036"/>
    <x v="1"/>
    <x v="9"/>
    <x v="1"/>
    <n v="291.52999999999997"/>
    <n v="14.02"/>
    <n v="50.3"/>
    <n v="355.85"/>
    <n v="305.55"/>
    <n v="50.3"/>
  </r>
  <r>
    <s v="I25_66to56"/>
    <s v="Win"/>
    <s v="TR012"/>
    <x v="2"/>
    <x v="1"/>
    <s v="Fi01"/>
    <x v="4"/>
    <s v="AM5.vld"/>
    <s v="3b"/>
    <n v="35"/>
    <n v="0"/>
    <s v="AM"/>
    <s v="AM5"/>
    <n v="19059"/>
    <n v="19060"/>
    <x v="1"/>
    <x v="3"/>
    <x v="1"/>
    <n v="387.53"/>
    <n v="3.45"/>
    <n v="14.92"/>
    <n v="405.91"/>
    <n v="390.98"/>
    <n v="14.92"/>
  </r>
  <r>
    <s v="I25_66to56"/>
    <s v="Win"/>
    <s v="TR012"/>
    <x v="2"/>
    <x v="1"/>
    <s v="Fi01"/>
    <x v="4"/>
    <s v="AM5.vld"/>
    <s v="3b"/>
    <n v="35"/>
    <n v="0"/>
    <s v="AM"/>
    <s v="AM5"/>
    <n v="19075"/>
    <n v="19076"/>
    <x v="1"/>
    <x v="4"/>
    <x v="1"/>
    <n v="411.9"/>
    <n v="4.5"/>
    <n v="5.36"/>
    <n v="421.76"/>
    <n v="416.4"/>
    <n v="5.36"/>
  </r>
  <r>
    <s v="I25_66to56"/>
    <s v="Win"/>
    <s v="TR012"/>
    <x v="2"/>
    <x v="1"/>
    <s v="Fi01"/>
    <x v="4"/>
    <s v="AM5.vld"/>
    <s v="3b"/>
    <n v="35"/>
    <n v="0"/>
    <s v="AM"/>
    <s v="AM5"/>
    <n v="19119"/>
    <n v="19120"/>
    <x v="1"/>
    <x v="7"/>
    <x v="1"/>
    <n v="261.72000000000003"/>
    <n v="10.58"/>
    <n v="28.57"/>
    <n v="300.87"/>
    <n v="272.3"/>
    <n v="28.57"/>
  </r>
  <r>
    <s v="I25_66to56"/>
    <s v="Win"/>
    <s v="TR012"/>
    <x v="2"/>
    <x v="1"/>
    <s v="Fi01"/>
    <x v="4"/>
    <s v="AM5.vld"/>
    <s v="3b"/>
    <n v="35"/>
    <n v="0"/>
    <s v="AM"/>
    <s v="AM5"/>
    <n v="19127"/>
    <n v="19239"/>
    <x v="0"/>
    <x v="0"/>
    <x v="1"/>
    <n v="580.35"/>
    <n v="52.99"/>
    <n v="133.86000000000001"/>
    <n v="767.19"/>
    <n v="633.33000000000004"/>
    <n v="133.86000000000001"/>
  </r>
  <r>
    <s v="I25_66to56"/>
    <s v="Win"/>
    <s v="TR012"/>
    <x v="2"/>
    <x v="1"/>
    <s v="Fi01"/>
    <x v="4"/>
    <s v="AM5.vld"/>
    <s v="3b"/>
    <n v="35"/>
    <n v="0"/>
    <s v="AM"/>
    <s v="AM5"/>
    <n v="19131"/>
    <n v="19130"/>
    <x v="0"/>
    <x v="2"/>
    <x v="1"/>
    <n v="576.14"/>
    <n v="50.09"/>
    <n v="136.37"/>
    <n v="762.6"/>
    <n v="626.23"/>
    <n v="136.37"/>
  </r>
  <r>
    <s v="I25_66to56"/>
    <s v="Win"/>
    <s v="TR012"/>
    <x v="2"/>
    <x v="1"/>
    <s v="Fi01"/>
    <x v="4"/>
    <s v="AM5.vld"/>
    <s v="3b"/>
    <n v="35"/>
    <n v="0"/>
    <s v="AM"/>
    <s v="AM5"/>
    <n v="19136"/>
    <n v="19135"/>
    <x v="0"/>
    <x v="1"/>
    <x v="1"/>
    <n v="528.39"/>
    <n v="44.3"/>
    <n v="108.91"/>
    <n v="681.6"/>
    <n v="572.69000000000005"/>
    <n v="108.91"/>
  </r>
  <r>
    <s v="I25_66to56"/>
    <s v="Win"/>
    <s v="TR012"/>
    <x v="2"/>
    <x v="1"/>
    <s v="Fi01"/>
    <x v="4"/>
    <s v="AM5.vld"/>
    <s v="3b"/>
    <n v="35"/>
    <n v="0"/>
    <s v="AM"/>
    <s v="AM5"/>
    <n v="19149"/>
    <n v="19148"/>
    <x v="0"/>
    <x v="10"/>
    <x v="1"/>
    <n v="416.57"/>
    <n v="33.950000000000003"/>
    <n v="80.489999999999995"/>
    <n v="531.01"/>
    <n v="450.52"/>
    <n v="80.489999999999995"/>
  </r>
  <r>
    <s v="I25_66to56"/>
    <s v="Win"/>
    <s v="TR012"/>
    <x v="2"/>
    <x v="1"/>
    <s v="Fi01"/>
    <x v="4"/>
    <s v="AM5.vld"/>
    <s v="3b"/>
    <n v="35"/>
    <n v="0"/>
    <s v="AM"/>
    <s v="AM5"/>
    <n v="19173"/>
    <n v="19172"/>
    <x v="0"/>
    <x v="8"/>
    <x v="1"/>
    <n v="223.55"/>
    <n v="8"/>
    <n v="25.42"/>
    <n v="256.97000000000003"/>
    <n v="231.55"/>
    <n v="25.42"/>
  </r>
  <r>
    <s v="I25_66to56"/>
    <s v="Win"/>
    <s v="TR012"/>
    <x v="2"/>
    <x v="1"/>
    <s v="Fi01"/>
    <x v="4"/>
    <s v="AM5.vld"/>
    <s v="3b"/>
    <n v="35"/>
    <n v="0"/>
    <s v="AM"/>
    <s v="AM5"/>
    <n v="19189"/>
    <n v="19188"/>
    <x v="0"/>
    <x v="5"/>
    <x v="1"/>
    <n v="174.77"/>
    <n v="3.49"/>
    <n v="4.75"/>
    <n v="183.01"/>
    <n v="178.27"/>
    <n v="4.75"/>
  </r>
  <r>
    <s v="I25_66to56"/>
    <s v="Win"/>
    <s v="TR012"/>
    <x v="2"/>
    <x v="1"/>
    <s v="Fi01"/>
    <x v="4"/>
    <s v="AM5.vld"/>
    <s v="3b"/>
    <n v="35"/>
    <n v="0"/>
    <s v="AM"/>
    <s v="AM5"/>
    <n v="19233"/>
    <n v="19232"/>
    <x v="0"/>
    <x v="6"/>
    <x v="1"/>
    <n v="196.34"/>
    <n v="11.2"/>
    <n v="30.24"/>
    <n v="237.77"/>
    <n v="207.54"/>
    <n v="30.24"/>
  </r>
  <r>
    <s v="I25_66to56"/>
    <s v="Win"/>
    <s v="TR012"/>
    <x v="2"/>
    <x v="1"/>
    <s v="Fi01"/>
    <x v="5"/>
    <s v="AM6.vld"/>
    <s v="3b"/>
    <n v="35"/>
    <n v="0"/>
    <s v="AM"/>
    <s v="AM6"/>
    <n v="5209"/>
    <n v="19241"/>
    <x v="0"/>
    <x v="0"/>
    <x v="0"/>
    <n v="311.81"/>
    <n v="18.739999999999998"/>
    <n v="47.75"/>
    <n v="7335.48"/>
    <n v="330.55"/>
    <n v="47.75"/>
  </r>
  <r>
    <s v="I25_66to56"/>
    <s v="Win"/>
    <s v="TR012"/>
    <x v="2"/>
    <x v="1"/>
    <s v="Fi01"/>
    <x v="5"/>
    <s v="AM6.vld"/>
    <s v="3b"/>
    <n v="35"/>
    <n v="0"/>
    <s v="AM"/>
    <s v="AM6"/>
    <n v="5394"/>
    <n v="15366"/>
    <x v="0"/>
    <x v="1"/>
    <x v="0"/>
    <n v="331.47"/>
    <n v="29.81"/>
    <n v="65.61"/>
    <n v="6453.33"/>
    <n v="361.28"/>
    <n v="65.61"/>
  </r>
  <r>
    <s v="I25_66to56"/>
    <s v="Win"/>
    <s v="TR012"/>
    <x v="2"/>
    <x v="1"/>
    <s v="Fi01"/>
    <x v="5"/>
    <s v="AM6.vld"/>
    <s v="3b"/>
    <n v="35"/>
    <n v="0"/>
    <s v="AM"/>
    <s v="AM6"/>
    <n v="13270"/>
    <n v="11802"/>
    <x v="0"/>
    <x v="2"/>
    <x v="0"/>
    <n v="236.02"/>
    <n v="17.98"/>
    <n v="43.99"/>
    <n v="6526.04"/>
    <n v="254"/>
    <n v="43.99"/>
  </r>
  <r>
    <s v="I25_66to56"/>
    <s v="Win"/>
    <s v="TR012"/>
    <x v="2"/>
    <x v="1"/>
    <s v="Fi01"/>
    <x v="5"/>
    <s v="AM6.vld"/>
    <s v="3b"/>
    <n v="35"/>
    <n v="0"/>
    <s v="AM"/>
    <s v="AM6"/>
    <n v="15333"/>
    <n v="18991"/>
    <x v="1"/>
    <x v="3"/>
    <x v="0"/>
    <n v="0"/>
    <n v="0"/>
    <n v="0"/>
    <n v="3944.29"/>
    <n v="0"/>
    <n v="0"/>
  </r>
  <r>
    <s v="I25_66to56"/>
    <s v="Win"/>
    <s v="TR012"/>
    <x v="2"/>
    <x v="1"/>
    <s v="Fi01"/>
    <x v="5"/>
    <s v="AM6.vld"/>
    <s v="3b"/>
    <n v="35"/>
    <n v="0"/>
    <s v="AM"/>
    <s v="AM6"/>
    <n v="15740"/>
    <n v="15741"/>
    <x v="1"/>
    <x v="4"/>
    <x v="0"/>
    <n v="1.84"/>
    <n v="0.05"/>
    <n v="0.91"/>
    <n v="3460.29"/>
    <n v="1.89"/>
    <n v="0.91"/>
  </r>
  <r>
    <s v="I25_66to56"/>
    <s v="Win"/>
    <s v="TR012"/>
    <x v="2"/>
    <x v="1"/>
    <s v="Fi01"/>
    <x v="5"/>
    <s v="AM6.vld"/>
    <s v="3b"/>
    <n v="35"/>
    <n v="0"/>
    <s v="AM"/>
    <s v="AM6"/>
    <n v="15742"/>
    <n v="15743"/>
    <x v="0"/>
    <x v="5"/>
    <x v="0"/>
    <n v="2.15"/>
    <n v="0.12"/>
    <n v="2.06"/>
    <n v="2713.85"/>
    <n v="2.2599999999999998"/>
    <n v="2.06"/>
  </r>
  <r>
    <s v="I25_66to56"/>
    <s v="Win"/>
    <s v="TR012"/>
    <x v="2"/>
    <x v="1"/>
    <s v="Fi01"/>
    <x v="5"/>
    <s v="AM6.vld"/>
    <s v="3b"/>
    <n v="35"/>
    <n v="0"/>
    <s v="AM"/>
    <s v="AM6"/>
    <n v="17350"/>
    <n v="17351"/>
    <x v="0"/>
    <x v="6"/>
    <x v="0"/>
    <n v="0"/>
    <n v="0"/>
    <n v="0"/>
    <n v="2854.47"/>
    <n v="0"/>
    <n v="0"/>
  </r>
  <r>
    <s v="I25_66to56"/>
    <s v="Win"/>
    <s v="TR012"/>
    <x v="2"/>
    <x v="1"/>
    <s v="Fi01"/>
    <x v="5"/>
    <s v="AM6.vld"/>
    <s v="3b"/>
    <n v="35"/>
    <n v="0"/>
    <s v="AM"/>
    <s v="AM6"/>
    <n v="17352"/>
    <n v="17353"/>
    <x v="1"/>
    <x v="7"/>
    <x v="0"/>
    <n v="0"/>
    <n v="0"/>
    <n v="0"/>
    <n v="2878.1"/>
    <n v="0"/>
    <n v="0"/>
  </r>
  <r>
    <s v="I25_66to56"/>
    <s v="Win"/>
    <s v="TR012"/>
    <x v="2"/>
    <x v="1"/>
    <s v="Fi01"/>
    <x v="5"/>
    <s v="AM6.vld"/>
    <s v="3b"/>
    <n v="35"/>
    <n v="0"/>
    <s v="AM"/>
    <s v="AM6"/>
    <n v="18993"/>
    <n v="15334"/>
    <x v="0"/>
    <x v="8"/>
    <x v="0"/>
    <n v="0"/>
    <n v="0"/>
    <n v="0"/>
    <n v="3872.61"/>
    <n v="0"/>
    <n v="0"/>
  </r>
  <r>
    <s v="I25_66to56"/>
    <s v="Win"/>
    <s v="TR012"/>
    <x v="2"/>
    <x v="1"/>
    <s v="Fi01"/>
    <x v="5"/>
    <s v="AM6.vld"/>
    <s v="3b"/>
    <n v="35"/>
    <n v="0"/>
    <s v="AM"/>
    <s v="AM6"/>
    <n v="18999"/>
    <n v="19000"/>
    <x v="1"/>
    <x v="9"/>
    <x v="0"/>
    <n v="183.53"/>
    <n v="12.14"/>
    <n v="27.23"/>
    <n v="5514.1"/>
    <n v="195.67"/>
    <n v="27.23"/>
  </r>
  <r>
    <s v="I25_66to56"/>
    <s v="Win"/>
    <s v="TR012"/>
    <x v="2"/>
    <x v="1"/>
    <s v="Fi01"/>
    <x v="5"/>
    <s v="AM6.vld"/>
    <s v="3b"/>
    <n v="35"/>
    <n v="0"/>
    <s v="AM"/>
    <s v="AM6"/>
    <n v="19002"/>
    <n v="19001"/>
    <x v="0"/>
    <x v="10"/>
    <x v="0"/>
    <n v="137.88999999999999"/>
    <n v="7.76"/>
    <n v="26.9"/>
    <n v="5433.09"/>
    <n v="145.65"/>
    <n v="26.9"/>
  </r>
  <r>
    <s v="I25_66to56"/>
    <s v="Win"/>
    <s v="TR012"/>
    <x v="2"/>
    <x v="1"/>
    <s v="Fi01"/>
    <x v="5"/>
    <s v="AM6.vld"/>
    <s v="3b"/>
    <n v="35"/>
    <n v="0"/>
    <s v="AM"/>
    <s v="AM6"/>
    <n v="19004"/>
    <n v="13271"/>
    <x v="1"/>
    <x v="11"/>
    <x v="0"/>
    <n v="45.83"/>
    <n v="2.88"/>
    <n v="34.97"/>
    <n v="5888.63"/>
    <n v="48.72"/>
    <n v="34.97"/>
  </r>
  <r>
    <s v="I25_66to56"/>
    <s v="Win"/>
    <s v="TR012"/>
    <x v="2"/>
    <x v="1"/>
    <s v="Fi01"/>
    <x v="5"/>
    <s v="AM6.vld"/>
    <s v="3b"/>
    <n v="35"/>
    <n v="0"/>
    <s v="AM"/>
    <s v="AM6"/>
    <n v="19017"/>
    <n v="19018"/>
    <x v="1"/>
    <x v="11"/>
    <x v="1"/>
    <n v="1399.51"/>
    <n v="91.35"/>
    <n v="137.38"/>
    <n v="1628.23"/>
    <n v="1490.86"/>
    <n v="137.38"/>
  </r>
  <r>
    <s v="I25_66to56"/>
    <s v="Win"/>
    <s v="TR012"/>
    <x v="2"/>
    <x v="1"/>
    <s v="Fi01"/>
    <x v="5"/>
    <s v="AM6.vld"/>
    <s v="3b"/>
    <n v="35"/>
    <n v="0"/>
    <s v="AM"/>
    <s v="AM6"/>
    <n v="19035"/>
    <n v="19036"/>
    <x v="1"/>
    <x v="9"/>
    <x v="1"/>
    <n v="846.19"/>
    <n v="29.95"/>
    <n v="86.93"/>
    <n v="963.06"/>
    <n v="876.14"/>
    <n v="86.93"/>
  </r>
  <r>
    <s v="I25_66to56"/>
    <s v="Win"/>
    <s v="TR012"/>
    <x v="2"/>
    <x v="1"/>
    <s v="Fi01"/>
    <x v="5"/>
    <s v="AM6.vld"/>
    <s v="3b"/>
    <n v="35"/>
    <n v="0"/>
    <s v="AM"/>
    <s v="AM6"/>
    <n v="19059"/>
    <n v="19060"/>
    <x v="1"/>
    <x v="3"/>
    <x v="1"/>
    <n v="1017.69"/>
    <n v="14.61"/>
    <n v="38.43"/>
    <n v="1070.73"/>
    <n v="1032.3"/>
    <n v="38.43"/>
  </r>
  <r>
    <s v="I25_66to56"/>
    <s v="Win"/>
    <s v="TR012"/>
    <x v="2"/>
    <x v="1"/>
    <s v="Fi01"/>
    <x v="5"/>
    <s v="AM6.vld"/>
    <s v="3b"/>
    <n v="35"/>
    <n v="0"/>
    <s v="AM"/>
    <s v="AM6"/>
    <n v="19075"/>
    <n v="19076"/>
    <x v="1"/>
    <x v="4"/>
    <x v="1"/>
    <n v="955.61"/>
    <n v="5.0199999999999996"/>
    <n v="8.0500000000000007"/>
    <n v="968.68"/>
    <n v="960.63"/>
    <n v="8.0500000000000007"/>
  </r>
  <r>
    <s v="I25_66to56"/>
    <s v="Win"/>
    <s v="TR012"/>
    <x v="2"/>
    <x v="1"/>
    <s v="Fi01"/>
    <x v="5"/>
    <s v="AM6.vld"/>
    <s v="3b"/>
    <n v="35"/>
    <n v="0"/>
    <s v="AM"/>
    <s v="AM6"/>
    <n v="19119"/>
    <n v="19120"/>
    <x v="1"/>
    <x v="7"/>
    <x v="1"/>
    <n v="341.5"/>
    <n v="8.4"/>
    <n v="57.37"/>
    <n v="407.27"/>
    <n v="349.9"/>
    <n v="57.37"/>
  </r>
  <r>
    <s v="I25_66to56"/>
    <s v="Win"/>
    <s v="TR012"/>
    <x v="2"/>
    <x v="1"/>
    <s v="Fi01"/>
    <x v="5"/>
    <s v="AM6.vld"/>
    <s v="3b"/>
    <n v="35"/>
    <n v="0"/>
    <s v="AM"/>
    <s v="AM6"/>
    <n v="19127"/>
    <n v="19239"/>
    <x v="0"/>
    <x v="0"/>
    <x v="1"/>
    <n v="1334.13"/>
    <n v="102.02"/>
    <n v="199.62"/>
    <n v="1635.78"/>
    <n v="1436.16"/>
    <n v="199.62"/>
  </r>
  <r>
    <s v="I25_66to56"/>
    <s v="Win"/>
    <s v="TR012"/>
    <x v="2"/>
    <x v="1"/>
    <s v="Fi01"/>
    <x v="5"/>
    <s v="AM6.vld"/>
    <s v="3b"/>
    <n v="35"/>
    <n v="0"/>
    <s v="AM"/>
    <s v="AM6"/>
    <n v="19131"/>
    <n v="19130"/>
    <x v="0"/>
    <x v="2"/>
    <x v="1"/>
    <n v="1473.88"/>
    <n v="106.62"/>
    <n v="186.06"/>
    <n v="1766.55"/>
    <n v="1580.49"/>
    <n v="186.06"/>
  </r>
  <r>
    <s v="I25_66to56"/>
    <s v="Win"/>
    <s v="TR012"/>
    <x v="2"/>
    <x v="1"/>
    <s v="Fi01"/>
    <x v="5"/>
    <s v="AM6.vld"/>
    <s v="3b"/>
    <n v="35"/>
    <n v="0"/>
    <s v="AM"/>
    <s v="AM6"/>
    <n v="19136"/>
    <n v="19135"/>
    <x v="0"/>
    <x v="1"/>
    <x v="1"/>
    <n v="1296.08"/>
    <n v="86.38"/>
    <n v="151.93"/>
    <n v="1534.4"/>
    <n v="1382.47"/>
    <n v="151.93"/>
  </r>
  <r>
    <s v="I25_66to56"/>
    <s v="Win"/>
    <s v="TR012"/>
    <x v="2"/>
    <x v="1"/>
    <s v="Fi01"/>
    <x v="5"/>
    <s v="AM6.vld"/>
    <s v="3b"/>
    <n v="35"/>
    <n v="0"/>
    <s v="AM"/>
    <s v="AM6"/>
    <n v="19149"/>
    <n v="19148"/>
    <x v="0"/>
    <x v="10"/>
    <x v="1"/>
    <n v="851.84"/>
    <n v="49.77"/>
    <n v="106.31"/>
    <n v="1007.92"/>
    <n v="901.61"/>
    <n v="106.31"/>
  </r>
  <r>
    <s v="I25_66to56"/>
    <s v="Win"/>
    <s v="TR012"/>
    <x v="2"/>
    <x v="1"/>
    <s v="Fi01"/>
    <x v="5"/>
    <s v="AM6.vld"/>
    <s v="3b"/>
    <n v="35"/>
    <n v="0"/>
    <s v="AM"/>
    <s v="AM6"/>
    <n v="19173"/>
    <n v="19172"/>
    <x v="0"/>
    <x v="8"/>
    <x v="1"/>
    <n v="557.17999999999995"/>
    <n v="20.55"/>
    <n v="49.07"/>
    <n v="626.79999999999995"/>
    <n v="577.73"/>
    <n v="49.07"/>
  </r>
  <r>
    <s v="I25_66to56"/>
    <s v="Win"/>
    <s v="TR012"/>
    <x v="2"/>
    <x v="1"/>
    <s v="Fi01"/>
    <x v="5"/>
    <s v="AM6.vld"/>
    <s v="3b"/>
    <n v="35"/>
    <n v="0"/>
    <s v="AM"/>
    <s v="AM6"/>
    <n v="19189"/>
    <n v="19188"/>
    <x v="0"/>
    <x v="5"/>
    <x v="1"/>
    <n v="326.31"/>
    <n v="2.2200000000000002"/>
    <n v="9.66"/>
    <n v="338.19"/>
    <n v="328.53"/>
    <n v="9.66"/>
  </r>
  <r>
    <s v="I25_66to56"/>
    <s v="Win"/>
    <s v="TR012"/>
    <x v="2"/>
    <x v="1"/>
    <s v="Fi01"/>
    <x v="5"/>
    <s v="AM6.vld"/>
    <s v="3b"/>
    <n v="35"/>
    <n v="0"/>
    <s v="AM"/>
    <s v="AM6"/>
    <n v="19233"/>
    <n v="19232"/>
    <x v="0"/>
    <x v="6"/>
    <x v="1"/>
    <n v="164.53"/>
    <n v="5.57"/>
    <n v="61.38"/>
    <n v="231.48"/>
    <n v="170.1"/>
    <n v="61.38"/>
  </r>
  <r>
    <s v="I25_66to56"/>
    <s v="Win"/>
    <s v="TR012"/>
    <x v="2"/>
    <x v="1"/>
    <s v="Fi01"/>
    <x v="6"/>
    <s v="MD1.vld"/>
    <s v="3b"/>
    <n v="35"/>
    <n v="0"/>
    <s v="MD"/>
    <s v="MD1"/>
    <n v="5209"/>
    <n v="19241"/>
    <x v="0"/>
    <x v="0"/>
    <x v="0"/>
    <n v="245.67"/>
    <n v="15.67"/>
    <n v="59.64"/>
    <n v="10372.57"/>
    <n v="261.35000000000002"/>
    <n v="59.64"/>
  </r>
  <r>
    <s v="I25_66to56"/>
    <s v="Win"/>
    <s v="TR012"/>
    <x v="2"/>
    <x v="1"/>
    <s v="Fi01"/>
    <x v="6"/>
    <s v="MD1.vld"/>
    <s v="3b"/>
    <n v="35"/>
    <n v="0"/>
    <s v="MD"/>
    <s v="MD1"/>
    <n v="5394"/>
    <n v="15366"/>
    <x v="0"/>
    <x v="1"/>
    <x v="0"/>
    <n v="264.76"/>
    <n v="19.34"/>
    <n v="40.020000000000003"/>
    <n v="9420.44"/>
    <n v="284.08999999999997"/>
    <n v="40.020000000000003"/>
  </r>
  <r>
    <s v="I25_66to56"/>
    <s v="Win"/>
    <s v="TR012"/>
    <x v="2"/>
    <x v="1"/>
    <s v="Fi01"/>
    <x v="6"/>
    <s v="MD1.vld"/>
    <s v="3b"/>
    <n v="35"/>
    <n v="0"/>
    <s v="MD"/>
    <s v="MD1"/>
    <n v="13270"/>
    <n v="11802"/>
    <x v="0"/>
    <x v="2"/>
    <x v="0"/>
    <n v="348.83"/>
    <n v="24.47"/>
    <n v="26.9"/>
    <n v="9603.89"/>
    <n v="373.3"/>
    <n v="26.9"/>
  </r>
  <r>
    <s v="I25_66to56"/>
    <s v="Win"/>
    <s v="TR012"/>
    <x v="2"/>
    <x v="1"/>
    <s v="Fi01"/>
    <x v="6"/>
    <s v="MD1.vld"/>
    <s v="3b"/>
    <n v="35"/>
    <n v="0"/>
    <s v="MD"/>
    <s v="MD1"/>
    <n v="15333"/>
    <n v="18991"/>
    <x v="1"/>
    <x v="3"/>
    <x v="0"/>
    <n v="0"/>
    <n v="0"/>
    <n v="0"/>
    <n v="6663.93"/>
    <n v="0"/>
    <n v="0"/>
  </r>
  <r>
    <s v="I25_66to56"/>
    <s v="Win"/>
    <s v="TR012"/>
    <x v="2"/>
    <x v="1"/>
    <s v="Fi01"/>
    <x v="6"/>
    <s v="MD1.vld"/>
    <s v="3b"/>
    <n v="35"/>
    <n v="0"/>
    <s v="MD"/>
    <s v="MD1"/>
    <n v="15740"/>
    <n v="15741"/>
    <x v="1"/>
    <x v="4"/>
    <x v="0"/>
    <n v="1.31"/>
    <n v="0.02"/>
    <n v="1.01"/>
    <n v="5866.13"/>
    <n v="1.34"/>
    <n v="1.01"/>
  </r>
  <r>
    <s v="I25_66to56"/>
    <s v="Win"/>
    <s v="TR012"/>
    <x v="2"/>
    <x v="1"/>
    <s v="Fi01"/>
    <x v="6"/>
    <s v="MD1.vld"/>
    <s v="3b"/>
    <n v="35"/>
    <n v="0"/>
    <s v="MD"/>
    <s v="MD1"/>
    <n v="15742"/>
    <n v="15743"/>
    <x v="0"/>
    <x v="5"/>
    <x v="0"/>
    <n v="0.61"/>
    <n v="0.03"/>
    <n v="2.19"/>
    <n v="3490.15"/>
    <n v="0.64"/>
    <n v="2.19"/>
  </r>
  <r>
    <s v="I25_66to56"/>
    <s v="Win"/>
    <s v="TR012"/>
    <x v="2"/>
    <x v="1"/>
    <s v="Fi01"/>
    <x v="6"/>
    <s v="MD1.vld"/>
    <s v="3b"/>
    <n v="35"/>
    <n v="0"/>
    <s v="MD"/>
    <s v="MD1"/>
    <n v="17350"/>
    <n v="17351"/>
    <x v="0"/>
    <x v="6"/>
    <x v="0"/>
    <n v="0"/>
    <n v="0"/>
    <n v="0"/>
    <n v="4309.04"/>
    <n v="0"/>
    <n v="0"/>
  </r>
  <r>
    <s v="I25_66to56"/>
    <s v="Win"/>
    <s v="TR012"/>
    <x v="2"/>
    <x v="1"/>
    <s v="Fi01"/>
    <x v="6"/>
    <s v="MD1.vld"/>
    <s v="3b"/>
    <n v="35"/>
    <n v="0"/>
    <s v="MD"/>
    <s v="MD1"/>
    <n v="17352"/>
    <n v="17353"/>
    <x v="1"/>
    <x v="7"/>
    <x v="0"/>
    <n v="0"/>
    <n v="0"/>
    <n v="0"/>
    <n v="4679.22"/>
    <n v="0"/>
    <n v="0"/>
  </r>
  <r>
    <s v="I25_66to56"/>
    <s v="Win"/>
    <s v="TR012"/>
    <x v="2"/>
    <x v="1"/>
    <s v="Fi01"/>
    <x v="6"/>
    <s v="MD1.vld"/>
    <s v="3b"/>
    <n v="35"/>
    <n v="0"/>
    <s v="MD"/>
    <s v="MD1"/>
    <n v="18993"/>
    <n v="15334"/>
    <x v="0"/>
    <x v="8"/>
    <x v="0"/>
    <n v="0"/>
    <n v="0"/>
    <n v="0"/>
    <n v="4989.7700000000004"/>
    <n v="0"/>
    <n v="0"/>
  </r>
  <r>
    <s v="I25_66to56"/>
    <s v="Win"/>
    <s v="TR012"/>
    <x v="2"/>
    <x v="1"/>
    <s v="Fi01"/>
    <x v="6"/>
    <s v="MD1.vld"/>
    <s v="3b"/>
    <n v="35"/>
    <n v="0"/>
    <s v="MD"/>
    <s v="MD1"/>
    <n v="18999"/>
    <n v="19000"/>
    <x v="1"/>
    <x v="9"/>
    <x v="0"/>
    <n v="258.08"/>
    <n v="13.32"/>
    <n v="45.11"/>
    <n v="9125.9"/>
    <n v="271.39999999999998"/>
    <n v="45.11"/>
  </r>
  <r>
    <s v="I25_66to56"/>
    <s v="Win"/>
    <s v="TR012"/>
    <x v="2"/>
    <x v="1"/>
    <s v="Fi01"/>
    <x v="6"/>
    <s v="MD1.vld"/>
    <s v="3b"/>
    <n v="35"/>
    <n v="0"/>
    <s v="MD"/>
    <s v="MD1"/>
    <n v="19002"/>
    <n v="19001"/>
    <x v="0"/>
    <x v="10"/>
    <x v="0"/>
    <n v="124.45"/>
    <n v="4.79"/>
    <n v="43.01"/>
    <n v="8177.77"/>
    <n v="129.25"/>
    <n v="43.01"/>
  </r>
  <r>
    <s v="I25_66to56"/>
    <s v="Win"/>
    <s v="TR012"/>
    <x v="2"/>
    <x v="1"/>
    <s v="Fi01"/>
    <x v="6"/>
    <s v="MD1.vld"/>
    <s v="3b"/>
    <n v="35"/>
    <n v="0"/>
    <s v="MD"/>
    <s v="MD1"/>
    <n v="19004"/>
    <n v="13271"/>
    <x v="1"/>
    <x v="11"/>
    <x v="0"/>
    <n v="67.709999999999994"/>
    <n v="5.03"/>
    <n v="31.39"/>
    <n v="9700.42"/>
    <n v="72.739999999999995"/>
    <n v="31.39"/>
  </r>
  <r>
    <s v="I25_66to56"/>
    <s v="Win"/>
    <s v="TR012"/>
    <x v="2"/>
    <x v="1"/>
    <s v="Fi01"/>
    <x v="6"/>
    <s v="MD1.vld"/>
    <s v="3b"/>
    <n v="35"/>
    <n v="0"/>
    <s v="MD"/>
    <s v="MD1"/>
    <n v="19017"/>
    <n v="19018"/>
    <x v="1"/>
    <x v="11"/>
    <x v="1"/>
    <n v="2167"/>
    <n v="119.09"/>
    <n v="222.36"/>
    <n v="2508.4499999999998"/>
    <n v="2286.08"/>
    <n v="222.36"/>
  </r>
  <r>
    <s v="I25_66to56"/>
    <s v="Win"/>
    <s v="TR012"/>
    <x v="2"/>
    <x v="1"/>
    <s v="Fi01"/>
    <x v="6"/>
    <s v="MD1.vld"/>
    <s v="3b"/>
    <n v="35"/>
    <n v="0"/>
    <s v="MD"/>
    <s v="MD1"/>
    <n v="19035"/>
    <n v="19036"/>
    <x v="1"/>
    <x v="9"/>
    <x v="1"/>
    <n v="1334.66"/>
    <n v="40.83"/>
    <n v="120.09"/>
    <n v="1495.58"/>
    <n v="1375.49"/>
    <n v="120.09"/>
  </r>
  <r>
    <s v="I25_66to56"/>
    <s v="Win"/>
    <s v="TR012"/>
    <x v="2"/>
    <x v="1"/>
    <s v="Fi01"/>
    <x v="6"/>
    <s v="MD1.vld"/>
    <s v="3b"/>
    <n v="35"/>
    <n v="0"/>
    <s v="MD"/>
    <s v="MD1"/>
    <n v="19059"/>
    <n v="19060"/>
    <x v="1"/>
    <x v="3"/>
    <x v="1"/>
    <n v="1232.8499999999999"/>
    <n v="15.8"/>
    <n v="60.13"/>
    <n v="1308.77"/>
    <n v="1248.6400000000001"/>
    <n v="60.13"/>
  </r>
  <r>
    <s v="I25_66to56"/>
    <s v="Win"/>
    <s v="TR012"/>
    <x v="2"/>
    <x v="1"/>
    <s v="Fi01"/>
    <x v="6"/>
    <s v="MD1.vld"/>
    <s v="3b"/>
    <n v="35"/>
    <n v="0"/>
    <s v="MD"/>
    <s v="MD1"/>
    <n v="19075"/>
    <n v="19076"/>
    <x v="1"/>
    <x v="4"/>
    <x v="1"/>
    <n v="1199.5899999999999"/>
    <n v="4.0199999999999996"/>
    <n v="9.44"/>
    <n v="1213.05"/>
    <n v="1203.6199999999999"/>
    <n v="9.44"/>
  </r>
  <r>
    <s v="I25_66to56"/>
    <s v="Win"/>
    <s v="TR012"/>
    <x v="2"/>
    <x v="1"/>
    <s v="Fi01"/>
    <x v="6"/>
    <s v="MD1.vld"/>
    <s v="3b"/>
    <n v="35"/>
    <n v="0"/>
    <s v="MD"/>
    <s v="MD1"/>
    <n v="19119"/>
    <n v="19120"/>
    <x v="1"/>
    <x v="7"/>
    <x v="1"/>
    <n v="441.34"/>
    <n v="7.7"/>
    <n v="86.04"/>
    <n v="535.08000000000004"/>
    <n v="449.04"/>
    <n v="86.04"/>
  </r>
  <r>
    <s v="I25_66to56"/>
    <s v="Win"/>
    <s v="TR012"/>
    <x v="2"/>
    <x v="1"/>
    <s v="Fi01"/>
    <x v="6"/>
    <s v="MD1.vld"/>
    <s v="3b"/>
    <n v="35"/>
    <n v="0"/>
    <s v="MD"/>
    <s v="MD1"/>
    <n v="19127"/>
    <n v="19239"/>
    <x v="0"/>
    <x v="0"/>
    <x v="1"/>
    <n v="1509.28"/>
    <n v="95.54"/>
    <n v="173.02"/>
    <n v="1777.83"/>
    <n v="1604.81"/>
    <n v="173.02"/>
  </r>
  <r>
    <s v="I25_66to56"/>
    <s v="Win"/>
    <s v="TR012"/>
    <x v="2"/>
    <x v="1"/>
    <s v="Fi01"/>
    <x v="6"/>
    <s v="MD1.vld"/>
    <s v="3b"/>
    <n v="35"/>
    <n v="0"/>
    <s v="MD"/>
    <s v="MD1"/>
    <n v="19131"/>
    <n v="19130"/>
    <x v="0"/>
    <x v="2"/>
    <x v="1"/>
    <n v="1421.46"/>
    <n v="87.65"/>
    <n v="193.33"/>
    <n v="1702.43"/>
    <n v="1509.1"/>
    <n v="193.33"/>
  </r>
  <r>
    <s v="I25_66to56"/>
    <s v="Win"/>
    <s v="TR012"/>
    <x v="2"/>
    <x v="1"/>
    <s v="Fi01"/>
    <x v="6"/>
    <s v="MD1.vld"/>
    <s v="3b"/>
    <n v="35"/>
    <n v="0"/>
    <s v="MD"/>
    <s v="MD1"/>
    <n v="19136"/>
    <n v="19135"/>
    <x v="0"/>
    <x v="1"/>
    <x v="1"/>
    <n v="1232.4100000000001"/>
    <n v="75.099999999999994"/>
    <n v="182.79"/>
    <n v="1490.3"/>
    <n v="1307.51"/>
    <n v="182.79"/>
  </r>
  <r>
    <s v="I25_66to56"/>
    <s v="Win"/>
    <s v="TR012"/>
    <x v="2"/>
    <x v="1"/>
    <s v="Fi01"/>
    <x v="6"/>
    <s v="MD1.vld"/>
    <s v="3b"/>
    <n v="35"/>
    <n v="0"/>
    <s v="MD"/>
    <s v="MD1"/>
    <n v="19149"/>
    <n v="19148"/>
    <x v="0"/>
    <x v="10"/>
    <x v="1"/>
    <n v="621.88"/>
    <n v="34.57"/>
    <n v="123.09"/>
    <n v="779.55"/>
    <n v="656.45"/>
    <n v="123.09"/>
  </r>
  <r>
    <s v="I25_66to56"/>
    <s v="Win"/>
    <s v="TR012"/>
    <x v="2"/>
    <x v="1"/>
    <s v="Fi01"/>
    <x v="6"/>
    <s v="MD1.vld"/>
    <s v="3b"/>
    <n v="35"/>
    <n v="0"/>
    <s v="MD"/>
    <s v="MD1"/>
    <n v="19173"/>
    <n v="19172"/>
    <x v="0"/>
    <x v="8"/>
    <x v="1"/>
    <n v="313.36"/>
    <n v="12.03"/>
    <n v="69.709999999999994"/>
    <n v="395.09"/>
    <n v="325.39"/>
    <n v="69.709999999999994"/>
  </r>
  <r>
    <s v="I25_66to56"/>
    <s v="Win"/>
    <s v="TR012"/>
    <x v="2"/>
    <x v="1"/>
    <s v="Fi01"/>
    <x v="6"/>
    <s v="MD1.vld"/>
    <s v="3b"/>
    <n v="35"/>
    <n v="0"/>
    <s v="MD"/>
    <s v="MD1"/>
    <n v="19189"/>
    <n v="19188"/>
    <x v="0"/>
    <x v="5"/>
    <x v="1"/>
    <n v="201.04"/>
    <n v="0.86"/>
    <n v="9.9600000000000009"/>
    <n v="211.86"/>
    <n v="201.9"/>
    <n v="9.9600000000000009"/>
  </r>
  <r>
    <s v="I25_66to56"/>
    <s v="Win"/>
    <s v="TR012"/>
    <x v="2"/>
    <x v="1"/>
    <s v="Fi01"/>
    <x v="6"/>
    <s v="MD1.vld"/>
    <s v="3b"/>
    <n v="35"/>
    <n v="0"/>
    <s v="MD"/>
    <s v="MD1"/>
    <n v="19233"/>
    <n v="19232"/>
    <x v="0"/>
    <x v="6"/>
    <x v="1"/>
    <n v="115.58"/>
    <n v="3.56"/>
    <n v="91.22"/>
    <n v="210.36"/>
    <n v="119.14"/>
    <n v="91.22"/>
  </r>
  <r>
    <s v="I25_66to56"/>
    <s v="Win"/>
    <s v="TR012"/>
    <x v="2"/>
    <x v="1"/>
    <s v="Fi01"/>
    <x v="7"/>
    <s v="MD2.vld"/>
    <s v="3b"/>
    <n v="35"/>
    <n v="0"/>
    <s v="MD"/>
    <s v="MD2"/>
    <n v="5209"/>
    <n v="19241"/>
    <x v="0"/>
    <x v="0"/>
    <x v="0"/>
    <n v="1020.22"/>
    <n v="79.05"/>
    <n v="138.6"/>
    <n v="16552.22"/>
    <n v="1099.27"/>
    <n v="138.6"/>
  </r>
  <r>
    <s v="I25_66to56"/>
    <s v="Win"/>
    <s v="TR012"/>
    <x v="2"/>
    <x v="1"/>
    <s v="Fi01"/>
    <x v="7"/>
    <s v="MD2.vld"/>
    <s v="3b"/>
    <n v="35"/>
    <n v="0"/>
    <s v="MD"/>
    <s v="MD2"/>
    <n v="5394"/>
    <n v="15366"/>
    <x v="0"/>
    <x v="1"/>
    <x v="0"/>
    <n v="1054.5999999999999"/>
    <n v="99.46"/>
    <n v="95.22"/>
    <n v="14979.58"/>
    <n v="1154.06"/>
    <n v="95.22"/>
  </r>
  <r>
    <s v="I25_66to56"/>
    <s v="Win"/>
    <s v="TR012"/>
    <x v="2"/>
    <x v="1"/>
    <s v="Fi01"/>
    <x v="7"/>
    <s v="MD2.vld"/>
    <s v="3b"/>
    <n v="35"/>
    <n v="0"/>
    <s v="MD"/>
    <s v="MD2"/>
    <n v="13270"/>
    <n v="11802"/>
    <x v="0"/>
    <x v="2"/>
    <x v="0"/>
    <n v="816.3"/>
    <n v="51.54"/>
    <n v="87.41"/>
    <n v="15003.55"/>
    <n v="867.84"/>
    <n v="87.41"/>
  </r>
  <r>
    <s v="I25_66to56"/>
    <s v="Win"/>
    <s v="TR012"/>
    <x v="2"/>
    <x v="1"/>
    <s v="Fi01"/>
    <x v="7"/>
    <s v="MD2.vld"/>
    <s v="3b"/>
    <n v="35"/>
    <n v="0"/>
    <s v="MD"/>
    <s v="MD2"/>
    <n v="15333"/>
    <n v="18991"/>
    <x v="1"/>
    <x v="3"/>
    <x v="0"/>
    <n v="0"/>
    <n v="0"/>
    <n v="0"/>
    <n v="11367.93"/>
    <n v="0"/>
    <n v="0"/>
  </r>
  <r>
    <s v="I25_66to56"/>
    <s v="Win"/>
    <s v="TR012"/>
    <x v="2"/>
    <x v="1"/>
    <s v="Fi01"/>
    <x v="7"/>
    <s v="MD2.vld"/>
    <s v="3b"/>
    <n v="35"/>
    <n v="0"/>
    <s v="MD"/>
    <s v="MD2"/>
    <n v="15740"/>
    <n v="15741"/>
    <x v="1"/>
    <x v="4"/>
    <x v="0"/>
    <n v="0.52"/>
    <n v="0.01"/>
    <n v="1.77"/>
    <n v="9472.7800000000007"/>
    <n v="0.53"/>
    <n v="1.77"/>
  </r>
  <r>
    <s v="I25_66to56"/>
    <s v="Win"/>
    <s v="TR012"/>
    <x v="2"/>
    <x v="1"/>
    <s v="Fi01"/>
    <x v="7"/>
    <s v="MD2.vld"/>
    <s v="3b"/>
    <n v="35"/>
    <n v="0"/>
    <s v="MD"/>
    <s v="MD2"/>
    <n v="15742"/>
    <n v="15743"/>
    <x v="0"/>
    <x v="5"/>
    <x v="0"/>
    <n v="15"/>
    <n v="0.78"/>
    <n v="3.61"/>
    <n v="6070.43"/>
    <n v="15.77"/>
    <n v="3.61"/>
  </r>
  <r>
    <s v="I25_66to56"/>
    <s v="Win"/>
    <s v="TR012"/>
    <x v="2"/>
    <x v="1"/>
    <s v="Fi01"/>
    <x v="7"/>
    <s v="MD2.vld"/>
    <s v="3b"/>
    <n v="35"/>
    <n v="0"/>
    <s v="MD"/>
    <s v="MD2"/>
    <n v="17350"/>
    <n v="17351"/>
    <x v="0"/>
    <x v="6"/>
    <x v="0"/>
    <n v="0"/>
    <n v="0"/>
    <n v="0"/>
    <n v="6877.06"/>
    <n v="0"/>
    <n v="0"/>
  </r>
  <r>
    <s v="I25_66to56"/>
    <s v="Win"/>
    <s v="TR012"/>
    <x v="2"/>
    <x v="1"/>
    <s v="Fi01"/>
    <x v="7"/>
    <s v="MD2.vld"/>
    <s v="3b"/>
    <n v="35"/>
    <n v="0"/>
    <s v="MD"/>
    <s v="MD2"/>
    <n v="17352"/>
    <n v="17353"/>
    <x v="1"/>
    <x v="7"/>
    <x v="0"/>
    <n v="0"/>
    <n v="0"/>
    <n v="0"/>
    <n v="7336.22"/>
    <n v="0"/>
    <n v="0"/>
  </r>
  <r>
    <s v="I25_66to56"/>
    <s v="Win"/>
    <s v="TR012"/>
    <x v="2"/>
    <x v="1"/>
    <s v="Fi01"/>
    <x v="7"/>
    <s v="MD2.vld"/>
    <s v="3b"/>
    <n v="35"/>
    <n v="0"/>
    <s v="MD"/>
    <s v="MD2"/>
    <n v="18993"/>
    <n v="15334"/>
    <x v="0"/>
    <x v="8"/>
    <x v="0"/>
    <n v="0"/>
    <n v="0"/>
    <n v="0"/>
    <n v="8474.8700000000008"/>
    <n v="0"/>
    <n v="0"/>
  </r>
  <r>
    <s v="I25_66to56"/>
    <s v="Win"/>
    <s v="TR012"/>
    <x v="2"/>
    <x v="1"/>
    <s v="Fi01"/>
    <x v="7"/>
    <s v="MD2.vld"/>
    <s v="3b"/>
    <n v="35"/>
    <n v="0"/>
    <s v="MD"/>
    <s v="MD2"/>
    <n v="18999"/>
    <n v="19000"/>
    <x v="1"/>
    <x v="9"/>
    <x v="0"/>
    <n v="192.31"/>
    <n v="7.64"/>
    <n v="45.05"/>
    <n v="14209.01"/>
    <n v="199.95"/>
    <n v="45.05"/>
  </r>
  <r>
    <s v="I25_66to56"/>
    <s v="Win"/>
    <s v="TR012"/>
    <x v="2"/>
    <x v="1"/>
    <s v="Fi01"/>
    <x v="7"/>
    <s v="MD2.vld"/>
    <s v="3b"/>
    <n v="35"/>
    <n v="0"/>
    <s v="MD"/>
    <s v="MD2"/>
    <n v="19002"/>
    <n v="19001"/>
    <x v="0"/>
    <x v="10"/>
    <x v="0"/>
    <n v="230.75"/>
    <n v="9.6"/>
    <n v="70.72"/>
    <n v="12512.59"/>
    <n v="240.35"/>
    <n v="70.72"/>
  </r>
  <r>
    <s v="I25_66to56"/>
    <s v="Win"/>
    <s v="TR012"/>
    <x v="2"/>
    <x v="1"/>
    <s v="Fi01"/>
    <x v="7"/>
    <s v="MD2.vld"/>
    <s v="3b"/>
    <n v="35"/>
    <n v="0"/>
    <s v="MD"/>
    <s v="MD2"/>
    <n v="19004"/>
    <n v="13271"/>
    <x v="1"/>
    <x v="11"/>
    <x v="0"/>
    <n v="215.4"/>
    <n v="17.21"/>
    <n v="84.24"/>
    <n v="15525.61"/>
    <n v="232.62"/>
    <n v="84.24"/>
  </r>
  <r>
    <s v="I25_66to56"/>
    <s v="Win"/>
    <s v="TR012"/>
    <x v="2"/>
    <x v="1"/>
    <s v="Fi01"/>
    <x v="7"/>
    <s v="MD2.vld"/>
    <s v="3b"/>
    <n v="35"/>
    <n v="0"/>
    <s v="MD"/>
    <s v="MD2"/>
    <n v="19017"/>
    <n v="19018"/>
    <x v="1"/>
    <x v="11"/>
    <x v="1"/>
    <n v="2311.9899999999998"/>
    <n v="115.89"/>
    <n v="227.15"/>
    <n v="2655.03"/>
    <n v="2427.88"/>
    <n v="227.15"/>
  </r>
  <r>
    <s v="I25_66to56"/>
    <s v="Win"/>
    <s v="TR012"/>
    <x v="2"/>
    <x v="1"/>
    <s v="Fi01"/>
    <x v="7"/>
    <s v="MD2.vld"/>
    <s v="3b"/>
    <n v="35"/>
    <n v="0"/>
    <s v="MD"/>
    <s v="MD2"/>
    <n v="19035"/>
    <n v="19036"/>
    <x v="1"/>
    <x v="9"/>
    <x v="1"/>
    <n v="1794.36"/>
    <n v="60.46"/>
    <n v="181.43"/>
    <n v="2036.25"/>
    <n v="1854.82"/>
    <n v="181.43"/>
  </r>
  <r>
    <s v="I25_66to56"/>
    <s v="Win"/>
    <s v="TR012"/>
    <x v="2"/>
    <x v="1"/>
    <s v="Fi01"/>
    <x v="7"/>
    <s v="MD2.vld"/>
    <s v="3b"/>
    <n v="35"/>
    <n v="0"/>
    <s v="MD"/>
    <s v="MD2"/>
    <n v="19059"/>
    <n v="19060"/>
    <x v="1"/>
    <x v="3"/>
    <x v="1"/>
    <n v="2403.89"/>
    <n v="38.4"/>
    <n v="112.18"/>
    <n v="2554.46"/>
    <n v="2442.2800000000002"/>
    <n v="112.18"/>
  </r>
  <r>
    <s v="I25_66to56"/>
    <s v="Win"/>
    <s v="TR012"/>
    <x v="2"/>
    <x v="1"/>
    <s v="Fi01"/>
    <x v="7"/>
    <s v="MD2.vld"/>
    <s v="3b"/>
    <n v="35"/>
    <n v="0"/>
    <s v="MD"/>
    <s v="MD2"/>
    <n v="19075"/>
    <n v="19076"/>
    <x v="1"/>
    <x v="4"/>
    <x v="1"/>
    <n v="1979.41"/>
    <n v="5.12"/>
    <n v="16.54"/>
    <n v="2001.08"/>
    <n v="1984.53"/>
    <n v="16.54"/>
  </r>
  <r>
    <s v="I25_66to56"/>
    <s v="Win"/>
    <s v="TR012"/>
    <x v="2"/>
    <x v="1"/>
    <s v="Fi01"/>
    <x v="7"/>
    <s v="MD2.vld"/>
    <s v="3b"/>
    <n v="35"/>
    <n v="0"/>
    <s v="MD"/>
    <s v="MD2"/>
    <n v="19119"/>
    <n v="19120"/>
    <x v="1"/>
    <x v="7"/>
    <x v="1"/>
    <n v="866.08"/>
    <n v="22.13"/>
    <n v="141.41"/>
    <n v="1029.6199999999999"/>
    <n v="888.21"/>
    <n v="141.41"/>
  </r>
  <r>
    <s v="I25_66to56"/>
    <s v="Win"/>
    <s v="TR012"/>
    <x v="2"/>
    <x v="1"/>
    <s v="Fi01"/>
    <x v="7"/>
    <s v="MD2.vld"/>
    <s v="3b"/>
    <n v="35"/>
    <n v="0"/>
    <s v="MD"/>
    <s v="MD2"/>
    <n v="19127"/>
    <n v="19239"/>
    <x v="0"/>
    <x v="0"/>
    <x v="1"/>
    <n v="3346.25"/>
    <n v="228.94"/>
    <n v="218.03"/>
    <n v="3793.21"/>
    <n v="3575.18"/>
    <n v="218.03"/>
  </r>
  <r>
    <s v="I25_66to56"/>
    <s v="Win"/>
    <s v="TR012"/>
    <x v="2"/>
    <x v="1"/>
    <s v="Fi01"/>
    <x v="7"/>
    <s v="MD2.vld"/>
    <s v="3b"/>
    <n v="35"/>
    <n v="0"/>
    <s v="MD"/>
    <s v="MD2"/>
    <n v="19131"/>
    <n v="19130"/>
    <x v="0"/>
    <x v="2"/>
    <x v="1"/>
    <n v="3260.72"/>
    <n v="217.44"/>
    <n v="249.92"/>
    <n v="3728.08"/>
    <n v="3478.16"/>
    <n v="249.92"/>
  </r>
  <r>
    <s v="I25_66to56"/>
    <s v="Win"/>
    <s v="TR012"/>
    <x v="2"/>
    <x v="1"/>
    <s v="Fi01"/>
    <x v="7"/>
    <s v="MD2.vld"/>
    <s v="3b"/>
    <n v="35"/>
    <n v="0"/>
    <s v="MD"/>
    <s v="MD2"/>
    <n v="19136"/>
    <n v="19135"/>
    <x v="0"/>
    <x v="1"/>
    <x v="1"/>
    <n v="2491.75"/>
    <n v="135.54"/>
    <n v="254.03"/>
    <n v="2881.32"/>
    <n v="2627.29"/>
    <n v="254.03"/>
  </r>
  <r>
    <s v="I25_66to56"/>
    <s v="Win"/>
    <s v="TR012"/>
    <x v="2"/>
    <x v="1"/>
    <s v="Fi01"/>
    <x v="7"/>
    <s v="MD2.vld"/>
    <s v="3b"/>
    <n v="35"/>
    <n v="0"/>
    <s v="MD"/>
    <s v="MD2"/>
    <n v="19149"/>
    <n v="19148"/>
    <x v="0"/>
    <x v="10"/>
    <x v="1"/>
    <n v="1472.59"/>
    <n v="72.260000000000005"/>
    <n v="180.87"/>
    <n v="1725.72"/>
    <n v="1544.85"/>
    <n v="180.87"/>
  </r>
  <r>
    <s v="I25_66to56"/>
    <s v="Win"/>
    <s v="TR012"/>
    <x v="2"/>
    <x v="1"/>
    <s v="Fi01"/>
    <x v="7"/>
    <s v="MD2.vld"/>
    <s v="3b"/>
    <n v="35"/>
    <n v="0"/>
    <s v="MD"/>
    <s v="MD2"/>
    <n v="19173"/>
    <n v="19172"/>
    <x v="0"/>
    <x v="8"/>
    <x v="1"/>
    <n v="1199.22"/>
    <n v="40.56"/>
    <n v="124.97"/>
    <n v="1364.75"/>
    <n v="1239.78"/>
    <n v="124.97"/>
  </r>
  <r>
    <s v="I25_66to56"/>
    <s v="Win"/>
    <s v="TR012"/>
    <x v="2"/>
    <x v="1"/>
    <s v="Fi01"/>
    <x v="7"/>
    <s v="MD2.vld"/>
    <s v="3b"/>
    <n v="35"/>
    <n v="0"/>
    <s v="MD"/>
    <s v="MD2"/>
    <n v="19189"/>
    <n v="19188"/>
    <x v="0"/>
    <x v="5"/>
    <x v="1"/>
    <n v="949.81"/>
    <n v="6.67"/>
    <n v="21.18"/>
    <n v="977.65"/>
    <n v="956.48"/>
    <n v="21.18"/>
  </r>
  <r>
    <s v="I25_66to56"/>
    <s v="Win"/>
    <s v="TR012"/>
    <x v="2"/>
    <x v="1"/>
    <s v="Fi01"/>
    <x v="7"/>
    <s v="MD2.vld"/>
    <s v="3b"/>
    <n v="35"/>
    <n v="0"/>
    <s v="MD"/>
    <s v="MD2"/>
    <n v="19233"/>
    <n v="19232"/>
    <x v="0"/>
    <x v="6"/>
    <x v="1"/>
    <n v="683.04"/>
    <n v="25.46"/>
    <n v="152.72999999999999"/>
    <n v="861.23"/>
    <n v="708.49"/>
    <n v="152.72999999999999"/>
  </r>
  <r>
    <s v="I25_66to56"/>
    <s v="Win"/>
    <s v="TR012"/>
    <x v="2"/>
    <x v="1"/>
    <s v="Fi01"/>
    <x v="8"/>
    <s v="PM1.vld"/>
    <s v="3b"/>
    <n v="35"/>
    <n v="0"/>
    <s v="PM"/>
    <s v="PM1"/>
    <n v="5209"/>
    <n v="19241"/>
    <x v="0"/>
    <x v="0"/>
    <x v="0"/>
    <n v="99.21"/>
    <n v="10.58"/>
    <n v="42.43"/>
    <n v="2664.43"/>
    <n v="109.79"/>
    <n v="42.43"/>
  </r>
  <r>
    <s v="I25_66to56"/>
    <s v="Win"/>
    <s v="TR012"/>
    <x v="2"/>
    <x v="1"/>
    <s v="Fi01"/>
    <x v="8"/>
    <s v="PM1.vld"/>
    <s v="3b"/>
    <n v="35"/>
    <n v="0"/>
    <s v="PM"/>
    <s v="PM1"/>
    <n v="5394"/>
    <n v="15366"/>
    <x v="0"/>
    <x v="1"/>
    <x v="0"/>
    <n v="84.01"/>
    <n v="13.23"/>
    <n v="25.33"/>
    <n v="2534.83"/>
    <n v="97.24"/>
    <n v="25.33"/>
  </r>
  <r>
    <s v="I25_66to56"/>
    <s v="Win"/>
    <s v="TR012"/>
    <x v="2"/>
    <x v="1"/>
    <s v="Fi01"/>
    <x v="8"/>
    <s v="PM1.vld"/>
    <s v="3b"/>
    <n v="35"/>
    <n v="0"/>
    <s v="PM"/>
    <s v="PM1"/>
    <n v="13270"/>
    <n v="11802"/>
    <x v="0"/>
    <x v="2"/>
    <x v="0"/>
    <n v="188.14"/>
    <n v="29.08"/>
    <n v="26.08"/>
    <n v="2531.2199999999998"/>
    <n v="217.22"/>
    <n v="26.08"/>
  </r>
  <r>
    <s v="I25_66to56"/>
    <s v="Win"/>
    <s v="TR012"/>
    <x v="2"/>
    <x v="1"/>
    <s v="Fi01"/>
    <x v="8"/>
    <s v="PM1.vld"/>
    <s v="3b"/>
    <n v="35"/>
    <n v="0"/>
    <s v="PM"/>
    <s v="PM1"/>
    <n v="15333"/>
    <n v="18991"/>
    <x v="1"/>
    <x v="3"/>
    <x v="0"/>
    <n v="0"/>
    <n v="0"/>
    <n v="0"/>
    <n v="2201.42"/>
    <n v="0"/>
    <n v="0"/>
  </r>
  <r>
    <s v="I25_66to56"/>
    <s v="Win"/>
    <s v="TR012"/>
    <x v="2"/>
    <x v="1"/>
    <s v="Fi01"/>
    <x v="8"/>
    <s v="PM1.vld"/>
    <s v="3b"/>
    <n v="35"/>
    <n v="0"/>
    <s v="PM"/>
    <s v="PM1"/>
    <n v="15740"/>
    <n v="15741"/>
    <x v="1"/>
    <x v="4"/>
    <x v="0"/>
    <n v="2.0499999999999998"/>
    <n v="0.1"/>
    <n v="0.89"/>
    <n v="1662.89"/>
    <n v="2.15"/>
    <n v="0.89"/>
  </r>
  <r>
    <s v="I25_66to56"/>
    <s v="Win"/>
    <s v="TR012"/>
    <x v="2"/>
    <x v="1"/>
    <s v="Fi01"/>
    <x v="8"/>
    <s v="PM1.vld"/>
    <s v="3b"/>
    <n v="35"/>
    <n v="0"/>
    <s v="PM"/>
    <s v="PM1"/>
    <n v="15742"/>
    <n v="15743"/>
    <x v="0"/>
    <x v="5"/>
    <x v="0"/>
    <n v="9.44"/>
    <n v="0.52"/>
    <n v="1.27"/>
    <n v="1339.2"/>
    <n v="9.9600000000000009"/>
    <n v="1.27"/>
  </r>
  <r>
    <s v="I25_66to56"/>
    <s v="Win"/>
    <s v="TR012"/>
    <x v="2"/>
    <x v="1"/>
    <s v="Fi01"/>
    <x v="8"/>
    <s v="PM1.vld"/>
    <s v="3b"/>
    <n v="35"/>
    <n v="0"/>
    <s v="PM"/>
    <s v="PM1"/>
    <n v="17350"/>
    <n v="17351"/>
    <x v="0"/>
    <x v="6"/>
    <x v="0"/>
    <n v="0"/>
    <n v="0"/>
    <n v="0"/>
    <n v="1574.38"/>
    <n v="0"/>
    <n v="0"/>
  </r>
  <r>
    <s v="I25_66to56"/>
    <s v="Win"/>
    <s v="TR012"/>
    <x v="2"/>
    <x v="1"/>
    <s v="Fi01"/>
    <x v="8"/>
    <s v="PM1.vld"/>
    <s v="3b"/>
    <n v="35"/>
    <n v="0"/>
    <s v="PM"/>
    <s v="PM1"/>
    <n v="17352"/>
    <n v="17353"/>
    <x v="1"/>
    <x v="7"/>
    <x v="0"/>
    <n v="0"/>
    <n v="0"/>
    <n v="0"/>
    <n v="1525.19"/>
    <n v="0"/>
    <n v="0"/>
  </r>
  <r>
    <s v="I25_66to56"/>
    <s v="Win"/>
    <s v="TR012"/>
    <x v="2"/>
    <x v="1"/>
    <s v="Fi01"/>
    <x v="8"/>
    <s v="PM1.vld"/>
    <s v="3b"/>
    <n v="35"/>
    <n v="0"/>
    <s v="PM"/>
    <s v="PM1"/>
    <n v="18993"/>
    <n v="15334"/>
    <x v="0"/>
    <x v="8"/>
    <x v="0"/>
    <n v="0"/>
    <n v="0"/>
    <n v="0"/>
    <n v="1644.65"/>
    <n v="0"/>
    <n v="0"/>
  </r>
  <r>
    <s v="I25_66to56"/>
    <s v="Win"/>
    <s v="TR012"/>
    <x v="2"/>
    <x v="1"/>
    <s v="Fi01"/>
    <x v="8"/>
    <s v="PM1.vld"/>
    <s v="3b"/>
    <n v="35"/>
    <n v="0"/>
    <s v="PM"/>
    <s v="PM1"/>
    <n v="18999"/>
    <n v="19000"/>
    <x v="1"/>
    <x v="9"/>
    <x v="0"/>
    <n v="68.209999999999994"/>
    <n v="6.84"/>
    <n v="20.13"/>
    <n v="2655.49"/>
    <n v="75.06"/>
    <n v="20.13"/>
  </r>
  <r>
    <s v="I25_66to56"/>
    <s v="Win"/>
    <s v="TR012"/>
    <x v="2"/>
    <x v="1"/>
    <s v="Fi01"/>
    <x v="8"/>
    <s v="PM1.vld"/>
    <s v="3b"/>
    <n v="35"/>
    <n v="0"/>
    <s v="PM"/>
    <s v="PM1"/>
    <n v="19002"/>
    <n v="19001"/>
    <x v="0"/>
    <x v="10"/>
    <x v="0"/>
    <n v="50.58"/>
    <n v="5.29"/>
    <n v="21.28"/>
    <n v="2300.54"/>
    <n v="55.87"/>
    <n v="21.28"/>
  </r>
  <r>
    <s v="I25_66to56"/>
    <s v="Win"/>
    <s v="TR012"/>
    <x v="2"/>
    <x v="1"/>
    <s v="Fi01"/>
    <x v="8"/>
    <s v="PM1.vld"/>
    <s v="3b"/>
    <n v="35"/>
    <n v="0"/>
    <s v="PM"/>
    <s v="PM1"/>
    <n v="19004"/>
    <n v="13271"/>
    <x v="1"/>
    <x v="11"/>
    <x v="0"/>
    <n v="49.66"/>
    <n v="6.5"/>
    <n v="24.61"/>
    <n v="2811.55"/>
    <n v="56.16"/>
    <n v="24.61"/>
  </r>
  <r>
    <s v="I25_66to56"/>
    <s v="Win"/>
    <s v="TR012"/>
    <x v="2"/>
    <x v="1"/>
    <s v="Fi01"/>
    <x v="8"/>
    <s v="PM1.vld"/>
    <s v="3b"/>
    <n v="35"/>
    <n v="0"/>
    <s v="PM"/>
    <s v="PM1"/>
    <n v="19017"/>
    <n v="19018"/>
    <x v="1"/>
    <x v="11"/>
    <x v="1"/>
    <n v="585.98"/>
    <n v="49.51"/>
    <n v="112.76"/>
    <n v="748.25"/>
    <n v="635.49"/>
    <n v="112.76"/>
  </r>
  <r>
    <s v="I25_66to56"/>
    <s v="Win"/>
    <s v="TR012"/>
    <x v="2"/>
    <x v="1"/>
    <s v="Fi01"/>
    <x v="8"/>
    <s v="PM1.vld"/>
    <s v="3b"/>
    <n v="35"/>
    <n v="0"/>
    <s v="PM"/>
    <s v="PM1"/>
    <n v="19035"/>
    <n v="19036"/>
    <x v="1"/>
    <x v="9"/>
    <x v="1"/>
    <n v="409.87"/>
    <n v="23.16"/>
    <n v="64.73"/>
    <n v="497.75"/>
    <n v="433.02"/>
    <n v="64.73"/>
  </r>
  <r>
    <s v="I25_66to56"/>
    <s v="Win"/>
    <s v="TR012"/>
    <x v="2"/>
    <x v="1"/>
    <s v="Fi01"/>
    <x v="8"/>
    <s v="PM1.vld"/>
    <s v="3b"/>
    <n v="35"/>
    <n v="0"/>
    <s v="PM"/>
    <s v="PM1"/>
    <n v="19059"/>
    <n v="19060"/>
    <x v="1"/>
    <x v="3"/>
    <x v="1"/>
    <n v="516.95000000000005"/>
    <n v="8.76"/>
    <n v="27.31"/>
    <n v="553.02"/>
    <n v="525.71"/>
    <n v="27.31"/>
  </r>
  <r>
    <s v="I25_66to56"/>
    <s v="Win"/>
    <s v="TR012"/>
    <x v="2"/>
    <x v="1"/>
    <s v="Fi01"/>
    <x v="8"/>
    <s v="PM1.vld"/>
    <s v="3b"/>
    <n v="35"/>
    <n v="0"/>
    <s v="PM"/>
    <s v="PM1"/>
    <n v="19075"/>
    <n v="19076"/>
    <x v="1"/>
    <x v="4"/>
    <x v="1"/>
    <n v="432.61"/>
    <n v="2.72"/>
    <n v="5.98"/>
    <n v="441.32"/>
    <n v="435.34"/>
    <n v="5.98"/>
  </r>
  <r>
    <s v="I25_66to56"/>
    <s v="Win"/>
    <s v="TR012"/>
    <x v="2"/>
    <x v="1"/>
    <s v="Fi01"/>
    <x v="8"/>
    <s v="PM1.vld"/>
    <s v="3b"/>
    <n v="35"/>
    <n v="0"/>
    <s v="PM"/>
    <s v="PM1"/>
    <n v="19119"/>
    <n v="19120"/>
    <x v="1"/>
    <x v="7"/>
    <x v="1"/>
    <n v="414.07"/>
    <n v="16.2"/>
    <n v="39.71"/>
    <n v="469.98"/>
    <n v="430.28"/>
    <n v="39.71"/>
  </r>
  <r>
    <s v="I25_66to56"/>
    <s v="Win"/>
    <s v="TR012"/>
    <x v="2"/>
    <x v="1"/>
    <s v="Fi01"/>
    <x v="8"/>
    <s v="PM1.vld"/>
    <s v="3b"/>
    <n v="35"/>
    <n v="0"/>
    <s v="PM"/>
    <s v="PM1"/>
    <n v="19127"/>
    <n v="19239"/>
    <x v="0"/>
    <x v="0"/>
    <x v="1"/>
    <n v="578.57000000000005"/>
    <n v="80.69"/>
    <n v="94.26"/>
    <n v="753.52"/>
    <n v="659.26"/>
    <n v="94.26"/>
  </r>
  <r>
    <s v="I25_66to56"/>
    <s v="Win"/>
    <s v="TR012"/>
    <x v="2"/>
    <x v="1"/>
    <s v="Fi01"/>
    <x v="8"/>
    <s v="PM1.vld"/>
    <s v="3b"/>
    <n v="35"/>
    <n v="0"/>
    <s v="PM"/>
    <s v="PM1"/>
    <n v="19131"/>
    <n v="19130"/>
    <x v="0"/>
    <x v="2"/>
    <x v="1"/>
    <n v="523.53"/>
    <n v="65.290000000000006"/>
    <n v="108.61"/>
    <n v="697.43"/>
    <n v="588.83000000000004"/>
    <n v="108.61"/>
  </r>
  <r>
    <s v="I25_66to56"/>
    <s v="Win"/>
    <s v="TR012"/>
    <x v="2"/>
    <x v="1"/>
    <s v="Fi01"/>
    <x v="8"/>
    <s v="PM1.vld"/>
    <s v="3b"/>
    <n v="35"/>
    <n v="0"/>
    <s v="PM"/>
    <s v="PM1"/>
    <n v="19136"/>
    <n v="19135"/>
    <x v="0"/>
    <x v="1"/>
    <x v="1"/>
    <n v="483.72"/>
    <n v="55.81"/>
    <n v="105.36"/>
    <n v="644.89"/>
    <n v="539.53"/>
    <n v="105.36"/>
  </r>
  <r>
    <s v="I25_66to56"/>
    <s v="Win"/>
    <s v="TR012"/>
    <x v="2"/>
    <x v="1"/>
    <s v="Fi01"/>
    <x v="8"/>
    <s v="PM1.vld"/>
    <s v="3b"/>
    <n v="35"/>
    <n v="0"/>
    <s v="PM"/>
    <s v="PM1"/>
    <n v="19149"/>
    <n v="19148"/>
    <x v="0"/>
    <x v="10"/>
    <x v="1"/>
    <n v="301.19"/>
    <n v="23.21"/>
    <n v="67.78"/>
    <n v="392.18"/>
    <n v="324.39999999999998"/>
    <n v="67.78"/>
  </r>
  <r>
    <s v="I25_66to56"/>
    <s v="Win"/>
    <s v="TR012"/>
    <x v="2"/>
    <x v="1"/>
    <s v="Fi01"/>
    <x v="8"/>
    <s v="PM1.vld"/>
    <s v="3b"/>
    <n v="35"/>
    <n v="0"/>
    <s v="PM"/>
    <s v="PM1"/>
    <n v="19173"/>
    <n v="19172"/>
    <x v="0"/>
    <x v="8"/>
    <x v="1"/>
    <n v="280.05"/>
    <n v="3.5"/>
    <n v="25.62"/>
    <n v="309.17"/>
    <n v="283.55"/>
    <n v="25.62"/>
  </r>
  <r>
    <s v="I25_66to56"/>
    <s v="Win"/>
    <s v="TR012"/>
    <x v="2"/>
    <x v="1"/>
    <s v="Fi01"/>
    <x v="8"/>
    <s v="PM1.vld"/>
    <s v="3b"/>
    <n v="35"/>
    <n v="0"/>
    <s v="PM"/>
    <s v="PM1"/>
    <n v="19189"/>
    <n v="19188"/>
    <x v="0"/>
    <x v="5"/>
    <x v="1"/>
    <n v="385.53"/>
    <n v="5.14"/>
    <n v="6.96"/>
    <n v="397.62"/>
    <n v="390.67"/>
    <n v="6.96"/>
  </r>
  <r>
    <s v="I25_66to56"/>
    <s v="Win"/>
    <s v="TR012"/>
    <x v="2"/>
    <x v="1"/>
    <s v="Fi01"/>
    <x v="8"/>
    <s v="PM1.vld"/>
    <s v="3b"/>
    <n v="35"/>
    <n v="0"/>
    <s v="PM"/>
    <s v="PM1"/>
    <n v="19233"/>
    <n v="19232"/>
    <x v="0"/>
    <x v="6"/>
    <x v="1"/>
    <n v="431.47"/>
    <n v="19.71"/>
    <n v="49.28"/>
    <n v="500.47"/>
    <n v="451.18"/>
    <n v="49.28"/>
  </r>
  <r>
    <s v="I25_66to56"/>
    <s v="Win"/>
    <s v="TR012"/>
    <x v="2"/>
    <x v="1"/>
    <s v="Fi01"/>
    <x v="9"/>
    <s v="PM2.vld"/>
    <s v="3b"/>
    <n v="35"/>
    <n v="0"/>
    <s v="PM"/>
    <s v="PM2"/>
    <n v="5209"/>
    <n v="19241"/>
    <x v="0"/>
    <x v="0"/>
    <x v="0"/>
    <n v="134.85"/>
    <n v="15.04"/>
    <n v="77.040000000000006"/>
    <n v="5560.89"/>
    <n v="149.88999999999999"/>
    <n v="77.040000000000006"/>
  </r>
  <r>
    <s v="I25_66to56"/>
    <s v="Win"/>
    <s v="TR012"/>
    <x v="2"/>
    <x v="1"/>
    <s v="Fi01"/>
    <x v="9"/>
    <s v="PM2.vld"/>
    <s v="3b"/>
    <n v="35"/>
    <n v="0"/>
    <s v="PM"/>
    <s v="PM2"/>
    <n v="5394"/>
    <n v="15366"/>
    <x v="0"/>
    <x v="1"/>
    <x v="0"/>
    <n v="111.61"/>
    <n v="17.84"/>
    <n v="56.47"/>
    <n v="5189.0600000000004"/>
    <n v="129.44999999999999"/>
    <n v="56.47"/>
  </r>
  <r>
    <s v="I25_66to56"/>
    <s v="Win"/>
    <s v="TR012"/>
    <x v="2"/>
    <x v="1"/>
    <s v="Fi01"/>
    <x v="9"/>
    <s v="PM2.vld"/>
    <s v="3b"/>
    <n v="35"/>
    <n v="0"/>
    <s v="PM"/>
    <s v="PM2"/>
    <n v="13270"/>
    <n v="11802"/>
    <x v="0"/>
    <x v="2"/>
    <x v="0"/>
    <n v="220.04"/>
    <n v="35.08"/>
    <n v="40.97"/>
    <n v="5156.9399999999996"/>
    <n v="255.11"/>
    <n v="40.97"/>
  </r>
  <r>
    <s v="I25_66to56"/>
    <s v="Win"/>
    <s v="TR012"/>
    <x v="2"/>
    <x v="1"/>
    <s v="Fi01"/>
    <x v="9"/>
    <s v="PM2.vld"/>
    <s v="3b"/>
    <n v="35"/>
    <n v="0"/>
    <s v="PM"/>
    <s v="PM2"/>
    <n v="15333"/>
    <n v="18991"/>
    <x v="1"/>
    <x v="3"/>
    <x v="0"/>
    <n v="0"/>
    <n v="0"/>
    <n v="0"/>
    <n v="4832.34"/>
    <n v="0"/>
    <n v="0"/>
  </r>
  <r>
    <s v="I25_66to56"/>
    <s v="Win"/>
    <s v="TR012"/>
    <x v="2"/>
    <x v="1"/>
    <s v="Fi01"/>
    <x v="9"/>
    <s v="PM2.vld"/>
    <s v="3b"/>
    <n v="35"/>
    <n v="0"/>
    <s v="PM"/>
    <s v="PM2"/>
    <n v="15740"/>
    <n v="15741"/>
    <x v="1"/>
    <x v="4"/>
    <x v="0"/>
    <n v="1.27"/>
    <n v="7.0000000000000007E-2"/>
    <n v="0.42"/>
    <n v="3597.4"/>
    <n v="1.33"/>
    <n v="0.42"/>
  </r>
  <r>
    <s v="I25_66to56"/>
    <s v="Win"/>
    <s v="TR012"/>
    <x v="2"/>
    <x v="1"/>
    <s v="Fi01"/>
    <x v="9"/>
    <s v="PM2.vld"/>
    <s v="3b"/>
    <n v="35"/>
    <n v="0"/>
    <s v="PM"/>
    <s v="PM2"/>
    <n v="15742"/>
    <n v="15743"/>
    <x v="0"/>
    <x v="5"/>
    <x v="0"/>
    <n v="17.78"/>
    <n v="1.03"/>
    <n v="2.63"/>
    <n v="2890.03"/>
    <n v="18.809999999999999"/>
    <n v="2.63"/>
  </r>
  <r>
    <s v="I25_66to56"/>
    <s v="Win"/>
    <s v="TR012"/>
    <x v="2"/>
    <x v="1"/>
    <s v="Fi01"/>
    <x v="9"/>
    <s v="PM2.vld"/>
    <s v="3b"/>
    <n v="35"/>
    <n v="0"/>
    <s v="PM"/>
    <s v="PM2"/>
    <n v="17350"/>
    <n v="17351"/>
    <x v="0"/>
    <x v="6"/>
    <x v="0"/>
    <n v="0"/>
    <n v="0"/>
    <n v="0"/>
    <n v="3371.48"/>
    <n v="0"/>
    <n v="0"/>
  </r>
  <r>
    <s v="I25_66to56"/>
    <s v="Win"/>
    <s v="TR012"/>
    <x v="2"/>
    <x v="1"/>
    <s v="Fi01"/>
    <x v="9"/>
    <s v="PM2.vld"/>
    <s v="3b"/>
    <n v="35"/>
    <n v="0"/>
    <s v="PM"/>
    <s v="PM2"/>
    <n v="17352"/>
    <n v="17353"/>
    <x v="1"/>
    <x v="7"/>
    <x v="0"/>
    <n v="0"/>
    <n v="0"/>
    <n v="0"/>
    <n v="3451.59"/>
    <n v="0"/>
    <n v="0"/>
  </r>
  <r>
    <s v="I25_66to56"/>
    <s v="Win"/>
    <s v="TR012"/>
    <x v="2"/>
    <x v="1"/>
    <s v="Fi01"/>
    <x v="9"/>
    <s v="PM2.vld"/>
    <s v="3b"/>
    <n v="35"/>
    <n v="0"/>
    <s v="PM"/>
    <s v="PM2"/>
    <n v="18993"/>
    <n v="15334"/>
    <x v="0"/>
    <x v="8"/>
    <x v="0"/>
    <n v="0"/>
    <n v="0"/>
    <n v="0"/>
    <n v="3451.98"/>
    <n v="0"/>
    <n v="0"/>
  </r>
  <r>
    <s v="I25_66to56"/>
    <s v="Win"/>
    <s v="TR012"/>
    <x v="2"/>
    <x v="1"/>
    <s v="Fi01"/>
    <x v="9"/>
    <s v="PM2.vld"/>
    <s v="3b"/>
    <n v="35"/>
    <n v="0"/>
    <s v="PM"/>
    <s v="PM2"/>
    <n v="18999"/>
    <n v="19000"/>
    <x v="1"/>
    <x v="9"/>
    <x v="0"/>
    <n v="119.65"/>
    <n v="11.58"/>
    <n v="43.38"/>
    <n v="5583.42"/>
    <n v="131.22"/>
    <n v="43.38"/>
  </r>
  <r>
    <s v="I25_66to56"/>
    <s v="Win"/>
    <s v="TR012"/>
    <x v="2"/>
    <x v="1"/>
    <s v="Fi01"/>
    <x v="9"/>
    <s v="PM2.vld"/>
    <s v="3b"/>
    <n v="35"/>
    <n v="0"/>
    <s v="PM"/>
    <s v="PM2"/>
    <n v="19002"/>
    <n v="19001"/>
    <x v="0"/>
    <x v="10"/>
    <x v="0"/>
    <n v="128.1"/>
    <n v="14.61"/>
    <n v="48.63"/>
    <n v="4797.96"/>
    <n v="142.71"/>
    <n v="48.63"/>
  </r>
  <r>
    <s v="I25_66to56"/>
    <s v="Win"/>
    <s v="TR012"/>
    <x v="2"/>
    <x v="1"/>
    <s v="Fi01"/>
    <x v="9"/>
    <s v="PM2.vld"/>
    <s v="3b"/>
    <n v="35"/>
    <n v="0"/>
    <s v="PM"/>
    <s v="PM2"/>
    <n v="19004"/>
    <n v="13271"/>
    <x v="1"/>
    <x v="11"/>
    <x v="0"/>
    <n v="113.49"/>
    <n v="14.3"/>
    <n v="72.13"/>
    <n v="5942.66"/>
    <n v="127.79"/>
    <n v="72.13"/>
  </r>
  <r>
    <s v="I25_66to56"/>
    <s v="Win"/>
    <s v="TR012"/>
    <x v="2"/>
    <x v="1"/>
    <s v="Fi01"/>
    <x v="9"/>
    <s v="PM2.vld"/>
    <s v="3b"/>
    <n v="35"/>
    <n v="0"/>
    <s v="PM"/>
    <s v="PM2"/>
    <n v="19017"/>
    <n v="19018"/>
    <x v="1"/>
    <x v="11"/>
    <x v="1"/>
    <n v="1139.4000000000001"/>
    <n v="107.26"/>
    <n v="299.52"/>
    <n v="1546.19"/>
    <n v="1246.67"/>
    <n v="299.52"/>
  </r>
  <r>
    <s v="I25_66to56"/>
    <s v="Win"/>
    <s v="TR012"/>
    <x v="2"/>
    <x v="1"/>
    <s v="Fi01"/>
    <x v="9"/>
    <s v="PM2.vld"/>
    <s v="3b"/>
    <n v="35"/>
    <n v="0"/>
    <s v="PM"/>
    <s v="PM2"/>
    <n v="19035"/>
    <n v="19036"/>
    <x v="1"/>
    <x v="9"/>
    <x v="1"/>
    <n v="893.33"/>
    <n v="62.27"/>
    <n v="164.47"/>
    <n v="1120.07"/>
    <n v="955.6"/>
    <n v="164.47"/>
  </r>
  <r>
    <s v="I25_66to56"/>
    <s v="Win"/>
    <s v="TR012"/>
    <x v="2"/>
    <x v="1"/>
    <s v="Fi01"/>
    <x v="9"/>
    <s v="PM2.vld"/>
    <s v="3b"/>
    <n v="35"/>
    <n v="0"/>
    <s v="PM"/>
    <s v="PM2"/>
    <n v="19059"/>
    <n v="19060"/>
    <x v="1"/>
    <x v="3"/>
    <x v="1"/>
    <n v="1137.17"/>
    <n v="19.73"/>
    <n v="59.63"/>
    <n v="1216.53"/>
    <n v="1156.9000000000001"/>
    <n v="59.63"/>
  </r>
  <r>
    <s v="I25_66to56"/>
    <s v="Win"/>
    <s v="TR012"/>
    <x v="2"/>
    <x v="1"/>
    <s v="Fi01"/>
    <x v="9"/>
    <s v="PM2.vld"/>
    <s v="3b"/>
    <n v="35"/>
    <n v="0"/>
    <s v="PM"/>
    <s v="PM2"/>
    <n v="19075"/>
    <n v="19076"/>
    <x v="1"/>
    <x v="4"/>
    <x v="1"/>
    <n v="976.88"/>
    <n v="7.98"/>
    <n v="19.16"/>
    <n v="1004.01"/>
    <n v="984.86"/>
    <n v="19.16"/>
  </r>
  <r>
    <s v="I25_66to56"/>
    <s v="Win"/>
    <s v="TR012"/>
    <x v="2"/>
    <x v="1"/>
    <s v="Fi01"/>
    <x v="9"/>
    <s v="PM2.vld"/>
    <s v="3b"/>
    <n v="35"/>
    <n v="0"/>
    <s v="PM"/>
    <s v="PM2"/>
    <n v="19119"/>
    <n v="19120"/>
    <x v="1"/>
    <x v="7"/>
    <x v="1"/>
    <n v="653.25"/>
    <n v="22.74"/>
    <n v="90.84"/>
    <n v="766.83"/>
    <n v="675.99"/>
    <n v="90.84"/>
  </r>
  <r>
    <s v="I25_66to56"/>
    <s v="Win"/>
    <s v="TR012"/>
    <x v="2"/>
    <x v="1"/>
    <s v="Fi01"/>
    <x v="9"/>
    <s v="PM2.vld"/>
    <s v="3b"/>
    <n v="35"/>
    <n v="0"/>
    <s v="PM"/>
    <s v="PM2"/>
    <n v="19127"/>
    <n v="19239"/>
    <x v="0"/>
    <x v="0"/>
    <x v="1"/>
    <n v="915.17"/>
    <n v="126.59"/>
    <n v="226.68"/>
    <n v="1268.44"/>
    <n v="1041.76"/>
    <n v="226.68"/>
  </r>
  <r>
    <s v="I25_66to56"/>
    <s v="Win"/>
    <s v="TR012"/>
    <x v="2"/>
    <x v="1"/>
    <s v="Fi01"/>
    <x v="9"/>
    <s v="PM2.vld"/>
    <s v="3b"/>
    <n v="35"/>
    <n v="0"/>
    <s v="PM"/>
    <s v="PM2"/>
    <n v="19131"/>
    <n v="19130"/>
    <x v="0"/>
    <x v="2"/>
    <x v="1"/>
    <n v="908.04"/>
    <n v="114.24"/>
    <n v="255.57"/>
    <n v="1277.8499999999999"/>
    <n v="1022.28"/>
    <n v="255.57"/>
  </r>
  <r>
    <s v="I25_66to56"/>
    <s v="Win"/>
    <s v="TR012"/>
    <x v="2"/>
    <x v="1"/>
    <s v="Fi01"/>
    <x v="9"/>
    <s v="PM2.vld"/>
    <s v="3b"/>
    <n v="35"/>
    <n v="0"/>
    <s v="PM"/>
    <s v="PM2"/>
    <n v="19136"/>
    <n v="19135"/>
    <x v="0"/>
    <x v="1"/>
    <x v="1"/>
    <n v="882.4"/>
    <n v="104.48"/>
    <n v="232.59"/>
    <n v="1219.48"/>
    <n v="986.88"/>
    <n v="232.59"/>
  </r>
  <r>
    <s v="I25_66to56"/>
    <s v="Win"/>
    <s v="TR012"/>
    <x v="2"/>
    <x v="1"/>
    <s v="Fi01"/>
    <x v="9"/>
    <s v="PM2.vld"/>
    <s v="3b"/>
    <n v="35"/>
    <n v="0"/>
    <s v="PM"/>
    <s v="PM2"/>
    <n v="19149"/>
    <n v="19148"/>
    <x v="0"/>
    <x v="10"/>
    <x v="1"/>
    <n v="623.64"/>
    <n v="55.65"/>
    <n v="155.35"/>
    <n v="834.63"/>
    <n v="679.29"/>
    <n v="155.35"/>
  </r>
  <r>
    <s v="I25_66to56"/>
    <s v="Win"/>
    <s v="TR012"/>
    <x v="2"/>
    <x v="1"/>
    <s v="Fi01"/>
    <x v="9"/>
    <s v="PM2.vld"/>
    <s v="3b"/>
    <n v="35"/>
    <n v="0"/>
    <s v="PM"/>
    <s v="PM2"/>
    <n v="19173"/>
    <n v="19172"/>
    <x v="0"/>
    <x v="8"/>
    <x v="1"/>
    <n v="563.66999999999996"/>
    <n v="8.4700000000000006"/>
    <n v="54.9"/>
    <n v="627.04"/>
    <n v="572.14"/>
    <n v="54.9"/>
  </r>
  <r>
    <s v="I25_66to56"/>
    <s v="Win"/>
    <s v="TR012"/>
    <x v="2"/>
    <x v="1"/>
    <s v="Fi01"/>
    <x v="9"/>
    <s v="PM2.vld"/>
    <s v="3b"/>
    <n v="35"/>
    <n v="0"/>
    <s v="PM"/>
    <s v="PM2"/>
    <n v="19189"/>
    <n v="19188"/>
    <x v="0"/>
    <x v="5"/>
    <x v="1"/>
    <n v="725.54"/>
    <n v="9.82"/>
    <n v="16.64"/>
    <n v="752"/>
    <n v="735.36"/>
    <n v="16.64"/>
  </r>
  <r>
    <s v="I25_66to56"/>
    <s v="Win"/>
    <s v="TR012"/>
    <x v="2"/>
    <x v="1"/>
    <s v="Fi01"/>
    <x v="9"/>
    <s v="PM2.vld"/>
    <s v="3b"/>
    <n v="35"/>
    <n v="0"/>
    <s v="PM"/>
    <s v="PM2"/>
    <n v="19233"/>
    <n v="19232"/>
    <x v="0"/>
    <x v="6"/>
    <x v="1"/>
    <n v="830.66"/>
    <n v="37.380000000000003"/>
    <n v="104.64"/>
    <n v="972.68"/>
    <n v="868.04"/>
    <n v="104.64"/>
  </r>
  <r>
    <s v="I25_66to56"/>
    <s v="Win"/>
    <s v="TR012"/>
    <x v="2"/>
    <x v="1"/>
    <s v="Fi01"/>
    <x v="10"/>
    <s v="PM3.vld"/>
    <s v="3b"/>
    <n v="35"/>
    <n v="0"/>
    <s v="PM"/>
    <s v="PM3"/>
    <n v="5209"/>
    <n v="19241"/>
    <x v="0"/>
    <x v="0"/>
    <x v="0"/>
    <n v="162.85"/>
    <n v="20.32"/>
    <n v="133.93"/>
    <n v="8999.1299999999992"/>
    <n v="183.17"/>
    <n v="133.93"/>
  </r>
  <r>
    <s v="I25_66to56"/>
    <s v="Win"/>
    <s v="TR012"/>
    <x v="2"/>
    <x v="1"/>
    <s v="Fi01"/>
    <x v="10"/>
    <s v="PM3.vld"/>
    <s v="3b"/>
    <n v="35"/>
    <n v="0"/>
    <s v="PM"/>
    <s v="PM3"/>
    <n v="5394"/>
    <n v="15366"/>
    <x v="0"/>
    <x v="1"/>
    <x v="0"/>
    <n v="175.09"/>
    <n v="28.98"/>
    <n v="127.15"/>
    <n v="8115.75"/>
    <n v="204.07"/>
    <n v="127.15"/>
  </r>
  <r>
    <s v="I25_66to56"/>
    <s v="Win"/>
    <s v="TR012"/>
    <x v="2"/>
    <x v="1"/>
    <s v="Fi01"/>
    <x v="10"/>
    <s v="PM3.vld"/>
    <s v="3b"/>
    <n v="35"/>
    <n v="0"/>
    <s v="PM"/>
    <s v="PM3"/>
    <n v="13270"/>
    <n v="11802"/>
    <x v="0"/>
    <x v="2"/>
    <x v="0"/>
    <n v="414.62"/>
    <n v="65.59"/>
    <n v="73.88"/>
    <n v="8218.64"/>
    <n v="480.21"/>
    <n v="73.88"/>
  </r>
  <r>
    <s v="I25_66to56"/>
    <s v="Win"/>
    <s v="TR012"/>
    <x v="2"/>
    <x v="1"/>
    <s v="Fi01"/>
    <x v="10"/>
    <s v="PM3.vld"/>
    <s v="3b"/>
    <n v="35"/>
    <n v="0"/>
    <s v="PM"/>
    <s v="PM3"/>
    <n v="15333"/>
    <n v="18991"/>
    <x v="1"/>
    <x v="3"/>
    <x v="0"/>
    <n v="0"/>
    <n v="0"/>
    <n v="0"/>
    <n v="8071.33"/>
    <n v="0"/>
    <n v="0"/>
  </r>
  <r>
    <s v="I25_66to56"/>
    <s v="Win"/>
    <s v="TR012"/>
    <x v="2"/>
    <x v="1"/>
    <s v="Fi01"/>
    <x v="10"/>
    <s v="PM3.vld"/>
    <s v="3b"/>
    <n v="35"/>
    <n v="0"/>
    <s v="PM"/>
    <s v="PM3"/>
    <n v="15740"/>
    <n v="15741"/>
    <x v="1"/>
    <x v="4"/>
    <x v="0"/>
    <n v="0"/>
    <n v="0"/>
    <n v="0.37"/>
    <n v="5600.04"/>
    <n v="0"/>
    <n v="0.37"/>
  </r>
  <r>
    <s v="I25_66to56"/>
    <s v="Win"/>
    <s v="TR012"/>
    <x v="2"/>
    <x v="1"/>
    <s v="Fi01"/>
    <x v="10"/>
    <s v="PM3.vld"/>
    <s v="3b"/>
    <n v="35"/>
    <n v="0"/>
    <s v="PM"/>
    <s v="PM3"/>
    <n v="15742"/>
    <n v="15743"/>
    <x v="0"/>
    <x v="5"/>
    <x v="0"/>
    <n v="25.02"/>
    <n v="1.46"/>
    <n v="4.32"/>
    <n v="4298.9399999999996"/>
    <n v="26.49"/>
    <n v="4.32"/>
  </r>
  <r>
    <s v="I25_66to56"/>
    <s v="Win"/>
    <s v="TR012"/>
    <x v="2"/>
    <x v="1"/>
    <s v="Fi01"/>
    <x v="10"/>
    <s v="PM3.vld"/>
    <s v="3b"/>
    <n v="35"/>
    <n v="0"/>
    <s v="PM"/>
    <s v="PM3"/>
    <n v="17350"/>
    <n v="17351"/>
    <x v="0"/>
    <x v="6"/>
    <x v="0"/>
    <n v="0"/>
    <n v="0"/>
    <n v="0"/>
    <n v="5501.44"/>
    <n v="0"/>
    <n v="0"/>
  </r>
  <r>
    <s v="I25_66to56"/>
    <s v="Win"/>
    <s v="TR012"/>
    <x v="2"/>
    <x v="1"/>
    <s v="Fi01"/>
    <x v="10"/>
    <s v="PM3.vld"/>
    <s v="3b"/>
    <n v="35"/>
    <n v="0"/>
    <s v="PM"/>
    <s v="PM3"/>
    <n v="17352"/>
    <n v="17353"/>
    <x v="1"/>
    <x v="7"/>
    <x v="0"/>
    <n v="0"/>
    <n v="0"/>
    <n v="0"/>
    <n v="5370.55"/>
    <n v="0"/>
    <n v="0"/>
  </r>
  <r>
    <s v="I25_66to56"/>
    <s v="Win"/>
    <s v="TR012"/>
    <x v="2"/>
    <x v="1"/>
    <s v="Fi01"/>
    <x v="10"/>
    <s v="PM3.vld"/>
    <s v="3b"/>
    <n v="35"/>
    <n v="0"/>
    <s v="PM"/>
    <s v="PM3"/>
    <n v="18993"/>
    <n v="15334"/>
    <x v="0"/>
    <x v="8"/>
    <x v="0"/>
    <n v="0"/>
    <n v="0"/>
    <n v="0"/>
    <n v="5340.95"/>
    <n v="0"/>
    <n v="0"/>
  </r>
  <r>
    <s v="I25_66to56"/>
    <s v="Win"/>
    <s v="TR012"/>
    <x v="2"/>
    <x v="1"/>
    <s v="Fi01"/>
    <x v="10"/>
    <s v="PM3.vld"/>
    <s v="3b"/>
    <n v="35"/>
    <n v="0"/>
    <s v="PM"/>
    <s v="PM3"/>
    <n v="18999"/>
    <n v="19000"/>
    <x v="1"/>
    <x v="9"/>
    <x v="0"/>
    <n v="162.18"/>
    <n v="15.76"/>
    <n v="74.66"/>
    <n v="8880.6"/>
    <n v="177.94"/>
    <n v="74.66"/>
  </r>
  <r>
    <s v="I25_66to56"/>
    <s v="Win"/>
    <s v="TR012"/>
    <x v="2"/>
    <x v="1"/>
    <s v="Fi01"/>
    <x v="10"/>
    <s v="PM3.vld"/>
    <s v="3b"/>
    <n v="35"/>
    <n v="0"/>
    <s v="PM"/>
    <s v="PM3"/>
    <n v="19002"/>
    <n v="19001"/>
    <x v="0"/>
    <x v="10"/>
    <x v="0"/>
    <n v="246.04"/>
    <n v="32.18"/>
    <n v="89.22"/>
    <n v="7525.33"/>
    <n v="278.22000000000003"/>
    <n v="89.22"/>
  </r>
  <r>
    <s v="I25_66to56"/>
    <s v="Win"/>
    <s v="TR012"/>
    <x v="2"/>
    <x v="1"/>
    <s v="Fi01"/>
    <x v="10"/>
    <s v="PM3.vld"/>
    <s v="3b"/>
    <n v="35"/>
    <n v="0"/>
    <s v="PM"/>
    <s v="PM3"/>
    <n v="19004"/>
    <n v="13271"/>
    <x v="1"/>
    <x v="11"/>
    <x v="0"/>
    <n v="242.24"/>
    <n v="33.630000000000003"/>
    <n v="193.22"/>
    <n v="9502.7900000000009"/>
    <n v="275.87"/>
    <n v="193.22"/>
  </r>
  <r>
    <s v="I25_66to56"/>
    <s v="Win"/>
    <s v="TR012"/>
    <x v="2"/>
    <x v="1"/>
    <s v="Fi01"/>
    <x v="10"/>
    <s v="PM3.vld"/>
    <s v="3b"/>
    <n v="35"/>
    <n v="0"/>
    <s v="PM"/>
    <s v="PM3"/>
    <n v="19017"/>
    <n v="19018"/>
    <x v="1"/>
    <x v="11"/>
    <x v="1"/>
    <n v="1496.01"/>
    <n v="157.79"/>
    <n v="673.3"/>
    <n v="2327.11"/>
    <n v="1653.8"/>
    <n v="673.3"/>
  </r>
  <r>
    <s v="I25_66to56"/>
    <s v="Win"/>
    <s v="TR012"/>
    <x v="2"/>
    <x v="1"/>
    <s v="Fi01"/>
    <x v="10"/>
    <s v="PM3.vld"/>
    <s v="3b"/>
    <n v="35"/>
    <n v="0"/>
    <s v="PM"/>
    <s v="PM3"/>
    <n v="19035"/>
    <n v="19036"/>
    <x v="1"/>
    <x v="9"/>
    <x v="1"/>
    <n v="1110.69"/>
    <n v="90.73"/>
    <n v="379.41"/>
    <n v="1580.84"/>
    <n v="1201.42"/>
    <n v="379.41"/>
  </r>
  <r>
    <s v="I25_66to56"/>
    <s v="Win"/>
    <s v="TR012"/>
    <x v="2"/>
    <x v="1"/>
    <s v="Fi01"/>
    <x v="10"/>
    <s v="PM3.vld"/>
    <s v="3b"/>
    <n v="35"/>
    <n v="0"/>
    <s v="PM"/>
    <s v="PM3"/>
    <n v="19059"/>
    <n v="19060"/>
    <x v="1"/>
    <x v="3"/>
    <x v="1"/>
    <n v="1736.86"/>
    <n v="29.24"/>
    <n v="98.54"/>
    <n v="1864.63"/>
    <n v="1766.1"/>
    <n v="98.54"/>
  </r>
  <r>
    <s v="I25_66to56"/>
    <s v="Win"/>
    <s v="TR012"/>
    <x v="2"/>
    <x v="1"/>
    <s v="Fi01"/>
    <x v="10"/>
    <s v="PM3.vld"/>
    <s v="3b"/>
    <n v="35"/>
    <n v="0"/>
    <s v="PM"/>
    <s v="PM3"/>
    <n v="19075"/>
    <n v="19076"/>
    <x v="1"/>
    <x v="4"/>
    <x v="1"/>
    <n v="1566.27"/>
    <n v="16.559999999999999"/>
    <n v="31.79"/>
    <n v="1614.63"/>
    <n v="1582.83"/>
    <n v="31.79"/>
  </r>
  <r>
    <s v="I25_66to56"/>
    <s v="Win"/>
    <s v="TR012"/>
    <x v="2"/>
    <x v="1"/>
    <s v="Fi01"/>
    <x v="10"/>
    <s v="PM3.vld"/>
    <s v="3b"/>
    <n v="35"/>
    <n v="0"/>
    <s v="PM"/>
    <s v="PM3"/>
    <n v="19119"/>
    <n v="19120"/>
    <x v="1"/>
    <x v="7"/>
    <x v="1"/>
    <n v="1174.3499999999999"/>
    <n v="47.28"/>
    <n v="147.96"/>
    <n v="1369.59"/>
    <n v="1221.6300000000001"/>
    <n v="147.96"/>
  </r>
  <r>
    <s v="I25_66to56"/>
    <s v="Win"/>
    <s v="TR012"/>
    <x v="2"/>
    <x v="1"/>
    <s v="Fi01"/>
    <x v="10"/>
    <s v="PM3.vld"/>
    <s v="3b"/>
    <n v="35"/>
    <n v="0"/>
    <s v="PM"/>
    <s v="PM3"/>
    <n v="19127"/>
    <n v="19239"/>
    <x v="0"/>
    <x v="0"/>
    <x v="1"/>
    <n v="1623.44"/>
    <n v="227.29"/>
    <n v="430.27"/>
    <n v="2281"/>
    <n v="1850.73"/>
    <n v="430.27"/>
  </r>
  <r>
    <s v="I25_66to56"/>
    <s v="Win"/>
    <s v="TR012"/>
    <x v="2"/>
    <x v="1"/>
    <s v="Fi01"/>
    <x v="10"/>
    <s v="PM3.vld"/>
    <s v="3b"/>
    <n v="35"/>
    <n v="0"/>
    <s v="PM"/>
    <s v="PM3"/>
    <n v="19131"/>
    <n v="19130"/>
    <x v="0"/>
    <x v="2"/>
    <x v="1"/>
    <n v="1505.37"/>
    <n v="192.18"/>
    <n v="464.77"/>
    <n v="2162.3200000000002"/>
    <n v="1697.55"/>
    <n v="464.77"/>
  </r>
  <r>
    <s v="I25_66to56"/>
    <s v="Win"/>
    <s v="TR012"/>
    <x v="2"/>
    <x v="1"/>
    <s v="Fi01"/>
    <x v="10"/>
    <s v="PM3.vld"/>
    <s v="3b"/>
    <n v="35"/>
    <n v="0"/>
    <s v="PM"/>
    <s v="PM3"/>
    <n v="19136"/>
    <n v="19135"/>
    <x v="0"/>
    <x v="1"/>
    <x v="1"/>
    <n v="1476.36"/>
    <n v="178.43"/>
    <n v="389.04"/>
    <n v="2043.84"/>
    <n v="1654.8"/>
    <n v="389.04"/>
  </r>
  <r>
    <s v="I25_66to56"/>
    <s v="Win"/>
    <s v="TR012"/>
    <x v="2"/>
    <x v="1"/>
    <s v="Fi01"/>
    <x v="10"/>
    <s v="PM3.vld"/>
    <s v="3b"/>
    <n v="35"/>
    <n v="0"/>
    <s v="PM"/>
    <s v="PM3"/>
    <n v="19149"/>
    <n v="19148"/>
    <x v="0"/>
    <x v="10"/>
    <x v="1"/>
    <n v="1153.8"/>
    <n v="111.23"/>
    <n v="277.04000000000002"/>
    <n v="1542.07"/>
    <n v="1265.03"/>
    <n v="277.04000000000002"/>
  </r>
  <r>
    <s v="I25_66to56"/>
    <s v="Win"/>
    <s v="TR012"/>
    <x v="2"/>
    <x v="1"/>
    <s v="Fi01"/>
    <x v="10"/>
    <s v="PM3.vld"/>
    <s v="3b"/>
    <n v="35"/>
    <n v="0"/>
    <s v="PM"/>
    <s v="PM3"/>
    <n v="19173"/>
    <n v="19172"/>
    <x v="0"/>
    <x v="8"/>
    <x v="1"/>
    <n v="992.76"/>
    <n v="19.100000000000001"/>
    <n v="91.05"/>
    <n v="1102.9100000000001"/>
    <n v="1011.86"/>
    <n v="91.05"/>
  </r>
  <r>
    <s v="I25_66to56"/>
    <s v="Win"/>
    <s v="TR012"/>
    <x v="2"/>
    <x v="1"/>
    <s v="Fi01"/>
    <x v="10"/>
    <s v="PM3.vld"/>
    <s v="3b"/>
    <n v="35"/>
    <n v="0"/>
    <s v="PM"/>
    <s v="PM3"/>
    <n v="19189"/>
    <n v="19188"/>
    <x v="0"/>
    <x v="5"/>
    <x v="1"/>
    <n v="1014.2"/>
    <n v="12.34"/>
    <n v="26.71"/>
    <n v="1053.25"/>
    <n v="1026.53"/>
    <n v="26.71"/>
  </r>
  <r>
    <s v="I25_66to56"/>
    <s v="Win"/>
    <s v="TR012"/>
    <x v="2"/>
    <x v="1"/>
    <s v="Fi01"/>
    <x v="10"/>
    <s v="PM3.vld"/>
    <s v="3b"/>
    <n v="35"/>
    <n v="0"/>
    <s v="PM"/>
    <s v="PM3"/>
    <n v="19233"/>
    <n v="19232"/>
    <x v="0"/>
    <x v="6"/>
    <x v="1"/>
    <n v="1268.25"/>
    <n v="57.35"/>
    <n v="168.47"/>
    <n v="1494.08"/>
    <n v="1325.61"/>
    <n v="168.47"/>
  </r>
  <r>
    <s v="I25_66to56"/>
    <s v="Win"/>
    <s v="TR012"/>
    <x v="2"/>
    <x v="1"/>
    <s v="Fi01"/>
    <x v="11"/>
    <s v="PM4.vld"/>
    <s v="3b"/>
    <n v="35"/>
    <n v="0"/>
    <s v="PM"/>
    <s v="PM4"/>
    <n v="5209"/>
    <n v="19241"/>
    <x v="0"/>
    <x v="0"/>
    <x v="0"/>
    <n v="130.44999999999999"/>
    <n v="11.99"/>
    <n v="84.01"/>
    <n v="5521.04"/>
    <n v="142.44"/>
    <n v="84.01"/>
  </r>
  <r>
    <s v="I25_66to56"/>
    <s v="Win"/>
    <s v="TR012"/>
    <x v="2"/>
    <x v="1"/>
    <s v="Fi01"/>
    <x v="11"/>
    <s v="PM4.vld"/>
    <s v="3b"/>
    <n v="35"/>
    <n v="0"/>
    <s v="PM"/>
    <s v="PM4"/>
    <n v="5394"/>
    <n v="15366"/>
    <x v="0"/>
    <x v="1"/>
    <x v="0"/>
    <n v="160.18"/>
    <n v="23.01"/>
    <n v="60.18"/>
    <n v="4952.8500000000004"/>
    <n v="183.19"/>
    <n v="60.18"/>
  </r>
  <r>
    <s v="I25_66to56"/>
    <s v="Win"/>
    <s v="TR012"/>
    <x v="2"/>
    <x v="1"/>
    <s v="Fi01"/>
    <x v="11"/>
    <s v="PM4.vld"/>
    <s v="3b"/>
    <n v="35"/>
    <n v="0"/>
    <s v="PM"/>
    <s v="PM4"/>
    <n v="13270"/>
    <n v="11802"/>
    <x v="0"/>
    <x v="2"/>
    <x v="0"/>
    <n v="228.99"/>
    <n v="32.909999999999997"/>
    <n v="48.96"/>
    <n v="4968.6499999999996"/>
    <n v="261.89999999999998"/>
    <n v="48.96"/>
  </r>
  <r>
    <s v="I25_66to56"/>
    <s v="Win"/>
    <s v="TR012"/>
    <x v="2"/>
    <x v="1"/>
    <s v="Fi01"/>
    <x v="11"/>
    <s v="PM4.vld"/>
    <s v="3b"/>
    <n v="35"/>
    <n v="0"/>
    <s v="PM"/>
    <s v="PM4"/>
    <n v="15333"/>
    <n v="18991"/>
    <x v="1"/>
    <x v="3"/>
    <x v="0"/>
    <n v="14.15"/>
    <n v="0.32"/>
    <n v="1.62"/>
    <n v="4302.79"/>
    <n v="14.47"/>
    <n v="1.62"/>
  </r>
  <r>
    <s v="I25_66to56"/>
    <s v="Win"/>
    <s v="TR012"/>
    <x v="2"/>
    <x v="1"/>
    <s v="Fi01"/>
    <x v="11"/>
    <s v="PM4.vld"/>
    <s v="3b"/>
    <n v="35"/>
    <n v="0"/>
    <s v="PM"/>
    <s v="PM4"/>
    <n v="15740"/>
    <n v="15741"/>
    <x v="1"/>
    <x v="4"/>
    <x v="0"/>
    <n v="7.86"/>
    <n v="0.37"/>
    <n v="2.2599999999999998"/>
    <n v="3192.07"/>
    <n v="8.23"/>
    <n v="2.2599999999999998"/>
  </r>
  <r>
    <s v="I25_66to56"/>
    <s v="Win"/>
    <s v="TR012"/>
    <x v="2"/>
    <x v="1"/>
    <s v="Fi01"/>
    <x v="11"/>
    <s v="PM4.vld"/>
    <s v="3b"/>
    <n v="35"/>
    <n v="0"/>
    <s v="PM"/>
    <s v="PM4"/>
    <n v="15742"/>
    <n v="15743"/>
    <x v="0"/>
    <x v="5"/>
    <x v="0"/>
    <n v="16.350000000000001"/>
    <n v="0.89"/>
    <n v="2"/>
    <n v="1918.47"/>
    <n v="17.239999999999998"/>
    <n v="2"/>
  </r>
  <r>
    <s v="I25_66to56"/>
    <s v="Win"/>
    <s v="TR012"/>
    <x v="2"/>
    <x v="1"/>
    <s v="Fi01"/>
    <x v="11"/>
    <s v="PM4.vld"/>
    <s v="3b"/>
    <n v="35"/>
    <n v="0"/>
    <s v="PM"/>
    <s v="PM4"/>
    <n v="17350"/>
    <n v="17351"/>
    <x v="0"/>
    <x v="6"/>
    <x v="0"/>
    <n v="0"/>
    <n v="0"/>
    <n v="0"/>
    <n v="2924.81"/>
    <n v="0"/>
    <n v="0"/>
  </r>
  <r>
    <s v="I25_66to56"/>
    <s v="Win"/>
    <s v="TR012"/>
    <x v="2"/>
    <x v="1"/>
    <s v="Fi01"/>
    <x v="11"/>
    <s v="PM4.vld"/>
    <s v="3b"/>
    <n v="35"/>
    <n v="0"/>
    <s v="PM"/>
    <s v="PM4"/>
    <n v="17352"/>
    <n v="17353"/>
    <x v="1"/>
    <x v="7"/>
    <x v="0"/>
    <n v="0"/>
    <n v="0"/>
    <n v="0"/>
    <n v="3240.15"/>
    <n v="0"/>
    <n v="0"/>
  </r>
  <r>
    <s v="I25_66to56"/>
    <s v="Win"/>
    <s v="TR012"/>
    <x v="2"/>
    <x v="1"/>
    <s v="Fi01"/>
    <x v="11"/>
    <s v="PM4.vld"/>
    <s v="3b"/>
    <n v="35"/>
    <n v="0"/>
    <s v="PM"/>
    <s v="PM4"/>
    <n v="18993"/>
    <n v="15334"/>
    <x v="0"/>
    <x v="8"/>
    <x v="0"/>
    <n v="0"/>
    <n v="0"/>
    <n v="0"/>
    <n v="2470.5500000000002"/>
    <n v="0"/>
    <n v="0"/>
  </r>
  <r>
    <s v="I25_66to56"/>
    <s v="Win"/>
    <s v="TR012"/>
    <x v="2"/>
    <x v="1"/>
    <s v="Fi01"/>
    <x v="11"/>
    <s v="PM4.vld"/>
    <s v="3b"/>
    <n v="35"/>
    <n v="0"/>
    <s v="PM"/>
    <s v="PM4"/>
    <n v="18999"/>
    <n v="19000"/>
    <x v="1"/>
    <x v="9"/>
    <x v="0"/>
    <n v="165.39"/>
    <n v="16.87"/>
    <n v="49.07"/>
    <n v="5371.8"/>
    <n v="182.26"/>
    <n v="49.07"/>
  </r>
  <r>
    <s v="I25_66to56"/>
    <s v="Win"/>
    <s v="TR012"/>
    <x v="2"/>
    <x v="1"/>
    <s v="Fi01"/>
    <x v="11"/>
    <s v="PM4.vld"/>
    <s v="3b"/>
    <n v="35"/>
    <n v="0"/>
    <s v="PM"/>
    <s v="PM4"/>
    <n v="19002"/>
    <n v="19001"/>
    <x v="0"/>
    <x v="10"/>
    <x v="0"/>
    <n v="116.41"/>
    <n v="13.93"/>
    <n v="47.51"/>
    <n v="4135.82"/>
    <n v="130.34"/>
    <n v="47.51"/>
  </r>
  <r>
    <s v="I25_66to56"/>
    <s v="Win"/>
    <s v="TR012"/>
    <x v="2"/>
    <x v="1"/>
    <s v="Fi01"/>
    <x v="11"/>
    <s v="PM4.vld"/>
    <s v="3b"/>
    <n v="35"/>
    <n v="0"/>
    <s v="PM"/>
    <s v="PM4"/>
    <n v="19004"/>
    <n v="13271"/>
    <x v="1"/>
    <x v="11"/>
    <x v="0"/>
    <n v="131.21"/>
    <n v="16.71"/>
    <n v="70.75"/>
    <n v="5674.7"/>
    <n v="147.91999999999999"/>
    <n v="70.75"/>
  </r>
  <r>
    <s v="I25_66to56"/>
    <s v="Win"/>
    <s v="TR012"/>
    <x v="2"/>
    <x v="1"/>
    <s v="Fi01"/>
    <x v="11"/>
    <s v="PM4.vld"/>
    <s v="3b"/>
    <n v="35"/>
    <n v="0"/>
    <s v="PM"/>
    <s v="PM4"/>
    <n v="19017"/>
    <n v="19018"/>
    <x v="1"/>
    <x v="11"/>
    <x v="1"/>
    <n v="1138.27"/>
    <n v="96.51"/>
    <n v="250.93"/>
    <n v="1485.72"/>
    <n v="1234.78"/>
    <n v="250.93"/>
  </r>
  <r>
    <s v="I25_66to56"/>
    <s v="Win"/>
    <s v="TR012"/>
    <x v="2"/>
    <x v="1"/>
    <s v="Fi01"/>
    <x v="11"/>
    <s v="PM4.vld"/>
    <s v="3b"/>
    <n v="35"/>
    <n v="0"/>
    <s v="PM"/>
    <s v="PM4"/>
    <n v="19035"/>
    <n v="19036"/>
    <x v="1"/>
    <x v="9"/>
    <x v="1"/>
    <n v="725.49"/>
    <n v="40.130000000000003"/>
    <n v="134.18"/>
    <n v="899.8"/>
    <n v="765.63"/>
    <n v="134.18"/>
  </r>
  <r>
    <s v="I25_66to56"/>
    <s v="Win"/>
    <s v="TR012"/>
    <x v="2"/>
    <x v="1"/>
    <s v="Fi01"/>
    <x v="11"/>
    <s v="PM4.vld"/>
    <s v="3b"/>
    <n v="35"/>
    <n v="0"/>
    <s v="PM"/>
    <s v="PM4"/>
    <n v="19059"/>
    <n v="19060"/>
    <x v="1"/>
    <x v="3"/>
    <x v="1"/>
    <n v="979.92"/>
    <n v="17.29"/>
    <n v="53.23"/>
    <n v="1050.44"/>
    <n v="997.21"/>
    <n v="53.23"/>
  </r>
  <r>
    <s v="I25_66to56"/>
    <s v="Win"/>
    <s v="TR012"/>
    <x v="2"/>
    <x v="1"/>
    <s v="Fi01"/>
    <x v="11"/>
    <s v="PM4.vld"/>
    <s v="3b"/>
    <n v="35"/>
    <n v="0"/>
    <s v="PM"/>
    <s v="PM4"/>
    <n v="19075"/>
    <n v="19076"/>
    <x v="1"/>
    <x v="4"/>
    <x v="1"/>
    <n v="834.16"/>
    <n v="6.08"/>
    <n v="11.16"/>
    <n v="851.39"/>
    <n v="840.23"/>
    <n v="11.16"/>
  </r>
  <r>
    <s v="I25_66to56"/>
    <s v="Win"/>
    <s v="TR012"/>
    <x v="2"/>
    <x v="1"/>
    <s v="Fi01"/>
    <x v="11"/>
    <s v="PM4.vld"/>
    <s v="3b"/>
    <n v="35"/>
    <n v="0"/>
    <s v="PM"/>
    <s v="PM4"/>
    <n v="19119"/>
    <n v="19120"/>
    <x v="1"/>
    <x v="7"/>
    <x v="1"/>
    <n v="597.12"/>
    <n v="20.41"/>
    <n v="81"/>
    <n v="698.53"/>
    <n v="617.54"/>
    <n v="81"/>
  </r>
  <r>
    <s v="I25_66to56"/>
    <s v="Win"/>
    <s v="TR012"/>
    <x v="2"/>
    <x v="1"/>
    <s v="Fi01"/>
    <x v="11"/>
    <s v="PM4.vld"/>
    <s v="3b"/>
    <n v="35"/>
    <n v="0"/>
    <s v="PM"/>
    <s v="PM4"/>
    <n v="19127"/>
    <n v="19239"/>
    <x v="0"/>
    <x v="0"/>
    <x v="1"/>
    <n v="1085.31"/>
    <n v="133.65"/>
    <n v="193.77"/>
    <n v="1412.73"/>
    <n v="1218.96"/>
    <n v="193.77"/>
  </r>
  <r>
    <s v="I25_66to56"/>
    <s v="Win"/>
    <s v="TR012"/>
    <x v="2"/>
    <x v="1"/>
    <s v="Fi01"/>
    <x v="11"/>
    <s v="PM4.vld"/>
    <s v="3b"/>
    <n v="35"/>
    <n v="0"/>
    <s v="PM"/>
    <s v="PM4"/>
    <n v="19131"/>
    <n v="19130"/>
    <x v="0"/>
    <x v="2"/>
    <x v="1"/>
    <n v="1093.08"/>
    <n v="122.27"/>
    <n v="215.97"/>
    <n v="1431.32"/>
    <n v="1215.3499999999999"/>
    <n v="215.97"/>
  </r>
  <r>
    <s v="I25_66to56"/>
    <s v="Win"/>
    <s v="TR012"/>
    <x v="2"/>
    <x v="1"/>
    <s v="Fi01"/>
    <x v="11"/>
    <s v="PM4.vld"/>
    <s v="3b"/>
    <n v="35"/>
    <n v="0"/>
    <s v="PM"/>
    <s v="PM4"/>
    <n v="19136"/>
    <n v="19135"/>
    <x v="0"/>
    <x v="1"/>
    <x v="1"/>
    <n v="1062.8599999999999"/>
    <n v="109.77"/>
    <n v="201.62"/>
    <n v="1374.25"/>
    <n v="1172.6300000000001"/>
    <n v="201.62"/>
  </r>
  <r>
    <s v="I25_66to56"/>
    <s v="Win"/>
    <s v="TR012"/>
    <x v="2"/>
    <x v="1"/>
    <s v="Fi01"/>
    <x v="11"/>
    <s v="PM4.vld"/>
    <s v="3b"/>
    <n v="35"/>
    <n v="0"/>
    <s v="PM"/>
    <s v="PM4"/>
    <n v="19149"/>
    <n v="19148"/>
    <x v="0"/>
    <x v="10"/>
    <x v="1"/>
    <n v="805.1"/>
    <n v="60.63"/>
    <n v="141.93"/>
    <n v="1007.66"/>
    <n v="865.73"/>
    <n v="141.93"/>
  </r>
  <r>
    <s v="I25_66to56"/>
    <s v="Win"/>
    <s v="TR012"/>
    <x v="2"/>
    <x v="1"/>
    <s v="Fi01"/>
    <x v="11"/>
    <s v="PM4.vld"/>
    <s v="3b"/>
    <n v="35"/>
    <n v="0"/>
    <s v="PM"/>
    <s v="PM4"/>
    <n v="19173"/>
    <n v="19172"/>
    <x v="0"/>
    <x v="8"/>
    <x v="1"/>
    <n v="762.15"/>
    <n v="14.88"/>
    <n v="48.17"/>
    <n v="825.2"/>
    <n v="777.03"/>
    <n v="48.17"/>
  </r>
  <r>
    <s v="I25_66to56"/>
    <s v="Win"/>
    <s v="TR012"/>
    <x v="2"/>
    <x v="1"/>
    <s v="Fi01"/>
    <x v="11"/>
    <s v="PM4.vld"/>
    <s v="3b"/>
    <n v="35"/>
    <n v="0"/>
    <s v="PM"/>
    <s v="PM4"/>
    <n v="19189"/>
    <n v="19188"/>
    <x v="0"/>
    <x v="5"/>
    <x v="1"/>
    <n v="779.46"/>
    <n v="7.47"/>
    <n v="11.15"/>
    <n v="798.08"/>
    <n v="786.94"/>
    <n v="11.15"/>
  </r>
  <r>
    <s v="I25_66to56"/>
    <s v="Win"/>
    <s v="TR012"/>
    <x v="2"/>
    <x v="1"/>
    <s v="Fi01"/>
    <x v="11"/>
    <s v="PM4.vld"/>
    <s v="3b"/>
    <n v="35"/>
    <n v="0"/>
    <s v="PM"/>
    <s v="PM4"/>
    <n v="19233"/>
    <n v="19232"/>
    <x v="0"/>
    <x v="6"/>
    <x v="1"/>
    <n v="874.75"/>
    <n v="39.33"/>
    <n v="91.06"/>
    <n v="1005.14"/>
    <n v="914.08"/>
    <n v="91.06"/>
  </r>
  <r>
    <s v="I25_66to56"/>
    <s v="Win"/>
    <s v="TR012"/>
    <x v="0"/>
    <x v="2"/>
    <s v="Fi01"/>
    <x v="0"/>
    <s v="AM1.vld"/>
    <s v="3c"/>
    <n v="15"/>
    <n v="0"/>
    <s v="AM"/>
    <s v="AM1"/>
    <n v="5209"/>
    <n v="19241"/>
    <x v="0"/>
    <x v="0"/>
    <x v="0"/>
    <n v="7.26"/>
    <n v="0.49"/>
    <n v="16.850000000000001"/>
    <n v="1870.66"/>
    <n v="7.75"/>
    <n v="16.850000000000001"/>
  </r>
  <r>
    <s v="I25_66to56"/>
    <s v="Win"/>
    <s v="TR012"/>
    <x v="0"/>
    <x v="2"/>
    <s v="Fi01"/>
    <x v="0"/>
    <s v="AM1.vld"/>
    <s v="3c"/>
    <n v="15"/>
    <n v="0"/>
    <s v="AM"/>
    <s v="AM1"/>
    <n v="5394"/>
    <n v="15366"/>
    <x v="0"/>
    <x v="1"/>
    <x v="0"/>
    <n v="1.92"/>
    <n v="0.11"/>
    <n v="7.74"/>
    <n v="1244.8499999999999"/>
    <n v="2.0299999999999998"/>
    <n v="7.74"/>
  </r>
  <r>
    <s v="I25_66to56"/>
    <s v="Win"/>
    <s v="TR012"/>
    <x v="0"/>
    <x v="2"/>
    <s v="Fi01"/>
    <x v="0"/>
    <s v="AM1.vld"/>
    <s v="3c"/>
    <n v="15"/>
    <n v="0"/>
    <s v="AM"/>
    <s v="AM1"/>
    <n v="13270"/>
    <n v="11802"/>
    <x v="0"/>
    <x v="2"/>
    <x v="0"/>
    <n v="6.87"/>
    <n v="0.52"/>
    <n v="7.98"/>
    <n v="1326.5"/>
    <n v="7.39"/>
    <n v="7.98"/>
  </r>
  <r>
    <s v="I25_66to56"/>
    <s v="Win"/>
    <s v="TR012"/>
    <x v="0"/>
    <x v="2"/>
    <s v="Fi01"/>
    <x v="0"/>
    <s v="AM1.vld"/>
    <s v="3c"/>
    <n v="15"/>
    <n v="0"/>
    <s v="AM"/>
    <s v="AM1"/>
    <n v="15333"/>
    <n v="18991"/>
    <x v="1"/>
    <x v="3"/>
    <x v="0"/>
    <n v="25.74"/>
    <n v="0.36"/>
    <n v="3.44"/>
    <n v="916.09"/>
    <n v="26.1"/>
    <n v="3.44"/>
  </r>
  <r>
    <s v="I25_66to56"/>
    <s v="Win"/>
    <s v="TR012"/>
    <x v="0"/>
    <x v="2"/>
    <s v="Fi01"/>
    <x v="0"/>
    <s v="AM1.vld"/>
    <s v="3c"/>
    <n v="15"/>
    <n v="0"/>
    <s v="AM"/>
    <s v="AM1"/>
    <n v="15740"/>
    <n v="15741"/>
    <x v="1"/>
    <x v="4"/>
    <x v="0"/>
    <n v="0"/>
    <n v="0"/>
    <n v="0.54"/>
    <n v="847.46"/>
    <n v="0"/>
    <n v="0.54"/>
  </r>
  <r>
    <s v="I25_66to56"/>
    <s v="Win"/>
    <s v="TR012"/>
    <x v="0"/>
    <x v="2"/>
    <s v="Fi01"/>
    <x v="0"/>
    <s v="AM1.vld"/>
    <s v="3c"/>
    <n v="15"/>
    <n v="0"/>
    <s v="AM"/>
    <s v="AM1"/>
    <n v="15742"/>
    <n v="15743"/>
    <x v="0"/>
    <x v="5"/>
    <x v="0"/>
    <n v="0"/>
    <n v="0"/>
    <n v="0.66"/>
    <n v="1224.51"/>
    <n v="0"/>
    <n v="0.66"/>
  </r>
  <r>
    <s v="I25_66to56"/>
    <s v="Win"/>
    <s v="TR012"/>
    <x v="0"/>
    <x v="2"/>
    <s v="Fi01"/>
    <x v="0"/>
    <s v="AM1.vld"/>
    <s v="3c"/>
    <n v="15"/>
    <n v="0"/>
    <s v="AM"/>
    <s v="AM1"/>
    <n v="17350"/>
    <n v="17351"/>
    <x v="0"/>
    <x v="6"/>
    <x v="0"/>
    <n v="0"/>
    <n v="0"/>
    <n v="0"/>
    <n v="595.87"/>
    <n v="0"/>
    <n v="0"/>
  </r>
  <r>
    <s v="I25_66to56"/>
    <s v="Win"/>
    <s v="TR012"/>
    <x v="0"/>
    <x v="2"/>
    <s v="Fi01"/>
    <x v="0"/>
    <s v="AM1.vld"/>
    <s v="3c"/>
    <n v="15"/>
    <n v="0"/>
    <s v="AM"/>
    <s v="AM1"/>
    <n v="17352"/>
    <n v="17353"/>
    <x v="1"/>
    <x v="7"/>
    <x v="0"/>
    <n v="0"/>
    <n v="0"/>
    <n v="0"/>
    <n v="543.11"/>
    <n v="0"/>
    <n v="0"/>
  </r>
  <r>
    <s v="I25_66to56"/>
    <s v="Win"/>
    <s v="TR012"/>
    <x v="0"/>
    <x v="2"/>
    <s v="Fi01"/>
    <x v="0"/>
    <s v="AM1.vld"/>
    <s v="3c"/>
    <n v="15"/>
    <n v="0"/>
    <s v="AM"/>
    <s v="AM1"/>
    <n v="18993"/>
    <n v="15334"/>
    <x v="0"/>
    <x v="8"/>
    <x v="0"/>
    <n v="32.76"/>
    <n v="0.49"/>
    <n v="7.92"/>
    <n v="1694.69"/>
    <n v="33.24"/>
    <n v="7.92"/>
  </r>
  <r>
    <s v="I25_66to56"/>
    <s v="Win"/>
    <s v="TR012"/>
    <x v="0"/>
    <x v="2"/>
    <s v="Fi01"/>
    <x v="0"/>
    <s v="AM1.vld"/>
    <s v="3c"/>
    <n v="15"/>
    <n v="0"/>
    <s v="AM"/>
    <s v="AM1"/>
    <n v="18999"/>
    <n v="19000"/>
    <x v="1"/>
    <x v="9"/>
    <x v="0"/>
    <n v="6.73"/>
    <n v="0.42"/>
    <n v="8.92"/>
    <n v="1310.2"/>
    <n v="7.15"/>
    <n v="8.92"/>
  </r>
  <r>
    <s v="I25_66to56"/>
    <s v="Win"/>
    <s v="TR012"/>
    <x v="0"/>
    <x v="2"/>
    <s v="Fi01"/>
    <x v="0"/>
    <s v="AM1.vld"/>
    <s v="3c"/>
    <n v="15"/>
    <n v="0"/>
    <s v="AM"/>
    <s v="AM1"/>
    <n v="19002"/>
    <n v="19001"/>
    <x v="0"/>
    <x v="10"/>
    <x v="0"/>
    <n v="0.48"/>
    <n v="0.03"/>
    <n v="4.32"/>
    <n v="1337.81"/>
    <n v="0.51"/>
    <n v="4.32"/>
  </r>
  <r>
    <s v="I25_66to56"/>
    <s v="Win"/>
    <s v="TR012"/>
    <x v="0"/>
    <x v="2"/>
    <s v="Fi01"/>
    <x v="0"/>
    <s v="AM1.vld"/>
    <s v="3c"/>
    <n v="15"/>
    <n v="0"/>
    <s v="AM"/>
    <s v="AM1"/>
    <n v="19004"/>
    <n v="13271"/>
    <x v="1"/>
    <x v="11"/>
    <x v="0"/>
    <n v="0.77"/>
    <n v="0.05"/>
    <n v="2.54"/>
    <n v="799.79"/>
    <n v="0.82"/>
    <n v="2.54"/>
  </r>
  <r>
    <s v="I25_66to56"/>
    <s v="Win"/>
    <s v="TR012"/>
    <x v="0"/>
    <x v="2"/>
    <s v="Fi01"/>
    <x v="0"/>
    <s v="AM1.vld"/>
    <s v="3c"/>
    <n v="15"/>
    <n v="0"/>
    <s v="AM"/>
    <s v="AM1"/>
    <n v="19017"/>
    <n v="19018"/>
    <x v="1"/>
    <x v="11"/>
    <x v="1"/>
    <n v="33.08"/>
    <n v="2.04"/>
    <n v="16.02"/>
    <n v="51.14"/>
    <n v="35.119999999999997"/>
    <n v="16.02"/>
  </r>
  <r>
    <s v="I25_66to56"/>
    <s v="Win"/>
    <s v="TR012"/>
    <x v="0"/>
    <x v="2"/>
    <s v="Fi01"/>
    <x v="0"/>
    <s v="AM1.vld"/>
    <s v="3c"/>
    <n v="15"/>
    <n v="0"/>
    <s v="AM"/>
    <s v="AM1"/>
    <n v="19035"/>
    <n v="19036"/>
    <x v="1"/>
    <x v="9"/>
    <x v="1"/>
    <n v="5.52"/>
    <n v="0.23"/>
    <n v="11.86"/>
    <n v="17.61"/>
    <n v="5.75"/>
    <n v="11.86"/>
  </r>
  <r>
    <s v="I25_66to56"/>
    <s v="Win"/>
    <s v="TR012"/>
    <x v="0"/>
    <x v="2"/>
    <s v="Fi01"/>
    <x v="0"/>
    <s v="AM1.vld"/>
    <s v="3c"/>
    <n v="15"/>
    <n v="0"/>
    <s v="AM"/>
    <s v="AM1"/>
    <n v="19075"/>
    <n v="19076"/>
    <x v="1"/>
    <x v="4"/>
    <x v="1"/>
    <n v="16.71"/>
    <n v="0"/>
    <n v="3.19"/>
    <n v="19.899999999999999"/>
    <n v="16.71"/>
    <n v="3.19"/>
  </r>
  <r>
    <s v="I25_66to56"/>
    <s v="Win"/>
    <s v="TR012"/>
    <x v="0"/>
    <x v="2"/>
    <s v="Fi01"/>
    <x v="0"/>
    <s v="AM1.vld"/>
    <s v="3c"/>
    <n v="15"/>
    <n v="0"/>
    <s v="AM"/>
    <s v="AM1"/>
    <n v="19119"/>
    <n v="19120"/>
    <x v="1"/>
    <x v="7"/>
    <x v="1"/>
    <n v="3.86"/>
    <n v="0"/>
    <n v="8.59"/>
    <n v="12.45"/>
    <n v="3.86"/>
    <n v="8.59"/>
  </r>
  <r>
    <s v="I25_66to56"/>
    <s v="Win"/>
    <s v="TR012"/>
    <x v="0"/>
    <x v="2"/>
    <s v="Fi01"/>
    <x v="0"/>
    <s v="AM1.vld"/>
    <s v="3c"/>
    <n v="15"/>
    <n v="0"/>
    <s v="AM"/>
    <s v="AM1"/>
    <n v="19127"/>
    <n v="19239"/>
    <x v="0"/>
    <x v="0"/>
    <x v="1"/>
    <n v="15.34"/>
    <n v="0.99"/>
    <n v="21.57"/>
    <n v="37.9"/>
    <n v="16.329999999999998"/>
    <n v="21.57"/>
  </r>
  <r>
    <s v="I25_66to56"/>
    <s v="Win"/>
    <s v="TR012"/>
    <x v="0"/>
    <x v="2"/>
    <s v="Fi01"/>
    <x v="0"/>
    <s v="AM1.vld"/>
    <s v="3c"/>
    <n v="15"/>
    <n v="0"/>
    <s v="AM"/>
    <s v="AM1"/>
    <n v="19131"/>
    <n v="19130"/>
    <x v="0"/>
    <x v="2"/>
    <x v="1"/>
    <n v="11.6"/>
    <n v="0.61"/>
    <n v="18.510000000000002"/>
    <n v="30.72"/>
    <n v="12.21"/>
    <n v="18.510000000000002"/>
  </r>
  <r>
    <s v="I25_66to56"/>
    <s v="Win"/>
    <s v="TR012"/>
    <x v="0"/>
    <x v="2"/>
    <s v="Fi01"/>
    <x v="0"/>
    <s v="AM1.vld"/>
    <s v="3c"/>
    <n v="15"/>
    <n v="0"/>
    <s v="AM"/>
    <s v="AM1"/>
    <n v="19136"/>
    <n v="19135"/>
    <x v="0"/>
    <x v="1"/>
    <x v="1"/>
    <n v="10.39"/>
    <n v="0.56000000000000005"/>
    <n v="23.4"/>
    <n v="34.35"/>
    <n v="10.95"/>
    <n v="23.4"/>
  </r>
  <r>
    <s v="I25_66to56"/>
    <s v="Win"/>
    <s v="TR012"/>
    <x v="0"/>
    <x v="2"/>
    <s v="Fi01"/>
    <x v="0"/>
    <s v="AM1.vld"/>
    <s v="3c"/>
    <n v="15"/>
    <n v="0"/>
    <s v="AM"/>
    <s v="AM1"/>
    <n v="19149"/>
    <n v="19148"/>
    <x v="0"/>
    <x v="10"/>
    <x v="1"/>
    <n v="4.5999999999999996"/>
    <n v="0.21"/>
    <n v="10.7"/>
    <n v="15.52"/>
    <n v="4.82"/>
    <n v="10.7"/>
  </r>
  <r>
    <s v="I25_66to56"/>
    <s v="Win"/>
    <s v="TR012"/>
    <x v="0"/>
    <x v="2"/>
    <s v="Fi01"/>
    <x v="0"/>
    <s v="AM1.vld"/>
    <s v="3c"/>
    <n v="15"/>
    <n v="0"/>
    <s v="AM"/>
    <s v="AM1"/>
    <n v="19189"/>
    <n v="19188"/>
    <x v="0"/>
    <x v="5"/>
    <x v="1"/>
    <n v="22.6"/>
    <n v="0"/>
    <n v="5.5"/>
    <n v="28.1"/>
    <n v="22.6"/>
    <n v="5.5"/>
  </r>
  <r>
    <s v="I25_66to56"/>
    <s v="Win"/>
    <s v="TR012"/>
    <x v="0"/>
    <x v="2"/>
    <s v="Fi01"/>
    <x v="0"/>
    <s v="AM1.vld"/>
    <s v="3c"/>
    <n v="15"/>
    <n v="0"/>
    <s v="AM"/>
    <s v="AM1"/>
    <n v="19233"/>
    <n v="19232"/>
    <x v="0"/>
    <x v="6"/>
    <x v="1"/>
    <n v="5.18"/>
    <n v="0"/>
    <n v="10.9"/>
    <n v="16.079999999999998"/>
    <n v="5.18"/>
    <n v="10.9"/>
  </r>
  <r>
    <s v="I25_66to56"/>
    <s v="Win"/>
    <s v="TR012"/>
    <x v="0"/>
    <x v="2"/>
    <s v="Fi01"/>
    <x v="1"/>
    <s v="AM2.vld"/>
    <s v="3c"/>
    <n v="15"/>
    <n v="0"/>
    <s v="AM"/>
    <s v="AM2"/>
    <n v="5209"/>
    <n v="19241"/>
    <x v="0"/>
    <x v="0"/>
    <x v="0"/>
    <n v="250.03"/>
    <n v="17.38"/>
    <n v="34.409999999999997"/>
    <n v="3445.22"/>
    <n v="267.41000000000003"/>
    <n v="34.409999999999997"/>
  </r>
  <r>
    <s v="I25_66to56"/>
    <s v="Win"/>
    <s v="TR012"/>
    <x v="0"/>
    <x v="2"/>
    <s v="Fi01"/>
    <x v="1"/>
    <s v="AM2.vld"/>
    <s v="3c"/>
    <n v="15"/>
    <n v="0"/>
    <s v="AM"/>
    <s v="AM2"/>
    <n v="5394"/>
    <n v="15366"/>
    <x v="0"/>
    <x v="1"/>
    <x v="0"/>
    <n v="64.66"/>
    <n v="6.26"/>
    <n v="20.13"/>
    <n v="2315.89"/>
    <n v="70.92"/>
    <n v="20.13"/>
  </r>
  <r>
    <s v="I25_66to56"/>
    <s v="Win"/>
    <s v="TR012"/>
    <x v="0"/>
    <x v="2"/>
    <s v="Fi01"/>
    <x v="1"/>
    <s v="AM2.vld"/>
    <s v="3c"/>
    <n v="15"/>
    <n v="0"/>
    <s v="AM"/>
    <s v="AM2"/>
    <n v="13270"/>
    <n v="11802"/>
    <x v="0"/>
    <x v="2"/>
    <x v="0"/>
    <n v="53.6"/>
    <n v="5.32"/>
    <n v="15.42"/>
    <n v="2530.5500000000002"/>
    <n v="58.92"/>
    <n v="15.42"/>
  </r>
  <r>
    <s v="I25_66to56"/>
    <s v="Win"/>
    <s v="TR012"/>
    <x v="0"/>
    <x v="2"/>
    <s v="Fi01"/>
    <x v="1"/>
    <s v="AM2.vld"/>
    <s v="3c"/>
    <n v="15"/>
    <n v="0"/>
    <s v="AM"/>
    <s v="AM2"/>
    <n v="15333"/>
    <n v="18991"/>
    <x v="1"/>
    <x v="3"/>
    <x v="0"/>
    <n v="64.650000000000006"/>
    <n v="1.49"/>
    <n v="6.38"/>
    <n v="1474.83"/>
    <n v="66.150000000000006"/>
    <n v="6.38"/>
  </r>
  <r>
    <s v="I25_66to56"/>
    <s v="Win"/>
    <s v="TR012"/>
    <x v="0"/>
    <x v="2"/>
    <s v="Fi01"/>
    <x v="1"/>
    <s v="AM2.vld"/>
    <s v="3c"/>
    <n v="15"/>
    <n v="0"/>
    <s v="AM"/>
    <s v="AM2"/>
    <n v="15740"/>
    <n v="15741"/>
    <x v="1"/>
    <x v="4"/>
    <x v="0"/>
    <n v="0"/>
    <n v="0"/>
    <n v="0.96"/>
    <n v="1261.19"/>
    <n v="0"/>
    <n v="0.96"/>
  </r>
  <r>
    <s v="I25_66to56"/>
    <s v="Win"/>
    <s v="TR012"/>
    <x v="0"/>
    <x v="2"/>
    <s v="Fi01"/>
    <x v="1"/>
    <s v="AM2.vld"/>
    <s v="3c"/>
    <n v="15"/>
    <n v="0"/>
    <s v="AM"/>
    <s v="AM2"/>
    <n v="15742"/>
    <n v="15743"/>
    <x v="0"/>
    <x v="5"/>
    <x v="0"/>
    <n v="0"/>
    <n v="0"/>
    <n v="1.1599999999999999"/>
    <n v="1491.08"/>
    <n v="0"/>
    <n v="1.1599999999999999"/>
  </r>
  <r>
    <s v="I25_66to56"/>
    <s v="Win"/>
    <s v="TR012"/>
    <x v="0"/>
    <x v="2"/>
    <s v="Fi01"/>
    <x v="1"/>
    <s v="AM2.vld"/>
    <s v="3c"/>
    <n v="15"/>
    <n v="0"/>
    <s v="AM"/>
    <s v="AM2"/>
    <n v="17350"/>
    <n v="17351"/>
    <x v="0"/>
    <x v="6"/>
    <x v="0"/>
    <n v="0"/>
    <n v="0"/>
    <n v="0"/>
    <n v="793.74"/>
    <n v="0"/>
    <n v="0"/>
  </r>
  <r>
    <s v="I25_66to56"/>
    <s v="Win"/>
    <s v="TR012"/>
    <x v="0"/>
    <x v="2"/>
    <s v="Fi01"/>
    <x v="1"/>
    <s v="AM2.vld"/>
    <s v="3c"/>
    <n v="15"/>
    <n v="0"/>
    <s v="AM"/>
    <s v="AM2"/>
    <n v="17352"/>
    <n v="17353"/>
    <x v="1"/>
    <x v="7"/>
    <x v="0"/>
    <n v="0"/>
    <n v="0"/>
    <n v="0"/>
    <n v="888.94"/>
    <n v="0"/>
    <n v="0"/>
  </r>
  <r>
    <s v="I25_66to56"/>
    <s v="Win"/>
    <s v="TR012"/>
    <x v="0"/>
    <x v="2"/>
    <s v="Fi01"/>
    <x v="1"/>
    <s v="AM2.vld"/>
    <s v="3c"/>
    <n v="15"/>
    <n v="0"/>
    <s v="AM"/>
    <s v="AM2"/>
    <n v="18993"/>
    <n v="15334"/>
    <x v="0"/>
    <x v="8"/>
    <x v="0"/>
    <n v="179.78"/>
    <n v="6.46"/>
    <n v="13.28"/>
    <n v="2300.5500000000002"/>
    <n v="186.24"/>
    <n v="13.28"/>
  </r>
  <r>
    <s v="I25_66to56"/>
    <s v="Win"/>
    <s v="TR012"/>
    <x v="0"/>
    <x v="2"/>
    <s v="Fi01"/>
    <x v="1"/>
    <s v="AM2.vld"/>
    <s v="3c"/>
    <n v="15"/>
    <n v="0"/>
    <s v="AM"/>
    <s v="AM2"/>
    <n v="18999"/>
    <n v="19000"/>
    <x v="1"/>
    <x v="9"/>
    <x v="0"/>
    <n v="7.85"/>
    <n v="0.63"/>
    <n v="17.82"/>
    <n v="2063.5100000000002"/>
    <n v="8.48"/>
    <n v="17.82"/>
  </r>
  <r>
    <s v="I25_66to56"/>
    <s v="Win"/>
    <s v="TR012"/>
    <x v="0"/>
    <x v="2"/>
    <s v="Fi01"/>
    <x v="1"/>
    <s v="AM2.vld"/>
    <s v="3c"/>
    <n v="15"/>
    <n v="0"/>
    <s v="AM"/>
    <s v="AM2"/>
    <n v="19002"/>
    <n v="19001"/>
    <x v="0"/>
    <x v="10"/>
    <x v="0"/>
    <n v="45.62"/>
    <n v="4.1500000000000004"/>
    <n v="10.83"/>
    <n v="2360.6799999999998"/>
    <n v="49.78"/>
    <n v="10.83"/>
  </r>
  <r>
    <s v="I25_66to56"/>
    <s v="Win"/>
    <s v="TR012"/>
    <x v="0"/>
    <x v="2"/>
    <s v="Fi01"/>
    <x v="1"/>
    <s v="AM2.vld"/>
    <s v="3c"/>
    <n v="15"/>
    <n v="0"/>
    <s v="AM"/>
    <s v="AM2"/>
    <n v="19004"/>
    <n v="13271"/>
    <x v="1"/>
    <x v="11"/>
    <x v="0"/>
    <n v="0"/>
    <n v="0"/>
    <n v="6.39"/>
    <n v="1501.64"/>
    <n v="0"/>
    <n v="6.39"/>
  </r>
  <r>
    <s v="I25_66to56"/>
    <s v="Win"/>
    <s v="TR012"/>
    <x v="0"/>
    <x v="2"/>
    <s v="Fi01"/>
    <x v="1"/>
    <s v="AM2.vld"/>
    <s v="3c"/>
    <n v="15"/>
    <n v="0"/>
    <s v="AM"/>
    <s v="AM2"/>
    <n v="19017"/>
    <n v="19018"/>
    <x v="1"/>
    <x v="11"/>
    <x v="1"/>
    <n v="18.8"/>
    <n v="1.33"/>
    <n v="34.32"/>
    <n v="54.46"/>
    <n v="20.13"/>
    <n v="34.32"/>
  </r>
  <r>
    <s v="I25_66to56"/>
    <s v="Win"/>
    <s v="TR012"/>
    <x v="0"/>
    <x v="2"/>
    <s v="Fi01"/>
    <x v="1"/>
    <s v="AM2.vld"/>
    <s v="3c"/>
    <n v="15"/>
    <n v="0"/>
    <s v="AM"/>
    <s v="AM2"/>
    <n v="19035"/>
    <n v="19036"/>
    <x v="1"/>
    <x v="9"/>
    <x v="1"/>
    <n v="5.0199999999999996"/>
    <n v="0.28999999999999998"/>
    <n v="22.96"/>
    <n v="28.27"/>
    <n v="5.31"/>
    <n v="22.96"/>
  </r>
  <r>
    <s v="I25_66to56"/>
    <s v="Win"/>
    <s v="TR012"/>
    <x v="0"/>
    <x v="2"/>
    <s v="Fi01"/>
    <x v="1"/>
    <s v="AM2.vld"/>
    <s v="3c"/>
    <n v="15"/>
    <n v="0"/>
    <s v="AM"/>
    <s v="AM2"/>
    <n v="19075"/>
    <n v="19076"/>
    <x v="1"/>
    <x v="4"/>
    <x v="1"/>
    <n v="27.67"/>
    <n v="0"/>
    <n v="4.59"/>
    <n v="32.26"/>
    <n v="27.67"/>
    <n v="4.59"/>
  </r>
  <r>
    <s v="I25_66to56"/>
    <s v="Win"/>
    <s v="TR012"/>
    <x v="0"/>
    <x v="2"/>
    <s v="Fi01"/>
    <x v="1"/>
    <s v="AM2.vld"/>
    <s v="3c"/>
    <n v="15"/>
    <n v="0"/>
    <s v="AM"/>
    <s v="AM2"/>
    <n v="19119"/>
    <n v="19120"/>
    <x v="1"/>
    <x v="7"/>
    <x v="1"/>
    <n v="6.85"/>
    <n v="0"/>
    <n v="16.82"/>
    <n v="23.67"/>
    <n v="6.85"/>
    <n v="16.82"/>
  </r>
  <r>
    <s v="I25_66to56"/>
    <s v="Win"/>
    <s v="TR012"/>
    <x v="0"/>
    <x v="2"/>
    <s v="Fi01"/>
    <x v="1"/>
    <s v="AM2.vld"/>
    <s v="3c"/>
    <n v="15"/>
    <n v="0"/>
    <s v="AM"/>
    <s v="AM2"/>
    <n v="19127"/>
    <n v="19239"/>
    <x v="0"/>
    <x v="0"/>
    <x v="1"/>
    <n v="359.29"/>
    <n v="30.98"/>
    <n v="66.11"/>
    <n v="456.38"/>
    <n v="390.27"/>
    <n v="66.11"/>
  </r>
  <r>
    <s v="I25_66to56"/>
    <s v="Win"/>
    <s v="TR012"/>
    <x v="0"/>
    <x v="2"/>
    <s v="Fi01"/>
    <x v="1"/>
    <s v="AM2.vld"/>
    <s v="3c"/>
    <n v="15"/>
    <n v="0"/>
    <s v="AM"/>
    <s v="AM2"/>
    <n v="19131"/>
    <n v="19130"/>
    <x v="0"/>
    <x v="2"/>
    <x v="1"/>
    <n v="673.21"/>
    <n v="54.71"/>
    <n v="79.7"/>
    <n v="807.61"/>
    <n v="727.92"/>
    <n v="79.7"/>
  </r>
  <r>
    <s v="I25_66to56"/>
    <s v="Win"/>
    <s v="TR012"/>
    <x v="0"/>
    <x v="2"/>
    <s v="Fi01"/>
    <x v="1"/>
    <s v="AM2.vld"/>
    <s v="3c"/>
    <n v="15"/>
    <n v="0"/>
    <s v="AM"/>
    <s v="AM2"/>
    <n v="19136"/>
    <n v="19135"/>
    <x v="0"/>
    <x v="1"/>
    <x v="1"/>
    <n v="683.54"/>
    <n v="54.3"/>
    <n v="68.64"/>
    <n v="806.48"/>
    <n v="737.84"/>
    <n v="68.64"/>
  </r>
  <r>
    <s v="I25_66to56"/>
    <s v="Win"/>
    <s v="TR012"/>
    <x v="0"/>
    <x v="2"/>
    <s v="Fi01"/>
    <x v="1"/>
    <s v="AM2.vld"/>
    <s v="3c"/>
    <n v="15"/>
    <n v="0"/>
    <s v="AM"/>
    <s v="AM2"/>
    <n v="19149"/>
    <n v="19148"/>
    <x v="0"/>
    <x v="10"/>
    <x v="1"/>
    <n v="242.2"/>
    <n v="13.23"/>
    <n v="31.5"/>
    <n v="286.92"/>
    <n v="255.42"/>
    <n v="31.5"/>
  </r>
  <r>
    <s v="I25_66to56"/>
    <s v="Win"/>
    <s v="TR012"/>
    <x v="0"/>
    <x v="2"/>
    <s v="Fi01"/>
    <x v="1"/>
    <s v="AM2.vld"/>
    <s v="3c"/>
    <n v="15"/>
    <n v="0"/>
    <s v="AM"/>
    <s v="AM2"/>
    <n v="19189"/>
    <n v="19188"/>
    <x v="0"/>
    <x v="5"/>
    <x v="1"/>
    <n v="45.29"/>
    <n v="0.04"/>
    <n v="5.48"/>
    <n v="50.81"/>
    <n v="45.33"/>
    <n v="5.48"/>
  </r>
  <r>
    <s v="I25_66to56"/>
    <s v="Win"/>
    <s v="TR012"/>
    <x v="0"/>
    <x v="2"/>
    <s v="Fi01"/>
    <x v="1"/>
    <s v="AM2.vld"/>
    <s v="3c"/>
    <n v="15"/>
    <n v="0"/>
    <s v="AM"/>
    <s v="AM2"/>
    <n v="19233"/>
    <n v="19232"/>
    <x v="0"/>
    <x v="6"/>
    <x v="1"/>
    <n v="8.41"/>
    <n v="0.03"/>
    <n v="15.57"/>
    <n v="24.01"/>
    <n v="8.44"/>
    <n v="15.57"/>
  </r>
  <r>
    <s v="I25_66to56"/>
    <s v="Win"/>
    <s v="TR012"/>
    <x v="0"/>
    <x v="2"/>
    <s v="Fi01"/>
    <x v="2"/>
    <s v="AM3.vld"/>
    <s v="3c"/>
    <n v="15"/>
    <n v="0"/>
    <s v="AM"/>
    <s v="AM3"/>
    <n v="5209"/>
    <n v="19241"/>
    <x v="0"/>
    <x v="0"/>
    <x v="0"/>
    <n v="212.64"/>
    <n v="14.53"/>
    <n v="25"/>
    <n v="2805.68"/>
    <n v="227.17"/>
    <n v="25"/>
  </r>
  <r>
    <s v="I25_66to56"/>
    <s v="Win"/>
    <s v="TR012"/>
    <x v="0"/>
    <x v="2"/>
    <s v="Fi01"/>
    <x v="2"/>
    <s v="AM3.vld"/>
    <s v="3c"/>
    <n v="15"/>
    <n v="0"/>
    <s v="AM"/>
    <s v="AM3"/>
    <n v="5394"/>
    <n v="15366"/>
    <x v="0"/>
    <x v="1"/>
    <x v="0"/>
    <n v="98.75"/>
    <n v="9.2899999999999991"/>
    <n v="17.37"/>
    <n v="2034.25"/>
    <n v="108.03"/>
    <n v="17.37"/>
  </r>
  <r>
    <s v="I25_66to56"/>
    <s v="Win"/>
    <s v="TR012"/>
    <x v="0"/>
    <x v="2"/>
    <s v="Fi01"/>
    <x v="2"/>
    <s v="AM3.vld"/>
    <s v="3c"/>
    <n v="15"/>
    <n v="0"/>
    <s v="AM"/>
    <s v="AM3"/>
    <n v="13270"/>
    <n v="11802"/>
    <x v="0"/>
    <x v="2"/>
    <x v="0"/>
    <n v="64.22"/>
    <n v="6.91"/>
    <n v="11.74"/>
    <n v="2179.1799999999998"/>
    <n v="71.13"/>
    <n v="11.74"/>
  </r>
  <r>
    <s v="I25_66to56"/>
    <s v="Win"/>
    <s v="TR012"/>
    <x v="0"/>
    <x v="2"/>
    <s v="Fi01"/>
    <x v="2"/>
    <s v="AM3.vld"/>
    <s v="3c"/>
    <n v="15"/>
    <n v="0"/>
    <s v="AM"/>
    <s v="AM3"/>
    <n v="15333"/>
    <n v="18991"/>
    <x v="1"/>
    <x v="3"/>
    <x v="0"/>
    <n v="121.27"/>
    <n v="2.46"/>
    <n v="5.77"/>
    <n v="1306.79"/>
    <n v="123.73"/>
    <n v="5.77"/>
  </r>
  <r>
    <s v="I25_66to56"/>
    <s v="Win"/>
    <s v="TR012"/>
    <x v="0"/>
    <x v="2"/>
    <s v="Fi01"/>
    <x v="2"/>
    <s v="AM3.vld"/>
    <s v="3c"/>
    <n v="15"/>
    <n v="0"/>
    <s v="AM"/>
    <s v="AM3"/>
    <n v="15740"/>
    <n v="15741"/>
    <x v="1"/>
    <x v="4"/>
    <x v="0"/>
    <n v="0.18"/>
    <n v="0.01"/>
    <n v="0.76"/>
    <n v="1170.51"/>
    <n v="0.19"/>
    <n v="0.76"/>
  </r>
  <r>
    <s v="I25_66to56"/>
    <s v="Win"/>
    <s v="TR012"/>
    <x v="0"/>
    <x v="2"/>
    <s v="Fi01"/>
    <x v="2"/>
    <s v="AM3.vld"/>
    <s v="3c"/>
    <n v="15"/>
    <n v="0"/>
    <s v="AM"/>
    <s v="AM3"/>
    <n v="15742"/>
    <n v="15743"/>
    <x v="0"/>
    <x v="5"/>
    <x v="0"/>
    <n v="0"/>
    <n v="0"/>
    <n v="0.74"/>
    <n v="1003.32"/>
    <n v="0"/>
    <n v="0.74"/>
  </r>
  <r>
    <s v="I25_66to56"/>
    <s v="Win"/>
    <s v="TR012"/>
    <x v="0"/>
    <x v="2"/>
    <s v="Fi01"/>
    <x v="2"/>
    <s v="AM3.vld"/>
    <s v="3c"/>
    <n v="15"/>
    <n v="0"/>
    <s v="AM"/>
    <s v="AM3"/>
    <n v="17350"/>
    <n v="17351"/>
    <x v="0"/>
    <x v="6"/>
    <x v="0"/>
    <n v="0"/>
    <n v="0"/>
    <n v="0"/>
    <n v="727.28"/>
    <n v="0"/>
    <n v="0"/>
  </r>
  <r>
    <s v="I25_66to56"/>
    <s v="Win"/>
    <s v="TR012"/>
    <x v="0"/>
    <x v="2"/>
    <s v="Fi01"/>
    <x v="2"/>
    <s v="AM3.vld"/>
    <s v="3c"/>
    <n v="15"/>
    <n v="0"/>
    <s v="AM"/>
    <s v="AM3"/>
    <n v="17352"/>
    <n v="17353"/>
    <x v="1"/>
    <x v="7"/>
    <x v="0"/>
    <n v="0"/>
    <n v="0"/>
    <n v="0"/>
    <n v="962.92"/>
    <n v="0"/>
    <n v="0"/>
  </r>
  <r>
    <s v="I25_66to56"/>
    <s v="Win"/>
    <s v="TR012"/>
    <x v="0"/>
    <x v="2"/>
    <s v="Fi01"/>
    <x v="2"/>
    <s v="AM3.vld"/>
    <s v="3c"/>
    <n v="15"/>
    <n v="0"/>
    <s v="AM"/>
    <s v="AM3"/>
    <n v="18993"/>
    <n v="15334"/>
    <x v="0"/>
    <x v="8"/>
    <x v="0"/>
    <n v="212.45"/>
    <n v="8.42"/>
    <n v="10.42"/>
    <n v="1770.73"/>
    <n v="220.87"/>
    <n v="10.42"/>
  </r>
  <r>
    <s v="I25_66to56"/>
    <s v="Win"/>
    <s v="TR012"/>
    <x v="0"/>
    <x v="2"/>
    <s v="Fi01"/>
    <x v="2"/>
    <s v="AM3.vld"/>
    <s v="3c"/>
    <n v="15"/>
    <n v="0"/>
    <s v="AM"/>
    <s v="AM3"/>
    <n v="18999"/>
    <n v="19000"/>
    <x v="1"/>
    <x v="9"/>
    <x v="0"/>
    <n v="16.920000000000002"/>
    <n v="1.34"/>
    <n v="18.63"/>
    <n v="1880.32"/>
    <n v="18.260000000000002"/>
    <n v="18.63"/>
  </r>
  <r>
    <s v="I25_66to56"/>
    <s v="Win"/>
    <s v="TR012"/>
    <x v="0"/>
    <x v="2"/>
    <s v="Fi01"/>
    <x v="2"/>
    <s v="AM3.vld"/>
    <s v="3c"/>
    <n v="15"/>
    <n v="0"/>
    <s v="AM"/>
    <s v="AM3"/>
    <n v="19002"/>
    <n v="19001"/>
    <x v="0"/>
    <x v="10"/>
    <x v="0"/>
    <n v="54.27"/>
    <n v="4.8499999999999996"/>
    <n v="12.17"/>
    <n v="2035.6"/>
    <n v="59.12"/>
    <n v="12.17"/>
  </r>
  <r>
    <s v="I25_66to56"/>
    <s v="Win"/>
    <s v="TR012"/>
    <x v="0"/>
    <x v="2"/>
    <s v="Fi01"/>
    <x v="2"/>
    <s v="AM3.vld"/>
    <s v="3c"/>
    <n v="15"/>
    <n v="0"/>
    <s v="AM"/>
    <s v="AM3"/>
    <n v="19004"/>
    <n v="13271"/>
    <x v="1"/>
    <x v="11"/>
    <x v="0"/>
    <n v="0"/>
    <n v="0"/>
    <n v="5.95"/>
    <n v="1572.64"/>
    <n v="0"/>
    <n v="5.95"/>
  </r>
  <r>
    <s v="I25_66to56"/>
    <s v="Win"/>
    <s v="TR012"/>
    <x v="0"/>
    <x v="2"/>
    <s v="Fi01"/>
    <x v="2"/>
    <s v="AM3.vld"/>
    <s v="3c"/>
    <n v="15"/>
    <n v="0"/>
    <s v="AM"/>
    <s v="AM3"/>
    <n v="19017"/>
    <n v="19018"/>
    <x v="1"/>
    <x v="11"/>
    <x v="1"/>
    <n v="32.79"/>
    <n v="1.87"/>
    <n v="32.83"/>
    <n v="67.489999999999995"/>
    <n v="34.659999999999997"/>
    <n v="32.83"/>
  </r>
  <r>
    <s v="I25_66to56"/>
    <s v="Win"/>
    <s v="TR012"/>
    <x v="0"/>
    <x v="2"/>
    <s v="Fi01"/>
    <x v="2"/>
    <s v="AM3.vld"/>
    <s v="3c"/>
    <n v="15"/>
    <n v="0"/>
    <s v="AM"/>
    <s v="AM3"/>
    <n v="19035"/>
    <n v="19036"/>
    <x v="1"/>
    <x v="9"/>
    <x v="1"/>
    <n v="23.12"/>
    <n v="0.77"/>
    <n v="22.91"/>
    <n v="46.79"/>
    <n v="23.88"/>
    <n v="22.91"/>
  </r>
  <r>
    <s v="I25_66to56"/>
    <s v="Win"/>
    <s v="TR012"/>
    <x v="0"/>
    <x v="2"/>
    <s v="Fi01"/>
    <x v="2"/>
    <s v="AM3.vld"/>
    <s v="3c"/>
    <n v="15"/>
    <n v="0"/>
    <s v="AM"/>
    <s v="AM3"/>
    <n v="19075"/>
    <n v="19076"/>
    <x v="1"/>
    <x v="4"/>
    <x v="1"/>
    <n v="88.07"/>
    <n v="0.62"/>
    <n v="4.45"/>
    <n v="93.13"/>
    <n v="88.69"/>
    <n v="4.45"/>
  </r>
  <r>
    <s v="I25_66to56"/>
    <s v="Win"/>
    <s v="TR012"/>
    <x v="0"/>
    <x v="2"/>
    <s v="Fi01"/>
    <x v="2"/>
    <s v="AM3.vld"/>
    <s v="3c"/>
    <n v="15"/>
    <n v="0"/>
    <s v="AM"/>
    <s v="AM3"/>
    <n v="19119"/>
    <n v="19120"/>
    <x v="1"/>
    <x v="7"/>
    <x v="1"/>
    <n v="29.49"/>
    <n v="0.44"/>
    <n v="17.45"/>
    <n v="47.37"/>
    <n v="29.93"/>
    <n v="17.45"/>
  </r>
  <r>
    <s v="I25_66to56"/>
    <s v="Win"/>
    <s v="TR012"/>
    <x v="0"/>
    <x v="2"/>
    <s v="Fi01"/>
    <x v="2"/>
    <s v="AM3.vld"/>
    <s v="3c"/>
    <n v="15"/>
    <n v="0"/>
    <s v="AM"/>
    <s v="AM3"/>
    <n v="19127"/>
    <n v="19239"/>
    <x v="0"/>
    <x v="0"/>
    <x v="1"/>
    <n v="419.17"/>
    <n v="35.97"/>
    <n v="58.78"/>
    <n v="513.91999999999996"/>
    <n v="455.14"/>
    <n v="58.78"/>
  </r>
  <r>
    <s v="I25_66to56"/>
    <s v="Win"/>
    <s v="TR012"/>
    <x v="0"/>
    <x v="2"/>
    <s v="Fi01"/>
    <x v="2"/>
    <s v="AM3.vld"/>
    <s v="3c"/>
    <n v="15"/>
    <n v="0"/>
    <s v="AM"/>
    <s v="AM3"/>
    <n v="19131"/>
    <n v="19130"/>
    <x v="0"/>
    <x v="2"/>
    <x v="1"/>
    <n v="646.91999999999996"/>
    <n v="51.08"/>
    <n v="65.42"/>
    <n v="763.41"/>
    <n v="697.99"/>
    <n v="65.42"/>
  </r>
  <r>
    <s v="I25_66to56"/>
    <s v="Win"/>
    <s v="TR012"/>
    <x v="0"/>
    <x v="2"/>
    <s v="Fi01"/>
    <x v="2"/>
    <s v="AM3.vld"/>
    <s v="3c"/>
    <n v="15"/>
    <n v="0"/>
    <s v="AM"/>
    <s v="AM3"/>
    <n v="19136"/>
    <n v="19135"/>
    <x v="0"/>
    <x v="1"/>
    <x v="1"/>
    <n v="627.30999999999995"/>
    <n v="48.43"/>
    <n v="56.62"/>
    <n v="732.36"/>
    <n v="675.74"/>
    <n v="56.62"/>
  </r>
  <r>
    <s v="I25_66to56"/>
    <s v="Win"/>
    <s v="TR012"/>
    <x v="0"/>
    <x v="2"/>
    <s v="Fi01"/>
    <x v="2"/>
    <s v="AM3.vld"/>
    <s v="3c"/>
    <n v="15"/>
    <n v="0"/>
    <s v="AM"/>
    <s v="AM3"/>
    <n v="19149"/>
    <n v="19148"/>
    <x v="0"/>
    <x v="10"/>
    <x v="1"/>
    <n v="310.49"/>
    <n v="17.89"/>
    <n v="30.85"/>
    <n v="359.24"/>
    <n v="328.38"/>
    <n v="30.85"/>
  </r>
  <r>
    <s v="I25_66to56"/>
    <s v="Win"/>
    <s v="TR012"/>
    <x v="0"/>
    <x v="2"/>
    <s v="Fi01"/>
    <x v="2"/>
    <s v="AM3.vld"/>
    <s v="3c"/>
    <n v="15"/>
    <n v="0"/>
    <s v="AM"/>
    <s v="AM3"/>
    <n v="19189"/>
    <n v="19188"/>
    <x v="0"/>
    <x v="5"/>
    <x v="1"/>
    <n v="40.659999999999997"/>
    <n v="0.02"/>
    <n v="3.23"/>
    <n v="43.92"/>
    <n v="40.69"/>
    <n v="3.23"/>
  </r>
  <r>
    <s v="I25_66to56"/>
    <s v="Win"/>
    <s v="TR012"/>
    <x v="0"/>
    <x v="2"/>
    <s v="Fi01"/>
    <x v="2"/>
    <s v="AM3.vld"/>
    <s v="3c"/>
    <n v="15"/>
    <n v="0"/>
    <s v="AM"/>
    <s v="AM3"/>
    <n v="19233"/>
    <n v="19232"/>
    <x v="0"/>
    <x v="6"/>
    <x v="1"/>
    <n v="6.88"/>
    <n v="0.04"/>
    <n v="15.29"/>
    <n v="22.22"/>
    <n v="6.92"/>
    <n v="15.29"/>
  </r>
  <r>
    <s v="I25_66to56"/>
    <s v="Win"/>
    <s v="TR012"/>
    <x v="0"/>
    <x v="2"/>
    <s v="Fi01"/>
    <x v="3"/>
    <s v="AM4.vld"/>
    <s v="3c"/>
    <n v="15"/>
    <n v="0"/>
    <s v="AM"/>
    <s v="AM4"/>
    <n v="5209"/>
    <n v="19241"/>
    <x v="0"/>
    <x v="0"/>
    <x v="0"/>
    <n v="341.44"/>
    <n v="22.54"/>
    <n v="60.82"/>
    <n v="6386.08"/>
    <n v="363.98"/>
    <n v="60.82"/>
  </r>
  <r>
    <s v="I25_66to56"/>
    <s v="Win"/>
    <s v="TR012"/>
    <x v="0"/>
    <x v="2"/>
    <s v="Fi01"/>
    <x v="3"/>
    <s v="AM4.vld"/>
    <s v="3c"/>
    <n v="15"/>
    <n v="0"/>
    <s v="AM"/>
    <s v="AM4"/>
    <n v="5394"/>
    <n v="15366"/>
    <x v="0"/>
    <x v="1"/>
    <x v="0"/>
    <n v="187.37"/>
    <n v="14.93"/>
    <n v="57.22"/>
    <n v="4982.21"/>
    <n v="202.29"/>
    <n v="57.22"/>
  </r>
  <r>
    <s v="I25_66to56"/>
    <s v="Win"/>
    <s v="TR012"/>
    <x v="0"/>
    <x v="2"/>
    <s v="Fi01"/>
    <x v="3"/>
    <s v="AM4.vld"/>
    <s v="3c"/>
    <n v="15"/>
    <n v="0"/>
    <s v="AM"/>
    <s v="AM4"/>
    <n v="13270"/>
    <n v="11802"/>
    <x v="0"/>
    <x v="2"/>
    <x v="0"/>
    <n v="110.92"/>
    <n v="10.23"/>
    <n v="31.41"/>
    <n v="5290.24"/>
    <n v="121.15"/>
    <n v="31.41"/>
  </r>
  <r>
    <s v="I25_66to56"/>
    <s v="Win"/>
    <s v="TR012"/>
    <x v="0"/>
    <x v="2"/>
    <s v="Fi01"/>
    <x v="3"/>
    <s v="AM4.vld"/>
    <s v="3c"/>
    <n v="15"/>
    <n v="0"/>
    <s v="AM"/>
    <s v="AM4"/>
    <n v="15333"/>
    <n v="18991"/>
    <x v="1"/>
    <x v="3"/>
    <x v="0"/>
    <n v="340.89"/>
    <n v="6.93"/>
    <n v="15.29"/>
    <n v="2940.31"/>
    <n v="347.82"/>
    <n v="15.29"/>
  </r>
  <r>
    <s v="I25_66to56"/>
    <s v="Win"/>
    <s v="TR012"/>
    <x v="0"/>
    <x v="2"/>
    <s v="Fi01"/>
    <x v="3"/>
    <s v="AM4.vld"/>
    <s v="3c"/>
    <n v="15"/>
    <n v="0"/>
    <s v="AM"/>
    <s v="AM4"/>
    <n v="15740"/>
    <n v="15741"/>
    <x v="1"/>
    <x v="4"/>
    <x v="0"/>
    <n v="1.93"/>
    <n v="0.09"/>
    <n v="1.58"/>
    <n v="2402.73"/>
    <n v="2.0299999999999998"/>
    <n v="1.58"/>
  </r>
  <r>
    <s v="I25_66to56"/>
    <s v="Win"/>
    <s v="TR012"/>
    <x v="0"/>
    <x v="2"/>
    <s v="Fi01"/>
    <x v="3"/>
    <s v="AM4.vld"/>
    <s v="3c"/>
    <n v="15"/>
    <n v="0"/>
    <s v="AM"/>
    <s v="AM4"/>
    <n v="15742"/>
    <n v="15743"/>
    <x v="0"/>
    <x v="5"/>
    <x v="0"/>
    <n v="0.19"/>
    <n v="0.01"/>
    <n v="1.54"/>
    <n v="2326.85"/>
    <n v="0.2"/>
    <n v="1.54"/>
  </r>
  <r>
    <s v="I25_66to56"/>
    <s v="Win"/>
    <s v="TR012"/>
    <x v="0"/>
    <x v="2"/>
    <s v="Fi01"/>
    <x v="3"/>
    <s v="AM4.vld"/>
    <s v="3c"/>
    <n v="15"/>
    <n v="0"/>
    <s v="AM"/>
    <s v="AM4"/>
    <n v="17350"/>
    <n v="17351"/>
    <x v="0"/>
    <x v="6"/>
    <x v="0"/>
    <n v="0"/>
    <n v="0"/>
    <n v="0"/>
    <n v="2019.17"/>
    <n v="0"/>
    <n v="0"/>
  </r>
  <r>
    <s v="I25_66to56"/>
    <s v="Win"/>
    <s v="TR012"/>
    <x v="0"/>
    <x v="2"/>
    <s v="Fi01"/>
    <x v="3"/>
    <s v="AM4.vld"/>
    <s v="3c"/>
    <n v="15"/>
    <n v="0"/>
    <s v="AM"/>
    <s v="AM4"/>
    <n v="17352"/>
    <n v="17353"/>
    <x v="1"/>
    <x v="7"/>
    <x v="0"/>
    <n v="0"/>
    <n v="0"/>
    <n v="0"/>
    <n v="2277.1"/>
    <n v="0"/>
    <n v="0"/>
  </r>
  <r>
    <s v="I25_66to56"/>
    <s v="Win"/>
    <s v="TR012"/>
    <x v="0"/>
    <x v="2"/>
    <s v="Fi01"/>
    <x v="3"/>
    <s v="AM4.vld"/>
    <s v="3c"/>
    <n v="15"/>
    <n v="0"/>
    <s v="AM"/>
    <s v="AM4"/>
    <n v="18993"/>
    <n v="15334"/>
    <x v="0"/>
    <x v="8"/>
    <x v="0"/>
    <n v="467.67"/>
    <n v="17.25"/>
    <n v="19.78"/>
    <n v="3554.23"/>
    <n v="484.92"/>
    <n v="19.78"/>
  </r>
  <r>
    <s v="I25_66to56"/>
    <s v="Win"/>
    <s v="TR012"/>
    <x v="0"/>
    <x v="2"/>
    <s v="Fi01"/>
    <x v="3"/>
    <s v="AM4.vld"/>
    <s v="3c"/>
    <n v="15"/>
    <n v="0"/>
    <s v="AM"/>
    <s v="AM4"/>
    <n v="18999"/>
    <n v="19000"/>
    <x v="1"/>
    <x v="9"/>
    <x v="0"/>
    <n v="72.510000000000005"/>
    <n v="6.46"/>
    <n v="39.04"/>
    <n v="3951.14"/>
    <n v="78.97"/>
    <n v="39.04"/>
  </r>
  <r>
    <s v="I25_66to56"/>
    <s v="Win"/>
    <s v="TR012"/>
    <x v="0"/>
    <x v="2"/>
    <s v="Fi01"/>
    <x v="3"/>
    <s v="AM4.vld"/>
    <s v="3c"/>
    <n v="15"/>
    <n v="0"/>
    <s v="AM"/>
    <s v="AM4"/>
    <n v="19002"/>
    <n v="19001"/>
    <x v="0"/>
    <x v="10"/>
    <x v="0"/>
    <n v="122.63"/>
    <n v="10.95"/>
    <n v="27.08"/>
    <n v="4196.9799999999996"/>
    <n v="133.59"/>
    <n v="27.08"/>
  </r>
  <r>
    <s v="I25_66to56"/>
    <s v="Win"/>
    <s v="TR012"/>
    <x v="0"/>
    <x v="2"/>
    <s v="Fi01"/>
    <x v="3"/>
    <s v="AM4.vld"/>
    <s v="3c"/>
    <n v="15"/>
    <n v="0"/>
    <s v="AM"/>
    <s v="AM4"/>
    <n v="19004"/>
    <n v="13271"/>
    <x v="1"/>
    <x v="11"/>
    <x v="0"/>
    <n v="3.11"/>
    <n v="0.3"/>
    <n v="18.579999999999998"/>
    <n v="4058.72"/>
    <n v="3.41"/>
    <n v="18.579999999999998"/>
  </r>
  <r>
    <s v="I25_66to56"/>
    <s v="Win"/>
    <s v="TR012"/>
    <x v="0"/>
    <x v="2"/>
    <s v="Fi01"/>
    <x v="3"/>
    <s v="AM4.vld"/>
    <s v="3c"/>
    <n v="15"/>
    <n v="0"/>
    <s v="AM"/>
    <s v="AM4"/>
    <n v="19017"/>
    <n v="19018"/>
    <x v="1"/>
    <x v="11"/>
    <x v="1"/>
    <n v="220.38"/>
    <n v="16.260000000000002"/>
    <n v="109.12"/>
    <n v="345.76"/>
    <n v="236.64"/>
    <n v="109.12"/>
  </r>
  <r>
    <s v="I25_66to56"/>
    <s v="Win"/>
    <s v="TR012"/>
    <x v="0"/>
    <x v="2"/>
    <s v="Fi01"/>
    <x v="3"/>
    <s v="AM4.vld"/>
    <s v="3c"/>
    <n v="15"/>
    <n v="0"/>
    <s v="AM"/>
    <s v="AM4"/>
    <n v="19035"/>
    <n v="19036"/>
    <x v="1"/>
    <x v="9"/>
    <x v="1"/>
    <n v="128.93"/>
    <n v="5.39"/>
    <n v="67.83"/>
    <n v="202.15"/>
    <n v="134.32"/>
    <n v="67.83"/>
  </r>
  <r>
    <s v="I25_66to56"/>
    <s v="Win"/>
    <s v="TR012"/>
    <x v="0"/>
    <x v="2"/>
    <s v="Fi01"/>
    <x v="3"/>
    <s v="AM4.vld"/>
    <s v="3c"/>
    <n v="15"/>
    <n v="0"/>
    <s v="AM"/>
    <s v="AM4"/>
    <n v="19075"/>
    <n v="19076"/>
    <x v="1"/>
    <x v="4"/>
    <x v="1"/>
    <n v="278.11"/>
    <n v="2.1"/>
    <n v="7.69"/>
    <n v="287.89999999999998"/>
    <n v="280.20999999999998"/>
    <n v="7.69"/>
  </r>
  <r>
    <s v="I25_66to56"/>
    <s v="Win"/>
    <s v="TR012"/>
    <x v="0"/>
    <x v="2"/>
    <s v="Fi01"/>
    <x v="3"/>
    <s v="AM4.vld"/>
    <s v="3c"/>
    <n v="15"/>
    <n v="0"/>
    <s v="AM"/>
    <s v="AM4"/>
    <n v="19119"/>
    <n v="19120"/>
    <x v="1"/>
    <x v="7"/>
    <x v="1"/>
    <n v="144.1"/>
    <n v="3.73"/>
    <n v="40.14"/>
    <n v="187.97"/>
    <n v="147.83000000000001"/>
    <n v="40.14"/>
  </r>
  <r>
    <s v="I25_66to56"/>
    <s v="Win"/>
    <s v="TR012"/>
    <x v="0"/>
    <x v="2"/>
    <s v="Fi01"/>
    <x v="3"/>
    <s v="AM4.vld"/>
    <s v="3c"/>
    <n v="15"/>
    <n v="0"/>
    <s v="AM"/>
    <s v="AM4"/>
    <n v="19127"/>
    <n v="19239"/>
    <x v="0"/>
    <x v="0"/>
    <x v="1"/>
    <n v="871.83"/>
    <n v="65.69"/>
    <n v="163.25"/>
    <n v="1100.76"/>
    <n v="937.51"/>
    <n v="163.25"/>
  </r>
  <r>
    <s v="I25_66to56"/>
    <s v="Win"/>
    <s v="TR012"/>
    <x v="0"/>
    <x v="2"/>
    <s v="Fi01"/>
    <x v="3"/>
    <s v="AM4.vld"/>
    <s v="3c"/>
    <n v="15"/>
    <n v="0"/>
    <s v="AM"/>
    <s v="AM4"/>
    <n v="19131"/>
    <n v="19130"/>
    <x v="0"/>
    <x v="2"/>
    <x v="1"/>
    <n v="1269.43"/>
    <n v="90.55"/>
    <n v="174.34"/>
    <n v="1534.32"/>
    <n v="1359.98"/>
    <n v="174.34"/>
  </r>
  <r>
    <s v="I25_66to56"/>
    <s v="Win"/>
    <s v="TR012"/>
    <x v="0"/>
    <x v="2"/>
    <s v="Fi01"/>
    <x v="3"/>
    <s v="AM4.vld"/>
    <s v="3c"/>
    <n v="15"/>
    <n v="0"/>
    <s v="AM"/>
    <s v="AM4"/>
    <n v="19136"/>
    <n v="19135"/>
    <x v="0"/>
    <x v="1"/>
    <x v="1"/>
    <n v="1190.21"/>
    <n v="84.61"/>
    <n v="133.86000000000001"/>
    <n v="1408.68"/>
    <n v="1274.81"/>
    <n v="133.86000000000001"/>
  </r>
  <r>
    <s v="I25_66to56"/>
    <s v="Win"/>
    <s v="TR012"/>
    <x v="0"/>
    <x v="2"/>
    <s v="Fi01"/>
    <x v="3"/>
    <s v="AM4.vld"/>
    <s v="3c"/>
    <n v="15"/>
    <n v="0"/>
    <s v="AM"/>
    <s v="AM4"/>
    <n v="19149"/>
    <n v="19148"/>
    <x v="0"/>
    <x v="10"/>
    <x v="1"/>
    <n v="680.94"/>
    <n v="38.25"/>
    <n v="65.349999999999994"/>
    <n v="784.54"/>
    <n v="719.19"/>
    <n v="65.349999999999994"/>
  </r>
  <r>
    <s v="I25_66to56"/>
    <s v="Win"/>
    <s v="TR012"/>
    <x v="0"/>
    <x v="2"/>
    <s v="Fi01"/>
    <x v="3"/>
    <s v="AM4.vld"/>
    <s v="3c"/>
    <n v="15"/>
    <n v="0"/>
    <s v="AM"/>
    <s v="AM4"/>
    <n v="19189"/>
    <n v="19188"/>
    <x v="0"/>
    <x v="5"/>
    <x v="1"/>
    <n v="129.63999999999999"/>
    <n v="0.36"/>
    <n v="8.34"/>
    <n v="138.34"/>
    <n v="130"/>
    <n v="8.34"/>
  </r>
  <r>
    <s v="I25_66to56"/>
    <s v="Win"/>
    <s v="TR012"/>
    <x v="0"/>
    <x v="2"/>
    <s v="Fi01"/>
    <x v="3"/>
    <s v="AM4.vld"/>
    <s v="3c"/>
    <n v="15"/>
    <n v="0"/>
    <s v="AM"/>
    <s v="AM4"/>
    <n v="19233"/>
    <n v="19232"/>
    <x v="0"/>
    <x v="6"/>
    <x v="1"/>
    <n v="37.9"/>
    <n v="0.84"/>
    <n v="42.37"/>
    <n v="81.11"/>
    <n v="38.74"/>
    <n v="42.37"/>
  </r>
  <r>
    <s v="I25_66to56"/>
    <s v="Win"/>
    <s v="TR012"/>
    <x v="0"/>
    <x v="2"/>
    <s v="Fi01"/>
    <x v="4"/>
    <s v="AM5.vld"/>
    <s v="3c"/>
    <n v="15"/>
    <n v="0"/>
    <s v="AM"/>
    <s v="AM5"/>
    <n v="5209"/>
    <n v="19241"/>
    <x v="0"/>
    <x v="0"/>
    <x v="0"/>
    <n v="146.44"/>
    <n v="9.85"/>
    <n v="24.3"/>
    <n v="2981.31"/>
    <n v="156.29"/>
    <n v="24.3"/>
  </r>
  <r>
    <s v="I25_66to56"/>
    <s v="Win"/>
    <s v="TR012"/>
    <x v="0"/>
    <x v="2"/>
    <s v="Fi01"/>
    <x v="4"/>
    <s v="AM5.vld"/>
    <s v="3c"/>
    <n v="15"/>
    <n v="0"/>
    <s v="AM"/>
    <s v="AM5"/>
    <n v="5394"/>
    <n v="15366"/>
    <x v="0"/>
    <x v="1"/>
    <x v="0"/>
    <n v="131.63999999999999"/>
    <n v="11.16"/>
    <n v="20.34"/>
    <n v="2424.6999999999998"/>
    <n v="142.80000000000001"/>
    <n v="20.34"/>
  </r>
  <r>
    <s v="I25_66to56"/>
    <s v="Win"/>
    <s v="TR012"/>
    <x v="0"/>
    <x v="2"/>
    <s v="Fi01"/>
    <x v="4"/>
    <s v="AM5.vld"/>
    <s v="3c"/>
    <n v="15"/>
    <n v="0"/>
    <s v="AM"/>
    <s v="AM5"/>
    <n v="13270"/>
    <n v="11802"/>
    <x v="0"/>
    <x v="2"/>
    <x v="0"/>
    <n v="93.58"/>
    <n v="10.01"/>
    <n v="15.06"/>
    <n v="2585.5"/>
    <n v="103.59"/>
    <n v="15.06"/>
  </r>
  <r>
    <s v="I25_66to56"/>
    <s v="Win"/>
    <s v="TR012"/>
    <x v="0"/>
    <x v="2"/>
    <s v="Fi01"/>
    <x v="4"/>
    <s v="AM5.vld"/>
    <s v="3c"/>
    <n v="15"/>
    <n v="0"/>
    <s v="AM"/>
    <s v="AM5"/>
    <n v="15333"/>
    <n v="18991"/>
    <x v="1"/>
    <x v="3"/>
    <x v="0"/>
    <n v="167.44"/>
    <n v="3.07"/>
    <n v="7.27"/>
    <n v="1485.84"/>
    <n v="170.5"/>
    <n v="7.27"/>
  </r>
  <r>
    <s v="I25_66to56"/>
    <s v="Win"/>
    <s v="TR012"/>
    <x v="0"/>
    <x v="2"/>
    <s v="Fi01"/>
    <x v="4"/>
    <s v="AM5.vld"/>
    <s v="3c"/>
    <n v="15"/>
    <n v="0"/>
    <s v="AM"/>
    <s v="AM5"/>
    <n v="15740"/>
    <n v="15741"/>
    <x v="1"/>
    <x v="4"/>
    <x v="0"/>
    <n v="1.02"/>
    <n v="0.05"/>
    <n v="0.9"/>
    <n v="1254.0999999999999"/>
    <n v="1.07"/>
    <n v="0.9"/>
  </r>
  <r>
    <s v="I25_66to56"/>
    <s v="Win"/>
    <s v="TR012"/>
    <x v="0"/>
    <x v="2"/>
    <s v="Fi01"/>
    <x v="4"/>
    <s v="AM5.vld"/>
    <s v="3c"/>
    <n v="15"/>
    <n v="0"/>
    <s v="AM"/>
    <s v="AM5"/>
    <n v="15742"/>
    <n v="15743"/>
    <x v="0"/>
    <x v="5"/>
    <x v="0"/>
    <n v="0"/>
    <n v="0"/>
    <n v="0.44"/>
    <n v="944.93"/>
    <n v="0"/>
    <n v="0.44"/>
  </r>
  <r>
    <s v="I25_66to56"/>
    <s v="Win"/>
    <s v="TR012"/>
    <x v="0"/>
    <x v="2"/>
    <s v="Fi01"/>
    <x v="4"/>
    <s v="AM5.vld"/>
    <s v="3c"/>
    <n v="15"/>
    <n v="0"/>
    <s v="AM"/>
    <s v="AM5"/>
    <n v="17350"/>
    <n v="17351"/>
    <x v="0"/>
    <x v="6"/>
    <x v="0"/>
    <n v="0"/>
    <n v="0"/>
    <n v="0"/>
    <n v="1014.58"/>
    <n v="0"/>
    <n v="0"/>
  </r>
  <r>
    <s v="I25_66to56"/>
    <s v="Win"/>
    <s v="TR012"/>
    <x v="0"/>
    <x v="2"/>
    <s v="Fi01"/>
    <x v="4"/>
    <s v="AM5.vld"/>
    <s v="3c"/>
    <n v="15"/>
    <n v="0"/>
    <s v="AM"/>
    <s v="AM5"/>
    <n v="17352"/>
    <n v="17353"/>
    <x v="1"/>
    <x v="7"/>
    <x v="0"/>
    <n v="0"/>
    <n v="0"/>
    <n v="0"/>
    <n v="1137.77"/>
    <n v="0"/>
    <n v="0"/>
  </r>
  <r>
    <s v="I25_66to56"/>
    <s v="Win"/>
    <s v="TR012"/>
    <x v="0"/>
    <x v="2"/>
    <s v="Fi01"/>
    <x v="4"/>
    <s v="AM5.vld"/>
    <s v="3c"/>
    <n v="15"/>
    <n v="0"/>
    <s v="AM"/>
    <s v="AM5"/>
    <n v="18993"/>
    <n v="15334"/>
    <x v="0"/>
    <x v="8"/>
    <x v="0"/>
    <n v="133.02000000000001"/>
    <n v="4.8600000000000003"/>
    <n v="8.67"/>
    <n v="1531.03"/>
    <n v="137.88"/>
    <n v="8.67"/>
  </r>
  <r>
    <s v="I25_66to56"/>
    <s v="Win"/>
    <s v="TR012"/>
    <x v="0"/>
    <x v="2"/>
    <s v="Fi01"/>
    <x v="4"/>
    <s v="AM5.vld"/>
    <s v="3c"/>
    <n v="15"/>
    <n v="0"/>
    <s v="AM"/>
    <s v="AM5"/>
    <n v="18999"/>
    <n v="19000"/>
    <x v="1"/>
    <x v="9"/>
    <x v="0"/>
    <n v="39.76"/>
    <n v="3.68"/>
    <n v="18.8"/>
    <n v="2050.69"/>
    <n v="43.44"/>
    <n v="18.8"/>
  </r>
  <r>
    <s v="I25_66to56"/>
    <s v="Win"/>
    <s v="TR012"/>
    <x v="0"/>
    <x v="2"/>
    <s v="Fi01"/>
    <x v="4"/>
    <s v="AM5.vld"/>
    <s v="3c"/>
    <n v="15"/>
    <n v="0"/>
    <s v="AM"/>
    <s v="AM5"/>
    <n v="19002"/>
    <n v="19001"/>
    <x v="0"/>
    <x v="10"/>
    <x v="0"/>
    <n v="29.23"/>
    <n v="2.37"/>
    <n v="10.14"/>
    <n v="1905.04"/>
    <n v="31.6"/>
    <n v="10.14"/>
  </r>
  <r>
    <s v="I25_66to56"/>
    <s v="Win"/>
    <s v="TR012"/>
    <x v="0"/>
    <x v="2"/>
    <s v="Fi01"/>
    <x v="4"/>
    <s v="AM5.vld"/>
    <s v="3c"/>
    <n v="15"/>
    <n v="0"/>
    <s v="AM"/>
    <s v="AM5"/>
    <n v="19004"/>
    <n v="13271"/>
    <x v="1"/>
    <x v="11"/>
    <x v="0"/>
    <n v="2.99"/>
    <n v="0.22"/>
    <n v="8.64"/>
    <n v="2266.65"/>
    <n v="3.21"/>
    <n v="8.64"/>
  </r>
  <r>
    <s v="I25_66to56"/>
    <s v="Win"/>
    <s v="TR012"/>
    <x v="0"/>
    <x v="2"/>
    <s v="Fi01"/>
    <x v="4"/>
    <s v="AM5.vld"/>
    <s v="3c"/>
    <n v="15"/>
    <n v="0"/>
    <s v="AM"/>
    <s v="AM5"/>
    <n v="19017"/>
    <n v="19018"/>
    <x v="1"/>
    <x v="11"/>
    <x v="1"/>
    <n v="185.77"/>
    <n v="13.35"/>
    <n v="56.32"/>
    <n v="255.44"/>
    <n v="199.13"/>
    <n v="56.32"/>
  </r>
  <r>
    <s v="I25_66to56"/>
    <s v="Win"/>
    <s v="TR012"/>
    <x v="0"/>
    <x v="2"/>
    <s v="Fi01"/>
    <x v="4"/>
    <s v="AM5.vld"/>
    <s v="3c"/>
    <n v="15"/>
    <n v="0"/>
    <s v="AM"/>
    <s v="AM5"/>
    <n v="19035"/>
    <n v="19036"/>
    <x v="1"/>
    <x v="9"/>
    <x v="1"/>
    <n v="92.28"/>
    <n v="3.67"/>
    <n v="32.229999999999997"/>
    <n v="128.18"/>
    <n v="95.95"/>
    <n v="32.229999999999997"/>
  </r>
  <r>
    <s v="I25_66to56"/>
    <s v="Win"/>
    <s v="TR012"/>
    <x v="0"/>
    <x v="2"/>
    <s v="Fi01"/>
    <x v="4"/>
    <s v="AM5.vld"/>
    <s v="3c"/>
    <n v="15"/>
    <n v="0"/>
    <s v="AM"/>
    <s v="AM5"/>
    <n v="19075"/>
    <n v="19076"/>
    <x v="1"/>
    <x v="4"/>
    <x v="1"/>
    <n v="145.52000000000001"/>
    <n v="1.07"/>
    <n v="3.85"/>
    <n v="150.44"/>
    <n v="146.59"/>
    <n v="3.85"/>
  </r>
  <r>
    <s v="I25_66to56"/>
    <s v="Win"/>
    <s v="TR012"/>
    <x v="0"/>
    <x v="2"/>
    <s v="Fi01"/>
    <x v="4"/>
    <s v="AM5.vld"/>
    <s v="3c"/>
    <n v="15"/>
    <n v="0"/>
    <s v="AM"/>
    <s v="AM5"/>
    <n v="19119"/>
    <n v="19120"/>
    <x v="1"/>
    <x v="7"/>
    <x v="1"/>
    <n v="70.62"/>
    <n v="1.59"/>
    <n v="18.78"/>
    <n v="90.99"/>
    <n v="72.209999999999994"/>
    <n v="18.78"/>
  </r>
  <r>
    <s v="I25_66to56"/>
    <s v="Win"/>
    <s v="TR012"/>
    <x v="0"/>
    <x v="2"/>
    <s v="Fi01"/>
    <x v="4"/>
    <s v="AM5.vld"/>
    <s v="3c"/>
    <n v="15"/>
    <n v="0"/>
    <s v="AM"/>
    <s v="AM5"/>
    <n v="19127"/>
    <n v="19239"/>
    <x v="0"/>
    <x v="0"/>
    <x v="1"/>
    <n v="473.08"/>
    <n v="39.61"/>
    <n v="71.900000000000006"/>
    <n v="584.59"/>
    <n v="512.69000000000005"/>
    <n v="71.900000000000006"/>
  </r>
  <r>
    <s v="I25_66to56"/>
    <s v="Win"/>
    <s v="TR012"/>
    <x v="0"/>
    <x v="2"/>
    <s v="Fi01"/>
    <x v="4"/>
    <s v="AM5.vld"/>
    <s v="3c"/>
    <n v="15"/>
    <n v="0"/>
    <s v="AM"/>
    <s v="AM5"/>
    <n v="19131"/>
    <n v="19130"/>
    <x v="0"/>
    <x v="2"/>
    <x v="1"/>
    <n v="549.29"/>
    <n v="41.35"/>
    <n v="71.430000000000007"/>
    <n v="662.07"/>
    <n v="590.64"/>
    <n v="71.430000000000007"/>
  </r>
  <r>
    <s v="I25_66to56"/>
    <s v="Win"/>
    <s v="TR012"/>
    <x v="0"/>
    <x v="2"/>
    <s v="Fi01"/>
    <x v="4"/>
    <s v="AM5.vld"/>
    <s v="3c"/>
    <n v="15"/>
    <n v="0"/>
    <s v="AM"/>
    <s v="AM5"/>
    <n v="19136"/>
    <n v="19135"/>
    <x v="0"/>
    <x v="1"/>
    <x v="1"/>
    <n v="437.13"/>
    <n v="31.86"/>
    <n v="56.64"/>
    <n v="525.64"/>
    <n v="468.99"/>
    <n v="56.64"/>
  </r>
  <r>
    <s v="I25_66to56"/>
    <s v="Win"/>
    <s v="TR012"/>
    <x v="0"/>
    <x v="2"/>
    <s v="Fi01"/>
    <x v="4"/>
    <s v="AM5.vld"/>
    <s v="3c"/>
    <n v="15"/>
    <n v="0"/>
    <s v="AM"/>
    <s v="AM5"/>
    <n v="19149"/>
    <n v="19148"/>
    <x v="0"/>
    <x v="10"/>
    <x v="1"/>
    <n v="167.46"/>
    <n v="9.39"/>
    <n v="29.46"/>
    <n v="206.3"/>
    <n v="176.85"/>
    <n v="29.46"/>
  </r>
  <r>
    <s v="I25_66to56"/>
    <s v="Win"/>
    <s v="TR012"/>
    <x v="0"/>
    <x v="2"/>
    <s v="Fi01"/>
    <x v="4"/>
    <s v="AM5.vld"/>
    <s v="3c"/>
    <n v="15"/>
    <n v="0"/>
    <s v="AM"/>
    <s v="AM5"/>
    <n v="19189"/>
    <n v="19188"/>
    <x v="0"/>
    <x v="5"/>
    <x v="1"/>
    <n v="33.979999999999997"/>
    <n v="0.03"/>
    <n v="2.83"/>
    <n v="36.840000000000003"/>
    <n v="34.01"/>
    <n v="2.83"/>
  </r>
  <r>
    <s v="I25_66to56"/>
    <s v="Win"/>
    <s v="TR012"/>
    <x v="0"/>
    <x v="2"/>
    <s v="Fi01"/>
    <x v="4"/>
    <s v="AM5.vld"/>
    <s v="3c"/>
    <n v="15"/>
    <n v="0"/>
    <s v="AM"/>
    <s v="AM5"/>
    <n v="19233"/>
    <n v="19232"/>
    <x v="0"/>
    <x v="6"/>
    <x v="1"/>
    <n v="11.93"/>
    <n v="0.13"/>
    <n v="19.07"/>
    <n v="31.13"/>
    <n v="12.06"/>
    <n v="19.07"/>
  </r>
  <r>
    <s v="I25_66to56"/>
    <s v="Win"/>
    <s v="TR012"/>
    <x v="0"/>
    <x v="2"/>
    <s v="Fi01"/>
    <x v="5"/>
    <s v="AM6.vld"/>
    <s v="3c"/>
    <n v="15"/>
    <n v="0"/>
    <s v="AM"/>
    <s v="AM6"/>
    <n v="5209"/>
    <n v="19241"/>
    <x v="0"/>
    <x v="0"/>
    <x v="0"/>
    <n v="69.849999999999994"/>
    <n v="4.7"/>
    <n v="40.61"/>
    <n v="6595.19"/>
    <n v="74.55"/>
    <n v="40.61"/>
  </r>
  <r>
    <s v="I25_66to56"/>
    <s v="Win"/>
    <s v="TR012"/>
    <x v="0"/>
    <x v="2"/>
    <s v="Fi01"/>
    <x v="5"/>
    <s v="AM6.vld"/>
    <s v="3c"/>
    <n v="15"/>
    <n v="0"/>
    <s v="AM"/>
    <s v="AM6"/>
    <n v="5394"/>
    <n v="15366"/>
    <x v="0"/>
    <x v="1"/>
    <x v="0"/>
    <n v="71.25"/>
    <n v="5.48"/>
    <n v="35.229999999999997"/>
    <n v="5477.52"/>
    <n v="76.739999999999995"/>
    <n v="35.229999999999997"/>
  </r>
  <r>
    <s v="I25_66to56"/>
    <s v="Win"/>
    <s v="TR012"/>
    <x v="0"/>
    <x v="2"/>
    <s v="Fi01"/>
    <x v="5"/>
    <s v="AM6.vld"/>
    <s v="3c"/>
    <n v="15"/>
    <n v="0"/>
    <s v="AM"/>
    <s v="AM6"/>
    <n v="13270"/>
    <n v="11802"/>
    <x v="0"/>
    <x v="2"/>
    <x v="0"/>
    <n v="80.959999999999994"/>
    <n v="7.16"/>
    <n v="21.46"/>
    <n v="5861.26"/>
    <n v="88.12"/>
    <n v="21.46"/>
  </r>
  <r>
    <s v="I25_66to56"/>
    <s v="Win"/>
    <s v="TR012"/>
    <x v="0"/>
    <x v="2"/>
    <s v="Fi01"/>
    <x v="5"/>
    <s v="AM6.vld"/>
    <s v="3c"/>
    <n v="15"/>
    <n v="0"/>
    <s v="AM"/>
    <s v="AM6"/>
    <n v="15333"/>
    <n v="18991"/>
    <x v="1"/>
    <x v="3"/>
    <x v="0"/>
    <n v="111.57"/>
    <n v="3.15"/>
    <n v="15.52"/>
    <n v="3216.57"/>
    <n v="114.72"/>
    <n v="15.52"/>
  </r>
  <r>
    <s v="I25_66to56"/>
    <s v="Win"/>
    <s v="TR012"/>
    <x v="0"/>
    <x v="2"/>
    <s v="Fi01"/>
    <x v="5"/>
    <s v="AM6.vld"/>
    <s v="3c"/>
    <n v="15"/>
    <n v="0"/>
    <s v="AM"/>
    <s v="AM6"/>
    <n v="15740"/>
    <n v="15741"/>
    <x v="1"/>
    <x v="4"/>
    <x v="0"/>
    <n v="0"/>
    <n v="0"/>
    <n v="1.18"/>
    <n v="2879.82"/>
    <n v="0"/>
    <n v="1.18"/>
  </r>
  <r>
    <s v="I25_66to56"/>
    <s v="Win"/>
    <s v="TR012"/>
    <x v="0"/>
    <x v="2"/>
    <s v="Fi01"/>
    <x v="5"/>
    <s v="AM6.vld"/>
    <s v="3c"/>
    <n v="15"/>
    <n v="0"/>
    <s v="AM"/>
    <s v="AM6"/>
    <n v="15742"/>
    <n v="15743"/>
    <x v="0"/>
    <x v="5"/>
    <x v="0"/>
    <n v="0"/>
    <n v="0"/>
    <n v="1.38"/>
    <n v="2411.0300000000002"/>
    <n v="0"/>
    <n v="1.38"/>
  </r>
  <r>
    <s v="I25_66to56"/>
    <s v="Win"/>
    <s v="TR012"/>
    <x v="0"/>
    <x v="2"/>
    <s v="Fi01"/>
    <x v="5"/>
    <s v="AM6.vld"/>
    <s v="3c"/>
    <n v="15"/>
    <n v="0"/>
    <s v="AM"/>
    <s v="AM6"/>
    <n v="17350"/>
    <n v="17351"/>
    <x v="0"/>
    <x v="6"/>
    <x v="0"/>
    <n v="0"/>
    <n v="0"/>
    <n v="0"/>
    <n v="2184.73"/>
    <n v="0"/>
    <n v="0"/>
  </r>
  <r>
    <s v="I25_66to56"/>
    <s v="Win"/>
    <s v="TR012"/>
    <x v="0"/>
    <x v="2"/>
    <s v="Fi01"/>
    <x v="5"/>
    <s v="AM6.vld"/>
    <s v="3c"/>
    <n v="15"/>
    <n v="0"/>
    <s v="AM"/>
    <s v="AM6"/>
    <n v="17352"/>
    <n v="17353"/>
    <x v="1"/>
    <x v="7"/>
    <x v="0"/>
    <n v="0"/>
    <n v="0"/>
    <n v="0"/>
    <n v="2265.86"/>
    <n v="0"/>
    <n v="0"/>
  </r>
  <r>
    <s v="I25_66to56"/>
    <s v="Win"/>
    <s v="TR012"/>
    <x v="0"/>
    <x v="2"/>
    <s v="Fi01"/>
    <x v="5"/>
    <s v="AM6.vld"/>
    <s v="3c"/>
    <n v="15"/>
    <n v="0"/>
    <s v="AM"/>
    <s v="AM6"/>
    <n v="18993"/>
    <n v="15334"/>
    <x v="0"/>
    <x v="8"/>
    <x v="0"/>
    <n v="112.54"/>
    <n v="5.07"/>
    <n v="24.2"/>
    <n v="3455.68"/>
    <n v="117.61"/>
    <n v="24.2"/>
  </r>
  <r>
    <s v="I25_66to56"/>
    <s v="Win"/>
    <s v="TR012"/>
    <x v="0"/>
    <x v="2"/>
    <s v="Fi01"/>
    <x v="5"/>
    <s v="AM6.vld"/>
    <s v="3c"/>
    <n v="15"/>
    <n v="0"/>
    <s v="AM"/>
    <s v="AM6"/>
    <n v="18999"/>
    <n v="19000"/>
    <x v="1"/>
    <x v="9"/>
    <x v="0"/>
    <n v="17.98"/>
    <n v="2.69"/>
    <n v="42.37"/>
    <n v="4243.9799999999996"/>
    <n v="20.66"/>
    <n v="42.37"/>
  </r>
  <r>
    <s v="I25_66to56"/>
    <s v="Win"/>
    <s v="TR012"/>
    <x v="0"/>
    <x v="2"/>
    <s v="Fi01"/>
    <x v="5"/>
    <s v="AM6.vld"/>
    <s v="3c"/>
    <n v="15"/>
    <n v="0"/>
    <s v="AM"/>
    <s v="AM6"/>
    <n v="19002"/>
    <n v="19001"/>
    <x v="0"/>
    <x v="10"/>
    <x v="0"/>
    <n v="18.7"/>
    <n v="2.17"/>
    <n v="32.270000000000003"/>
    <n v="4521.22"/>
    <n v="20.87"/>
    <n v="32.270000000000003"/>
  </r>
  <r>
    <s v="I25_66to56"/>
    <s v="Win"/>
    <s v="TR012"/>
    <x v="0"/>
    <x v="2"/>
    <s v="Fi01"/>
    <x v="5"/>
    <s v="AM6.vld"/>
    <s v="3c"/>
    <n v="15"/>
    <n v="0"/>
    <s v="AM"/>
    <s v="AM6"/>
    <n v="19004"/>
    <n v="13271"/>
    <x v="1"/>
    <x v="11"/>
    <x v="0"/>
    <n v="0.01"/>
    <n v="0"/>
    <n v="18.87"/>
    <n v="5583.87"/>
    <n v="0.01"/>
    <n v="18.87"/>
  </r>
  <r>
    <s v="I25_66to56"/>
    <s v="Win"/>
    <s v="TR012"/>
    <x v="0"/>
    <x v="2"/>
    <s v="Fi01"/>
    <x v="5"/>
    <s v="AM6.vld"/>
    <s v="3c"/>
    <n v="15"/>
    <n v="0"/>
    <s v="AM"/>
    <s v="AM6"/>
    <n v="19017"/>
    <n v="19018"/>
    <x v="1"/>
    <x v="11"/>
    <x v="1"/>
    <n v="91.92"/>
    <n v="9.23"/>
    <n v="144.76"/>
    <n v="245.91"/>
    <n v="101.15"/>
    <n v="144.76"/>
  </r>
  <r>
    <s v="I25_66to56"/>
    <s v="Win"/>
    <s v="TR012"/>
    <x v="0"/>
    <x v="2"/>
    <s v="Fi01"/>
    <x v="5"/>
    <s v="AM6.vld"/>
    <s v="3c"/>
    <n v="15"/>
    <n v="0"/>
    <s v="AM"/>
    <s v="AM6"/>
    <n v="19035"/>
    <n v="19036"/>
    <x v="1"/>
    <x v="9"/>
    <x v="1"/>
    <n v="26.36"/>
    <n v="1.44"/>
    <n v="67.650000000000006"/>
    <n v="95.45"/>
    <n v="27.8"/>
    <n v="67.650000000000006"/>
  </r>
  <r>
    <s v="I25_66to56"/>
    <s v="Win"/>
    <s v="TR012"/>
    <x v="0"/>
    <x v="2"/>
    <s v="Fi01"/>
    <x v="5"/>
    <s v="AM6.vld"/>
    <s v="3c"/>
    <n v="15"/>
    <n v="0"/>
    <s v="AM"/>
    <s v="AM6"/>
    <n v="19075"/>
    <n v="19076"/>
    <x v="1"/>
    <x v="4"/>
    <x v="1"/>
    <n v="57.7"/>
    <n v="0.12"/>
    <n v="6.1"/>
    <n v="63.92"/>
    <n v="57.82"/>
    <n v="6.1"/>
  </r>
  <r>
    <s v="I25_66to56"/>
    <s v="Win"/>
    <s v="TR012"/>
    <x v="0"/>
    <x v="2"/>
    <s v="Fi01"/>
    <x v="5"/>
    <s v="AM6.vld"/>
    <s v="3c"/>
    <n v="15"/>
    <n v="0"/>
    <s v="AM"/>
    <s v="AM6"/>
    <n v="19119"/>
    <n v="19120"/>
    <x v="1"/>
    <x v="7"/>
    <x v="1"/>
    <n v="14.99"/>
    <n v="0.03"/>
    <n v="36.22"/>
    <n v="51.24"/>
    <n v="15.02"/>
    <n v="36.22"/>
  </r>
  <r>
    <s v="I25_66to56"/>
    <s v="Win"/>
    <s v="TR012"/>
    <x v="0"/>
    <x v="2"/>
    <s v="Fi01"/>
    <x v="5"/>
    <s v="AM6.vld"/>
    <s v="3c"/>
    <n v="15"/>
    <n v="0"/>
    <s v="AM"/>
    <s v="AM6"/>
    <n v="19127"/>
    <n v="19239"/>
    <x v="0"/>
    <x v="0"/>
    <x v="1"/>
    <n v="385.68"/>
    <n v="31.18"/>
    <n v="148.36000000000001"/>
    <n v="565.21"/>
    <n v="416.86"/>
    <n v="148.36000000000001"/>
  </r>
  <r>
    <s v="I25_66to56"/>
    <s v="Win"/>
    <s v="TR012"/>
    <x v="0"/>
    <x v="2"/>
    <s v="Fi01"/>
    <x v="5"/>
    <s v="AM6.vld"/>
    <s v="3c"/>
    <n v="15"/>
    <n v="0"/>
    <s v="AM"/>
    <s v="AM6"/>
    <n v="19131"/>
    <n v="19130"/>
    <x v="0"/>
    <x v="2"/>
    <x v="1"/>
    <n v="341.24"/>
    <n v="26.12"/>
    <n v="153.41999999999999"/>
    <n v="520.78"/>
    <n v="367.36"/>
    <n v="153.41999999999999"/>
  </r>
  <r>
    <s v="I25_66to56"/>
    <s v="Win"/>
    <s v="TR012"/>
    <x v="0"/>
    <x v="2"/>
    <s v="Fi01"/>
    <x v="5"/>
    <s v="AM6.vld"/>
    <s v="3c"/>
    <n v="15"/>
    <n v="0"/>
    <s v="AM"/>
    <s v="AM6"/>
    <n v="19136"/>
    <n v="19135"/>
    <x v="0"/>
    <x v="1"/>
    <x v="1"/>
    <n v="272.89999999999998"/>
    <n v="20.8"/>
    <n v="126.21"/>
    <n v="419.91"/>
    <n v="293.7"/>
    <n v="126.21"/>
  </r>
  <r>
    <s v="I25_66to56"/>
    <s v="Win"/>
    <s v="TR012"/>
    <x v="0"/>
    <x v="2"/>
    <s v="Fi01"/>
    <x v="5"/>
    <s v="AM6.vld"/>
    <s v="3c"/>
    <n v="15"/>
    <n v="0"/>
    <s v="AM"/>
    <s v="AM6"/>
    <n v="19149"/>
    <n v="19148"/>
    <x v="0"/>
    <x v="10"/>
    <x v="1"/>
    <n v="121.59"/>
    <n v="8.7100000000000009"/>
    <n v="73.53"/>
    <n v="203.83"/>
    <n v="130.30000000000001"/>
    <n v="73.53"/>
  </r>
  <r>
    <s v="I25_66to56"/>
    <s v="Win"/>
    <s v="TR012"/>
    <x v="0"/>
    <x v="2"/>
    <s v="Fi01"/>
    <x v="5"/>
    <s v="AM6.vld"/>
    <s v="3c"/>
    <n v="15"/>
    <n v="0"/>
    <s v="AM"/>
    <s v="AM6"/>
    <n v="19189"/>
    <n v="19188"/>
    <x v="0"/>
    <x v="5"/>
    <x v="1"/>
    <n v="30.78"/>
    <n v="0.01"/>
    <n v="6.74"/>
    <n v="37.54"/>
    <n v="30.79"/>
    <n v="6.74"/>
  </r>
  <r>
    <s v="I25_66to56"/>
    <s v="Win"/>
    <s v="TR012"/>
    <x v="0"/>
    <x v="2"/>
    <s v="Fi01"/>
    <x v="5"/>
    <s v="AM6.vld"/>
    <s v="3c"/>
    <n v="15"/>
    <n v="0"/>
    <s v="AM"/>
    <s v="AM6"/>
    <n v="19233"/>
    <n v="19232"/>
    <x v="0"/>
    <x v="6"/>
    <x v="1"/>
    <n v="8.77"/>
    <n v="0.01"/>
    <n v="39.799999999999997"/>
    <n v="48.58"/>
    <n v="8.77"/>
    <n v="39.799999999999997"/>
  </r>
  <r>
    <s v="I25_66to56"/>
    <s v="Win"/>
    <s v="TR012"/>
    <x v="0"/>
    <x v="2"/>
    <s v="Fi01"/>
    <x v="6"/>
    <s v="MD1.vld"/>
    <s v="3c"/>
    <n v="15"/>
    <n v="0"/>
    <s v="MD"/>
    <s v="MD1"/>
    <n v="5209"/>
    <n v="19241"/>
    <x v="0"/>
    <x v="0"/>
    <x v="0"/>
    <n v="4.58"/>
    <n v="0.49"/>
    <n v="69.83"/>
    <n v="9244.5"/>
    <n v="5.07"/>
    <n v="69.83"/>
  </r>
  <r>
    <s v="I25_66to56"/>
    <s v="Win"/>
    <s v="TR012"/>
    <x v="0"/>
    <x v="2"/>
    <s v="Fi01"/>
    <x v="6"/>
    <s v="MD1.vld"/>
    <s v="3c"/>
    <n v="15"/>
    <n v="0"/>
    <s v="MD"/>
    <s v="MD1"/>
    <n v="5394"/>
    <n v="15366"/>
    <x v="0"/>
    <x v="1"/>
    <x v="0"/>
    <n v="4.46"/>
    <n v="0.46"/>
    <n v="41.33"/>
    <n v="7789.57"/>
    <n v="4.92"/>
    <n v="41.33"/>
  </r>
  <r>
    <s v="I25_66to56"/>
    <s v="Win"/>
    <s v="TR012"/>
    <x v="0"/>
    <x v="2"/>
    <s v="Fi01"/>
    <x v="6"/>
    <s v="MD1.vld"/>
    <s v="3c"/>
    <n v="15"/>
    <n v="0"/>
    <s v="MD"/>
    <s v="MD1"/>
    <n v="13270"/>
    <n v="11802"/>
    <x v="0"/>
    <x v="2"/>
    <x v="0"/>
    <n v="16.72"/>
    <n v="1.66"/>
    <n v="25.06"/>
    <n v="8325.57"/>
    <n v="18.38"/>
    <n v="25.06"/>
  </r>
  <r>
    <s v="I25_66to56"/>
    <s v="Win"/>
    <s v="TR012"/>
    <x v="0"/>
    <x v="2"/>
    <s v="Fi01"/>
    <x v="6"/>
    <s v="MD1.vld"/>
    <s v="3c"/>
    <n v="15"/>
    <n v="0"/>
    <s v="MD"/>
    <s v="MD1"/>
    <n v="15333"/>
    <n v="18991"/>
    <x v="1"/>
    <x v="3"/>
    <x v="0"/>
    <n v="93.59"/>
    <n v="4"/>
    <n v="22.7"/>
    <n v="5025.9799999999996"/>
    <n v="97.59"/>
    <n v="22.7"/>
  </r>
  <r>
    <s v="I25_66to56"/>
    <s v="Win"/>
    <s v="TR012"/>
    <x v="0"/>
    <x v="2"/>
    <s v="Fi01"/>
    <x v="6"/>
    <s v="MD1.vld"/>
    <s v="3c"/>
    <n v="15"/>
    <n v="0"/>
    <s v="MD"/>
    <s v="MD1"/>
    <n v="15740"/>
    <n v="15741"/>
    <x v="1"/>
    <x v="4"/>
    <x v="0"/>
    <n v="0"/>
    <n v="0"/>
    <n v="1.17"/>
    <n v="4452.05"/>
    <n v="0"/>
    <n v="1.17"/>
  </r>
  <r>
    <s v="I25_66to56"/>
    <s v="Win"/>
    <s v="TR012"/>
    <x v="0"/>
    <x v="2"/>
    <s v="Fi01"/>
    <x v="6"/>
    <s v="MD1.vld"/>
    <s v="3c"/>
    <n v="15"/>
    <n v="0"/>
    <s v="MD"/>
    <s v="MD1"/>
    <n v="15742"/>
    <n v="15743"/>
    <x v="0"/>
    <x v="5"/>
    <x v="0"/>
    <n v="0"/>
    <n v="0"/>
    <n v="1.33"/>
    <n v="2782.8"/>
    <n v="0"/>
    <n v="1.33"/>
  </r>
  <r>
    <s v="I25_66to56"/>
    <s v="Win"/>
    <s v="TR012"/>
    <x v="0"/>
    <x v="2"/>
    <s v="Fi01"/>
    <x v="6"/>
    <s v="MD1.vld"/>
    <s v="3c"/>
    <n v="15"/>
    <n v="0"/>
    <s v="MD"/>
    <s v="MD1"/>
    <n v="17350"/>
    <n v="17351"/>
    <x v="0"/>
    <x v="6"/>
    <x v="0"/>
    <n v="0"/>
    <n v="0"/>
    <n v="0"/>
    <n v="2920.7"/>
    <n v="0"/>
    <n v="0"/>
  </r>
  <r>
    <s v="I25_66to56"/>
    <s v="Win"/>
    <s v="TR012"/>
    <x v="0"/>
    <x v="2"/>
    <s v="Fi01"/>
    <x v="6"/>
    <s v="MD1.vld"/>
    <s v="3c"/>
    <n v="15"/>
    <n v="0"/>
    <s v="MD"/>
    <s v="MD1"/>
    <n v="17352"/>
    <n v="17353"/>
    <x v="1"/>
    <x v="7"/>
    <x v="0"/>
    <n v="0"/>
    <n v="0"/>
    <n v="0"/>
    <n v="3501.63"/>
    <n v="0"/>
    <n v="0"/>
  </r>
  <r>
    <s v="I25_66to56"/>
    <s v="Win"/>
    <s v="TR012"/>
    <x v="0"/>
    <x v="2"/>
    <s v="Fi01"/>
    <x v="6"/>
    <s v="MD1.vld"/>
    <s v="3c"/>
    <n v="15"/>
    <n v="0"/>
    <s v="MD"/>
    <s v="MD1"/>
    <n v="18993"/>
    <n v="15334"/>
    <x v="0"/>
    <x v="8"/>
    <x v="0"/>
    <n v="42.8"/>
    <n v="3.71"/>
    <n v="31.56"/>
    <n v="4263.1400000000003"/>
    <n v="46.5"/>
    <n v="31.56"/>
  </r>
  <r>
    <s v="I25_66to56"/>
    <s v="Win"/>
    <s v="TR012"/>
    <x v="0"/>
    <x v="2"/>
    <s v="Fi01"/>
    <x v="6"/>
    <s v="MD1.vld"/>
    <s v="3c"/>
    <n v="15"/>
    <n v="0"/>
    <s v="MD"/>
    <s v="MD1"/>
    <n v="18999"/>
    <n v="19000"/>
    <x v="1"/>
    <x v="9"/>
    <x v="0"/>
    <n v="10.54"/>
    <n v="2.42"/>
    <n v="74.05"/>
    <n v="6568.83"/>
    <n v="12.96"/>
    <n v="74.05"/>
  </r>
  <r>
    <s v="I25_66to56"/>
    <s v="Win"/>
    <s v="TR012"/>
    <x v="0"/>
    <x v="2"/>
    <s v="Fi01"/>
    <x v="6"/>
    <s v="MD1.vld"/>
    <s v="3c"/>
    <n v="15"/>
    <n v="0"/>
    <s v="MD"/>
    <s v="MD1"/>
    <n v="19002"/>
    <n v="19001"/>
    <x v="0"/>
    <x v="10"/>
    <x v="0"/>
    <n v="1.95"/>
    <n v="0.4"/>
    <n v="59.22"/>
    <n v="6006.56"/>
    <n v="2.35"/>
    <n v="59.22"/>
  </r>
  <r>
    <s v="I25_66to56"/>
    <s v="Win"/>
    <s v="TR012"/>
    <x v="0"/>
    <x v="2"/>
    <s v="Fi01"/>
    <x v="6"/>
    <s v="MD1.vld"/>
    <s v="3c"/>
    <n v="15"/>
    <n v="0"/>
    <s v="MD"/>
    <s v="MD1"/>
    <n v="19004"/>
    <n v="13271"/>
    <x v="1"/>
    <x v="11"/>
    <x v="0"/>
    <n v="0"/>
    <n v="0"/>
    <n v="34.39"/>
    <n v="8792.8700000000008"/>
    <n v="0"/>
    <n v="34.39"/>
  </r>
  <r>
    <s v="I25_66to56"/>
    <s v="Win"/>
    <s v="TR012"/>
    <x v="0"/>
    <x v="2"/>
    <s v="Fi01"/>
    <x v="6"/>
    <s v="MD1.vld"/>
    <s v="3c"/>
    <n v="15"/>
    <n v="0"/>
    <s v="MD"/>
    <s v="MD1"/>
    <n v="19017"/>
    <n v="19018"/>
    <x v="1"/>
    <x v="11"/>
    <x v="1"/>
    <n v="52.09"/>
    <n v="6.87"/>
    <n v="225.84"/>
    <n v="284.8"/>
    <n v="58.97"/>
    <n v="225.84"/>
  </r>
  <r>
    <s v="I25_66to56"/>
    <s v="Win"/>
    <s v="TR012"/>
    <x v="0"/>
    <x v="2"/>
    <s v="Fi01"/>
    <x v="6"/>
    <s v="MD1.vld"/>
    <s v="3c"/>
    <n v="15"/>
    <n v="0"/>
    <s v="MD"/>
    <s v="MD1"/>
    <n v="19035"/>
    <n v="19036"/>
    <x v="1"/>
    <x v="9"/>
    <x v="1"/>
    <n v="20.82"/>
    <n v="1.23"/>
    <n v="95.99"/>
    <n v="118.03"/>
    <n v="22.04"/>
    <n v="95.99"/>
  </r>
  <r>
    <s v="I25_66to56"/>
    <s v="Win"/>
    <s v="TR012"/>
    <x v="0"/>
    <x v="2"/>
    <s v="Fi01"/>
    <x v="6"/>
    <s v="MD1.vld"/>
    <s v="3c"/>
    <n v="15"/>
    <n v="0"/>
    <s v="MD"/>
    <s v="MD1"/>
    <n v="19075"/>
    <n v="19076"/>
    <x v="1"/>
    <x v="4"/>
    <x v="1"/>
    <n v="46.57"/>
    <n v="0.09"/>
    <n v="6.65"/>
    <n v="53.32"/>
    <n v="46.66"/>
    <n v="6.65"/>
  </r>
  <r>
    <s v="I25_66to56"/>
    <s v="Win"/>
    <s v="TR012"/>
    <x v="0"/>
    <x v="2"/>
    <s v="Fi01"/>
    <x v="6"/>
    <s v="MD1.vld"/>
    <s v="3c"/>
    <n v="15"/>
    <n v="0"/>
    <s v="MD"/>
    <s v="MD1"/>
    <n v="19119"/>
    <n v="19120"/>
    <x v="1"/>
    <x v="7"/>
    <x v="1"/>
    <n v="17.5"/>
    <n v="0.04"/>
    <n v="49.61"/>
    <n v="67.150000000000006"/>
    <n v="17.54"/>
    <n v="49.61"/>
  </r>
  <r>
    <s v="I25_66to56"/>
    <s v="Win"/>
    <s v="TR012"/>
    <x v="0"/>
    <x v="2"/>
    <s v="Fi01"/>
    <x v="6"/>
    <s v="MD1.vld"/>
    <s v="3c"/>
    <n v="15"/>
    <n v="0"/>
    <s v="MD"/>
    <s v="MD1"/>
    <n v="19127"/>
    <n v="19239"/>
    <x v="0"/>
    <x v="0"/>
    <x v="1"/>
    <n v="41.09"/>
    <n v="4.17"/>
    <n v="150.5"/>
    <n v="195.75"/>
    <n v="45.25"/>
    <n v="150.5"/>
  </r>
  <r>
    <s v="I25_66to56"/>
    <s v="Win"/>
    <s v="TR012"/>
    <x v="0"/>
    <x v="2"/>
    <s v="Fi01"/>
    <x v="6"/>
    <s v="MD1.vld"/>
    <s v="3c"/>
    <n v="15"/>
    <n v="0"/>
    <s v="MD"/>
    <s v="MD1"/>
    <n v="19131"/>
    <n v="19130"/>
    <x v="0"/>
    <x v="2"/>
    <x v="1"/>
    <n v="30.86"/>
    <n v="3.22"/>
    <n v="185.03"/>
    <n v="219.12"/>
    <n v="34.08"/>
    <n v="185.03"/>
  </r>
  <r>
    <s v="I25_66to56"/>
    <s v="Win"/>
    <s v="TR012"/>
    <x v="0"/>
    <x v="2"/>
    <s v="Fi01"/>
    <x v="6"/>
    <s v="MD1.vld"/>
    <s v="3c"/>
    <n v="15"/>
    <n v="0"/>
    <s v="MD"/>
    <s v="MD1"/>
    <n v="19136"/>
    <n v="19135"/>
    <x v="0"/>
    <x v="1"/>
    <x v="1"/>
    <n v="26.57"/>
    <n v="2.77"/>
    <n v="170.34"/>
    <n v="199.68"/>
    <n v="29.34"/>
    <n v="170.34"/>
  </r>
  <r>
    <s v="I25_66to56"/>
    <s v="Win"/>
    <s v="TR012"/>
    <x v="0"/>
    <x v="2"/>
    <s v="Fi01"/>
    <x v="6"/>
    <s v="MD1.vld"/>
    <s v="3c"/>
    <n v="15"/>
    <n v="0"/>
    <s v="MD"/>
    <s v="MD1"/>
    <n v="19149"/>
    <n v="19148"/>
    <x v="0"/>
    <x v="10"/>
    <x v="1"/>
    <n v="11.85"/>
    <n v="1.47"/>
    <n v="91.18"/>
    <n v="104.5"/>
    <n v="13.32"/>
    <n v="91.18"/>
  </r>
  <r>
    <s v="I25_66to56"/>
    <s v="Win"/>
    <s v="TR012"/>
    <x v="0"/>
    <x v="2"/>
    <s v="Fi01"/>
    <x v="6"/>
    <s v="MD1.vld"/>
    <s v="3c"/>
    <n v="15"/>
    <n v="0"/>
    <s v="MD"/>
    <s v="MD1"/>
    <n v="19189"/>
    <n v="19188"/>
    <x v="0"/>
    <x v="5"/>
    <x v="1"/>
    <n v="7.96"/>
    <n v="0"/>
    <n v="5.37"/>
    <n v="13.34"/>
    <n v="7.96"/>
    <n v="5.37"/>
  </r>
  <r>
    <s v="I25_66to56"/>
    <s v="Win"/>
    <s v="TR012"/>
    <x v="0"/>
    <x v="2"/>
    <s v="Fi01"/>
    <x v="6"/>
    <s v="MD1.vld"/>
    <s v="3c"/>
    <n v="15"/>
    <n v="0"/>
    <s v="MD"/>
    <s v="MD1"/>
    <n v="19233"/>
    <n v="19232"/>
    <x v="0"/>
    <x v="6"/>
    <x v="1"/>
    <n v="4.07"/>
    <n v="0"/>
    <n v="51.64"/>
    <n v="55.71"/>
    <n v="4.07"/>
    <n v="51.64"/>
  </r>
  <r>
    <s v="I25_66to56"/>
    <s v="Win"/>
    <s v="TR012"/>
    <x v="0"/>
    <x v="2"/>
    <s v="Fi01"/>
    <x v="7"/>
    <s v="MD2.vld"/>
    <s v="3c"/>
    <n v="15"/>
    <n v="0"/>
    <s v="MD"/>
    <s v="MD2"/>
    <n v="5209"/>
    <n v="19241"/>
    <x v="0"/>
    <x v="0"/>
    <x v="0"/>
    <n v="15.56"/>
    <n v="1.21"/>
    <n v="102.84"/>
    <n v="14246.23"/>
    <n v="16.77"/>
    <n v="102.84"/>
  </r>
  <r>
    <s v="I25_66to56"/>
    <s v="Win"/>
    <s v="TR012"/>
    <x v="0"/>
    <x v="2"/>
    <s v="Fi01"/>
    <x v="7"/>
    <s v="MD2.vld"/>
    <s v="3c"/>
    <n v="15"/>
    <n v="0"/>
    <s v="MD"/>
    <s v="MD2"/>
    <n v="5394"/>
    <n v="15366"/>
    <x v="0"/>
    <x v="1"/>
    <x v="0"/>
    <n v="23.76"/>
    <n v="2.39"/>
    <n v="72.59"/>
    <n v="12221.36"/>
    <n v="26.16"/>
    <n v="72.59"/>
  </r>
  <r>
    <s v="I25_66to56"/>
    <s v="Win"/>
    <s v="TR012"/>
    <x v="0"/>
    <x v="2"/>
    <s v="Fi01"/>
    <x v="7"/>
    <s v="MD2.vld"/>
    <s v="3c"/>
    <n v="15"/>
    <n v="0"/>
    <s v="MD"/>
    <s v="MD2"/>
    <n v="13270"/>
    <n v="11802"/>
    <x v="0"/>
    <x v="2"/>
    <x v="0"/>
    <n v="82.28"/>
    <n v="6.55"/>
    <n v="40.22"/>
    <n v="12958.61"/>
    <n v="88.83"/>
    <n v="40.22"/>
  </r>
  <r>
    <s v="I25_66to56"/>
    <s v="Win"/>
    <s v="TR012"/>
    <x v="0"/>
    <x v="2"/>
    <s v="Fi01"/>
    <x v="7"/>
    <s v="MD2.vld"/>
    <s v="3c"/>
    <n v="15"/>
    <n v="0"/>
    <s v="MD"/>
    <s v="MD2"/>
    <n v="15333"/>
    <n v="18991"/>
    <x v="1"/>
    <x v="3"/>
    <x v="0"/>
    <n v="239.41"/>
    <n v="7.41"/>
    <n v="34.619999999999997"/>
    <n v="7941.87"/>
    <n v="246.82"/>
    <n v="34.619999999999997"/>
  </r>
  <r>
    <s v="I25_66to56"/>
    <s v="Win"/>
    <s v="TR012"/>
    <x v="0"/>
    <x v="2"/>
    <s v="Fi01"/>
    <x v="7"/>
    <s v="MD2.vld"/>
    <s v="3c"/>
    <n v="15"/>
    <n v="0"/>
    <s v="MD"/>
    <s v="MD2"/>
    <n v="15740"/>
    <n v="15741"/>
    <x v="1"/>
    <x v="4"/>
    <x v="0"/>
    <n v="0"/>
    <n v="0"/>
    <n v="1.57"/>
    <n v="6719.27"/>
    <n v="0"/>
    <n v="1.57"/>
  </r>
  <r>
    <s v="I25_66to56"/>
    <s v="Win"/>
    <s v="TR012"/>
    <x v="0"/>
    <x v="2"/>
    <s v="Fi01"/>
    <x v="7"/>
    <s v="MD2.vld"/>
    <s v="3c"/>
    <n v="15"/>
    <n v="0"/>
    <s v="MD"/>
    <s v="MD2"/>
    <n v="15742"/>
    <n v="15743"/>
    <x v="0"/>
    <x v="5"/>
    <x v="0"/>
    <n v="0"/>
    <n v="0"/>
    <n v="2.85"/>
    <n v="5207.57"/>
    <n v="0"/>
    <n v="2.85"/>
  </r>
  <r>
    <s v="I25_66to56"/>
    <s v="Win"/>
    <s v="TR012"/>
    <x v="0"/>
    <x v="2"/>
    <s v="Fi01"/>
    <x v="7"/>
    <s v="MD2.vld"/>
    <s v="3c"/>
    <n v="15"/>
    <n v="0"/>
    <s v="MD"/>
    <s v="MD2"/>
    <n v="17350"/>
    <n v="17351"/>
    <x v="0"/>
    <x v="6"/>
    <x v="0"/>
    <n v="0"/>
    <n v="0"/>
    <n v="0"/>
    <n v="5216.26"/>
    <n v="0"/>
    <n v="0"/>
  </r>
  <r>
    <s v="I25_66to56"/>
    <s v="Win"/>
    <s v="TR012"/>
    <x v="0"/>
    <x v="2"/>
    <s v="Fi01"/>
    <x v="7"/>
    <s v="MD2.vld"/>
    <s v="3c"/>
    <n v="15"/>
    <n v="0"/>
    <s v="MD"/>
    <s v="MD2"/>
    <n v="17352"/>
    <n v="17353"/>
    <x v="1"/>
    <x v="7"/>
    <x v="0"/>
    <n v="0"/>
    <n v="0"/>
    <n v="0"/>
    <n v="5419.19"/>
    <n v="0"/>
    <n v="0"/>
  </r>
  <r>
    <s v="I25_66to56"/>
    <s v="Win"/>
    <s v="TR012"/>
    <x v="0"/>
    <x v="2"/>
    <s v="Fi01"/>
    <x v="7"/>
    <s v="MD2.vld"/>
    <s v="3c"/>
    <n v="15"/>
    <n v="0"/>
    <s v="MD"/>
    <s v="MD2"/>
    <n v="18993"/>
    <n v="15334"/>
    <x v="0"/>
    <x v="8"/>
    <x v="0"/>
    <n v="102.73"/>
    <n v="6.79"/>
    <n v="47.39"/>
    <n v="7179.74"/>
    <n v="109.52"/>
    <n v="47.39"/>
  </r>
  <r>
    <s v="I25_66to56"/>
    <s v="Win"/>
    <s v="TR012"/>
    <x v="0"/>
    <x v="2"/>
    <s v="Fi01"/>
    <x v="7"/>
    <s v="MD2.vld"/>
    <s v="3c"/>
    <n v="15"/>
    <n v="0"/>
    <s v="MD"/>
    <s v="MD2"/>
    <n v="18999"/>
    <n v="19000"/>
    <x v="1"/>
    <x v="9"/>
    <x v="0"/>
    <n v="42.23"/>
    <n v="9.17"/>
    <n v="112.73"/>
    <n v="10178.549999999999"/>
    <n v="51.41"/>
    <n v="112.73"/>
  </r>
  <r>
    <s v="I25_66to56"/>
    <s v="Win"/>
    <s v="TR012"/>
    <x v="0"/>
    <x v="2"/>
    <s v="Fi01"/>
    <x v="7"/>
    <s v="MD2.vld"/>
    <s v="3c"/>
    <n v="15"/>
    <n v="0"/>
    <s v="MD"/>
    <s v="MD2"/>
    <n v="19002"/>
    <n v="19001"/>
    <x v="0"/>
    <x v="10"/>
    <x v="0"/>
    <n v="5.23"/>
    <n v="1.0900000000000001"/>
    <n v="104.62"/>
    <n v="9689.6200000000008"/>
    <n v="6.31"/>
    <n v="104.62"/>
  </r>
  <r>
    <s v="I25_66to56"/>
    <s v="Win"/>
    <s v="TR012"/>
    <x v="0"/>
    <x v="2"/>
    <s v="Fi01"/>
    <x v="7"/>
    <s v="MD2.vld"/>
    <s v="3c"/>
    <n v="15"/>
    <n v="0"/>
    <s v="MD"/>
    <s v="MD2"/>
    <n v="19004"/>
    <n v="13271"/>
    <x v="1"/>
    <x v="11"/>
    <x v="0"/>
    <n v="22.23"/>
    <n v="2.69"/>
    <n v="65.08"/>
    <n v="13657.67"/>
    <n v="24.92"/>
    <n v="65.08"/>
  </r>
  <r>
    <s v="I25_66to56"/>
    <s v="Win"/>
    <s v="TR012"/>
    <x v="0"/>
    <x v="2"/>
    <s v="Fi01"/>
    <x v="7"/>
    <s v="MD2.vld"/>
    <s v="3c"/>
    <n v="15"/>
    <n v="0"/>
    <s v="MD"/>
    <s v="MD2"/>
    <n v="19017"/>
    <n v="19018"/>
    <x v="1"/>
    <x v="11"/>
    <x v="1"/>
    <n v="302.05"/>
    <n v="38.42"/>
    <n v="357.19"/>
    <n v="697.66"/>
    <n v="340.47"/>
    <n v="357.19"/>
  </r>
  <r>
    <s v="I25_66to56"/>
    <s v="Win"/>
    <s v="TR012"/>
    <x v="0"/>
    <x v="2"/>
    <s v="Fi01"/>
    <x v="7"/>
    <s v="MD2.vld"/>
    <s v="3c"/>
    <n v="15"/>
    <n v="0"/>
    <s v="MD"/>
    <s v="MD2"/>
    <n v="19035"/>
    <n v="19036"/>
    <x v="1"/>
    <x v="9"/>
    <x v="1"/>
    <n v="93.46"/>
    <n v="6.84"/>
    <n v="148.07"/>
    <n v="248.37"/>
    <n v="100.3"/>
    <n v="148.07"/>
  </r>
  <r>
    <s v="I25_66to56"/>
    <s v="Win"/>
    <s v="TR012"/>
    <x v="0"/>
    <x v="2"/>
    <s v="Fi01"/>
    <x v="7"/>
    <s v="MD2.vld"/>
    <s v="3c"/>
    <n v="15"/>
    <n v="0"/>
    <s v="MD"/>
    <s v="MD2"/>
    <n v="19075"/>
    <n v="19076"/>
    <x v="1"/>
    <x v="4"/>
    <x v="1"/>
    <n v="116.55"/>
    <n v="0.21"/>
    <n v="9.76"/>
    <n v="126.53"/>
    <n v="116.77"/>
    <n v="9.76"/>
  </r>
  <r>
    <s v="I25_66to56"/>
    <s v="Win"/>
    <s v="TR012"/>
    <x v="0"/>
    <x v="2"/>
    <s v="Fi01"/>
    <x v="7"/>
    <s v="MD2.vld"/>
    <s v="3c"/>
    <n v="15"/>
    <n v="0"/>
    <s v="MD"/>
    <s v="MD2"/>
    <n v="19119"/>
    <n v="19120"/>
    <x v="1"/>
    <x v="7"/>
    <x v="1"/>
    <n v="41.12"/>
    <n v="7.0000000000000007E-2"/>
    <n v="80.17"/>
    <n v="121.37"/>
    <n v="41.19"/>
    <n v="80.17"/>
  </r>
  <r>
    <s v="I25_66to56"/>
    <s v="Win"/>
    <s v="TR012"/>
    <x v="0"/>
    <x v="2"/>
    <s v="Fi01"/>
    <x v="7"/>
    <s v="MD2.vld"/>
    <s v="3c"/>
    <n v="15"/>
    <n v="0"/>
    <s v="MD"/>
    <s v="MD2"/>
    <n v="19127"/>
    <n v="19239"/>
    <x v="0"/>
    <x v="0"/>
    <x v="1"/>
    <n v="186.58"/>
    <n v="16.96"/>
    <n v="235.41"/>
    <n v="438.95"/>
    <n v="203.54"/>
    <n v="235.41"/>
  </r>
  <r>
    <s v="I25_66to56"/>
    <s v="Win"/>
    <s v="TR012"/>
    <x v="0"/>
    <x v="2"/>
    <s v="Fi01"/>
    <x v="7"/>
    <s v="MD2.vld"/>
    <s v="3c"/>
    <n v="15"/>
    <n v="0"/>
    <s v="MD"/>
    <s v="MD2"/>
    <n v="19131"/>
    <n v="19130"/>
    <x v="0"/>
    <x v="2"/>
    <x v="1"/>
    <n v="127.33"/>
    <n v="12.4"/>
    <n v="287.94"/>
    <n v="427.68"/>
    <n v="139.72999999999999"/>
    <n v="287.94"/>
  </r>
  <r>
    <s v="I25_66to56"/>
    <s v="Win"/>
    <s v="TR012"/>
    <x v="0"/>
    <x v="2"/>
    <s v="Fi01"/>
    <x v="7"/>
    <s v="MD2.vld"/>
    <s v="3c"/>
    <n v="15"/>
    <n v="0"/>
    <s v="MD"/>
    <s v="MD2"/>
    <n v="19136"/>
    <n v="19135"/>
    <x v="0"/>
    <x v="1"/>
    <x v="1"/>
    <n v="104.78"/>
    <n v="10.15"/>
    <n v="258.72000000000003"/>
    <n v="373.65"/>
    <n v="114.93"/>
    <n v="258.72000000000003"/>
  </r>
  <r>
    <s v="I25_66to56"/>
    <s v="Win"/>
    <s v="TR012"/>
    <x v="0"/>
    <x v="2"/>
    <s v="Fi01"/>
    <x v="7"/>
    <s v="MD2.vld"/>
    <s v="3c"/>
    <n v="15"/>
    <n v="0"/>
    <s v="MD"/>
    <s v="MD2"/>
    <n v="19149"/>
    <n v="19148"/>
    <x v="0"/>
    <x v="10"/>
    <x v="1"/>
    <n v="41.84"/>
    <n v="4.41"/>
    <n v="136.56"/>
    <n v="182.82"/>
    <n v="46.26"/>
    <n v="136.56"/>
  </r>
  <r>
    <s v="I25_66to56"/>
    <s v="Win"/>
    <s v="TR012"/>
    <x v="0"/>
    <x v="2"/>
    <s v="Fi01"/>
    <x v="7"/>
    <s v="MD2.vld"/>
    <s v="3c"/>
    <n v="15"/>
    <n v="0"/>
    <s v="MD"/>
    <s v="MD2"/>
    <n v="19189"/>
    <n v="19188"/>
    <x v="0"/>
    <x v="5"/>
    <x v="1"/>
    <n v="26.87"/>
    <n v="0.04"/>
    <n v="11.87"/>
    <n v="38.78"/>
    <n v="26.91"/>
    <n v="11.87"/>
  </r>
  <r>
    <s v="I25_66to56"/>
    <s v="Win"/>
    <s v="TR012"/>
    <x v="0"/>
    <x v="2"/>
    <s v="Fi01"/>
    <x v="7"/>
    <s v="MD2.vld"/>
    <s v="3c"/>
    <n v="15"/>
    <n v="0"/>
    <s v="MD"/>
    <s v="MD2"/>
    <n v="19233"/>
    <n v="19232"/>
    <x v="0"/>
    <x v="6"/>
    <x v="1"/>
    <n v="17.350000000000001"/>
    <n v="0.04"/>
    <n v="89.86"/>
    <n v="107.25"/>
    <n v="17.39"/>
    <n v="89.86"/>
  </r>
  <r>
    <s v="I25_66to56"/>
    <s v="Win"/>
    <s v="TR012"/>
    <x v="0"/>
    <x v="2"/>
    <s v="Fi01"/>
    <x v="8"/>
    <s v="PM1.vld"/>
    <s v="3c"/>
    <n v="15"/>
    <n v="0"/>
    <s v="PM"/>
    <s v="PM1"/>
    <n v="5209"/>
    <n v="19241"/>
    <x v="0"/>
    <x v="0"/>
    <x v="0"/>
    <n v="47.11"/>
    <n v="3.93"/>
    <n v="31.93"/>
    <n v="2431.4499999999998"/>
    <n v="51.05"/>
    <n v="31.93"/>
  </r>
  <r>
    <s v="I25_66to56"/>
    <s v="Win"/>
    <s v="TR012"/>
    <x v="0"/>
    <x v="2"/>
    <s v="Fi01"/>
    <x v="8"/>
    <s v="PM1.vld"/>
    <s v="3c"/>
    <n v="15"/>
    <n v="0"/>
    <s v="PM"/>
    <s v="PM1"/>
    <n v="5394"/>
    <n v="15366"/>
    <x v="0"/>
    <x v="1"/>
    <x v="0"/>
    <n v="31.33"/>
    <n v="4.4800000000000004"/>
    <n v="24.43"/>
    <n v="2274.88"/>
    <n v="35.81"/>
    <n v="24.43"/>
  </r>
  <r>
    <s v="I25_66to56"/>
    <s v="Win"/>
    <s v="TR012"/>
    <x v="0"/>
    <x v="2"/>
    <s v="Fi01"/>
    <x v="8"/>
    <s v="PM1.vld"/>
    <s v="3c"/>
    <n v="15"/>
    <n v="0"/>
    <s v="PM"/>
    <s v="PM1"/>
    <n v="13270"/>
    <n v="11802"/>
    <x v="0"/>
    <x v="2"/>
    <x v="0"/>
    <n v="53.95"/>
    <n v="8.11"/>
    <n v="14.65"/>
    <n v="2296.13"/>
    <n v="62.06"/>
    <n v="14.65"/>
  </r>
  <r>
    <s v="I25_66to56"/>
    <s v="Win"/>
    <s v="TR012"/>
    <x v="0"/>
    <x v="2"/>
    <s v="Fi01"/>
    <x v="8"/>
    <s v="PM1.vld"/>
    <s v="3c"/>
    <n v="15"/>
    <n v="0"/>
    <s v="PM"/>
    <s v="PM1"/>
    <n v="15333"/>
    <n v="18991"/>
    <x v="1"/>
    <x v="3"/>
    <x v="0"/>
    <n v="161.11000000000001"/>
    <n v="3.82"/>
    <n v="9"/>
    <n v="1710.64"/>
    <n v="164.93"/>
    <n v="9"/>
  </r>
  <r>
    <s v="I25_66to56"/>
    <s v="Win"/>
    <s v="TR012"/>
    <x v="0"/>
    <x v="2"/>
    <s v="Fi01"/>
    <x v="8"/>
    <s v="PM1.vld"/>
    <s v="3c"/>
    <n v="15"/>
    <n v="0"/>
    <s v="PM"/>
    <s v="PM1"/>
    <n v="15740"/>
    <n v="15741"/>
    <x v="1"/>
    <x v="4"/>
    <x v="0"/>
    <n v="0.2"/>
    <n v="0.01"/>
    <n v="0.37"/>
    <n v="1241.02"/>
    <n v="0.21"/>
    <n v="0.37"/>
  </r>
  <r>
    <s v="I25_66to56"/>
    <s v="Win"/>
    <s v="TR012"/>
    <x v="0"/>
    <x v="2"/>
    <s v="Fi01"/>
    <x v="8"/>
    <s v="PM1.vld"/>
    <s v="3c"/>
    <n v="15"/>
    <n v="0"/>
    <s v="PM"/>
    <s v="PM1"/>
    <n v="15742"/>
    <n v="15743"/>
    <x v="0"/>
    <x v="5"/>
    <x v="0"/>
    <n v="1.79"/>
    <n v="0.09"/>
    <n v="0.56999999999999995"/>
    <n v="1144.0999999999999"/>
    <n v="1.88"/>
    <n v="0.56999999999999995"/>
  </r>
  <r>
    <s v="I25_66to56"/>
    <s v="Win"/>
    <s v="TR012"/>
    <x v="0"/>
    <x v="2"/>
    <s v="Fi01"/>
    <x v="8"/>
    <s v="PM1.vld"/>
    <s v="3c"/>
    <n v="15"/>
    <n v="0"/>
    <s v="PM"/>
    <s v="PM1"/>
    <n v="17350"/>
    <n v="17351"/>
    <x v="0"/>
    <x v="6"/>
    <x v="0"/>
    <n v="0"/>
    <n v="0"/>
    <n v="0"/>
    <n v="1344.11"/>
    <n v="0"/>
    <n v="0"/>
  </r>
  <r>
    <s v="I25_66to56"/>
    <s v="Win"/>
    <s v="TR012"/>
    <x v="0"/>
    <x v="2"/>
    <s v="Fi01"/>
    <x v="8"/>
    <s v="PM1.vld"/>
    <s v="3c"/>
    <n v="15"/>
    <n v="0"/>
    <s v="PM"/>
    <s v="PM1"/>
    <n v="17352"/>
    <n v="17353"/>
    <x v="1"/>
    <x v="7"/>
    <x v="0"/>
    <n v="0"/>
    <n v="0"/>
    <n v="0"/>
    <n v="1410.5"/>
    <n v="0"/>
    <n v="0"/>
  </r>
  <r>
    <s v="I25_66to56"/>
    <s v="Win"/>
    <s v="TR012"/>
    <x v="0"/>
    <x v="2"/>
    <s v="Fi01"/>
    <x v="8"/>
    <s v="PM1.vld"/>
    <s v="3c"/>
    <n v="15"/>
    <n v="0"/>
    <s v="PM"/>
    <s v="PM1"/>
    <n v="18993"/>
    <n v="15334"/>
    <x v="0"/>
    <x v="8"/>
    <x v="0"/>
    <n v="151.59"/>
    <n v="2.86"/>
    <n v="11.47"/>
    <n v="1546.01"/>
    <n v="154.44999999999999"/>
    <n v="11.47"/>
  </r>
  <r>
    <s v="I25_66to56"/>
    <s v="Win"/>
    <s v="TR012"/>
    <x v="0"/>
    <x v="2"/>
    <s v="Fi01"/>
    <x v="8"/>
    <s v="PM1.vld"/>
    <s v="3c"/>
    <n v="15"/>
    <n v="0"/>
    <s v="PM"/>
    <s v="PM1"/>
    <n v="18999"/>
    <n v="19000"/>
    <x v="1"/>
    <x v="9"/>
    <x v="0"/>
    <n v="38.36"/>
    <n v="4.16"/>
    <n v="17.440000000000001"/>
    <n v="2119.5"/>
    <n v="42.53"/>
    <n v="17.440000000000001"/>
  </r>
  <r>
    <s v="I25_66to56"/>
    <s v="Win"/>
    <s v="TR012"/>
    <x v="0"/>
    <x v="2"/>
    <s v="Fi01"/>
    <x v="8"/>
    <s v="PM1.vld"/>
    <s v="3c"/>
    <n v="15"/>
    <n v="0"/>
    <s v="PM"/>
    <s v="PM1"/>
    <n v="19002"/>
    <n v="19001"/>
    <x v="0"/>
    <x v="10"/>
    <x v="0"/>
    <n v="19.52"/>
    <n v="1.71"/>
    <n v="22.7"/>
    <n v="1979.03"/>
    <n v="21.23"/>
    <n v="22.7"/>
  </r>
  <r>
    <s v="I25_66to56"/>
    <s v="Win"/>
    <s v="TR012"/>
    <x v="0"/>
    <x v="2"/>
    <s v="Fi01"/>
    <x v="8"/>
    <s v="PM1.vld"/>
    <s v="3c"/>
    <n v="15"/>
    <n v="0"/>
    <s v="PM"/>
    <s v="PM1"/>
    <n v="19004"/>
    <n v="13271"/>
    <x v="1"/>
    <x v="11"/>
    <x v="0"/>
    <n v="39.229999999999997"/>
    <n v="5.0199999999999996"/>
    <n v="27.99"/>
    <n v="2461.5700000000002"/>
    <n v="44.25"/>
    <n v="27.99"/>
  </r>
  <r>
    <s v="I25_66to56"/>
    <s v="Win"/>
    <s v="TR012"/>
    <x v="0"/>
    <x v="2"/>
    <s v="Fi01"/>
    <x v="8"/>
    <s v="PM1.vld"/>
    <s v="3c"/>
    <n v="15"/>
    <n v="0"/>
    <s v="PM"/>
    <s v="PM1"/>
    <n v="19017"/>
    <n v="19018"/>
    <x v="1"/>
    <x v="11"/>
    <x v="1"/>
    <n v="361.11"/>
    <n v="31.14"/>
    <n v="65.89"/>
    <n v="458.14"/>
    <n v="392.25"/>
    <n v="65.89"/>
  </r>
  <r>
    <s v="I25_66to56"/>
    <s v="Win"/>
    <s v="TR012"/>
    <x v="0"/>
    <x v="2"/>
    <s v="Fi01"/>
    <x v="8"/>
    <s v="PM1.vld"/>
    <s v="3c"/>
    <n v="15"/>
    <n v="0"/>
    <s v="PM"/>
    <s v="PM1"/>
    <n v="19035"/>
    <n v="19036"/>
    <x v="1"/>
    <x v="9"/>
    <x v="1"/>
    <n v="144.15"/>
    <n v="7.54"/>
    <n v="32.56"/>
    <n v="184.25"/>
    <n v="151.69"/>
    <n v="32.56"/>
  </r>
  <r>
    <s v="I25_66to56"/>
    <s v="Win"/>
    <s v="TR012"/>
    <x v="0"/>
    <x v="2"/>
    <s v="Fi01"/>
    <x v="8"/>
    <s v="PM1.vld"/>
    <s v="3c"/>
    <n v="15"/>
    <n v="0"/>
    <s v="PM"/>
    <s v="PM1"/>
    <n v="19075"/>
    <n v="19076"/>
    <x v="1"/>
    <x v="4"/>
    <x v="1"/>
    <n v="105.62"/>
    <n v="0.36"/>
    <n v="2.9"/>
    <n v="108.88"/>
    <n v="105.98"/>
    <n v="2.9"/>
  </r>
  <r>
    <s v="I25_66to56"/>
    <s v="Win"/>
    <s v="TR012"/>
    <x v="0"/>
    <x v="2"/>
    <s v="Fi01"/>
    <x v="8"/>
    <s v="PM1.vld"/>
    <s v="3c"/>
    <n v="15"/>
    <n v="0"/>
    <s v="PM"/>
    <s v="PM1"/>
    <n v="19119"/>
    <n v="19120"/>
    <x v="1"/>
    <x v="7"/>
    <x v="1"/>
    <n v="76.16"/>
    <n v="1.67"/>
    <n v="32.79"/>
    <n v="110.62"/>
    <n v="77.83"/>
    <n v="32.79"/>
  </r>
  <r>
    <s v="I25_66to56"/>
    <s v="Win"/>
    <s v="TR012"/>
    <x v="0"/>
    <x v="2"/>
    <s v="Fi01"/>
    <x v="8"/>
    <s v="PM1.vld"/>
    <s v="3c"/>
    <n v="15"/>
    <n v="0"/>
    <s v="PM"/>
    <s v="PM1"/>
    <n v="19127"/>
    <n v="19239"/>
    <x v="0"/>
    <x v="0"/>
    <x v="1"/>
    <n v="204.79"/>
    <n v="25.04"/>
    <n v="72.290000000000006"/>
    <n v="302.12"/>
    <n v="229.83"/>
    <n v="72.290000000000006"/>
  </r>
  <r>
    <s v="I25_66to56"/>
    <s v="Win"/>
    <s v="TR012"/>
    <x v="0"/>
    <x v="2"/>
    <s v="Fi01"/>
    <x v="8"/>
    <s v="PM1.vld"/>
    <s v="3c"/>
    <n v="15"/>
    <n v="0"/>
    <s v="PM"/>
    <s v="PM1"/>
    <n v="19131"/>
    <n v="19130"/>
    <x v="0"/>
    <x v="2"/>
    <x v="1"/>
    <n v="221.66"/>
    <n v="23.4"/>
    <n v="87.8"/>
    <n v="332.86"/>
    <n v="245.06"/>
    <n v="87.8"/>
  </r>
  <r>
    <s v="I25_66to56"/>
    <s v="Win"/>
    <s v="TR012"/>
    <x v="0"/>
    <x v="2"/>
    <s v="Fi01"/>
    <x v="8"/>
    <s v="PM1.vld"/>
    <s v="3c"/>
    <n v="15"/>
    <n v="0"/>
    <s v="PM"/>
    <s v="PM1"/>
    <n v="19136"/>
    <n v="19135"/>
    <x v="0"/>
    <x v="1"/>
    <x v="1"/>
    <n v="204.59"/>
    <n v="19.86"/>
    <n v="74.87"/>
    <n v="299.32"/>
    <n v="224.45"/>
    <n v="74.87"/>
  </r>
  <r>
    <s v="I25_66to56"/>
    <s v="Win"/>
    <s v="TR012"/>
    <x v="0"/>
    <x v="2"/>
    <s v="Fi01"/>
    <x v="8"/>
    <s v="PM1.vld"/>
    <s v="3c"/>
    <n v="15"/>
    <n v="0"/>
    <s v="PM"/>
    <s v="PM1"/>
    <n v="19149"/>
    <n v="19148"/>
    <x v="0"/>
    <x v="10"/>
    <x v="1"/>
    <n v="121.12"/>
    <n v="6.35"/>
    <n v="35.92"/>
    <n v="163.38999999999999"/>
    <n v="127.48"/>
    <n v="35.92"/>
  </r>
  <r>
    <s v="I25_66to56"/>
    <s v="Win"/>
    <s v="TR012"/>
    <x v="0"/>
    <x v="2"/>
    <s v="Fi01"/>
    <x v="8"/>
    <s v="PM1.vld"/>
    <s v="3c"/>
    <n v="15"/>
    <n v="0"/>
    <s v="PM"/>
    <s v="PM1"/>
    <n v="19189"/>
    <n v="19188"/>
    <x v="0"/>
    <x v="5"/>
    <x v="1"/>
    <n v="157.44"/>
    <n v="1.38"/>
    <n v="4.54"/>
    <n v="163.36000000000001"/>
    <n v="158.82"/>
    <n v="4.54"/>
  </r>
  <r>
    <s v="I25_66to56"/>
    <s v="Win"/>
    <s v="TR012"/>
    <x v="0"/>
    <x v="2"/>
    <s v="Fi01"/>
    <x v="8"/>
    <s v="PM1.vld"/>
    <s v="3c"/>
    <n v="15"/>
    <n v="0"/>
    <s v="PM"/>
    <s v="PM1"/>
    <n v="19233"/>
    <n v="19232"/>
    <x v="0"/>
    <x v="6"/>
    <x v="1"/>
    <n v="189.62"/>
    <n v="7.17"/>
    <n v="40.590000000000003"/>
    <n v="237.38"/>
    <n v="196.79"/>
    <n v="40.590000000000003"/>
  </r>
  <r>
    <s v="I25_66to56"/>
    <s v="Win"/>
    <s v="TR012"/>
    <x v="0"/>
    <x v="2"/>
    <s v="Fi01"/>
    <x v="9"/>
    <s v="PM2.vld"/>
    <s v="3c"/>
    <n v="15"/>
    <n v="0"/>
    <s v="PM"/>
    <s v="PM2"/>
    <n v="5209"/>
    <n v="19241"/>
    <x v="0"/>
    <x v="0"/>
    <x v="0"/>
    <n v="90.74"/>
    <n v="8.11"/>
    <n v="67.98"/>
    <n v="4975.42"/>
    <n v="98.85"/>
    <n v="67.98"/>
  </r>
  <r>
    <s v="I25_66to56"/>
    <s v="Win"/>
    <s v="TR012"/>
    <x v="0"/>
    <x v="2"/>
    <s v="Fi01"/>
    <x v="9"/>
    <s v="PM2.vld"/>
    <s v="3c"/>
    <n v="15"/>
    <n v="0"/>
    <s v="PM"/>
    <s v="PM2"/>
    <n v="5394"/>
    <n v="15366"/>
    <x v="0"/>
    <x v="1"/>
    <x v="0"/>
    <n v="68.38"/>
    <n v="10.1"/>
    <n v="49.19"/>
    <n v="4692.2299999999996"/>
    <n v="78.48"/>
    <n v="49.19"/>
  </r>
  <r>
    <s v="I25_66to56"/>
    <s v="Win"/>
    <s v="TR012"/>
    <x v="0"/>
    <x v="2"/>
    <s v="Fi01"/>
    <x v="9"/>
    <s v="PM2.vld"/>
    <s v="3c"/>
    <n v="15"/>
    <n v="0"/>
    <s v="PM"/>
    <s v="PM2"/>
    <n v="13270"/>
    <n v="11802"/>
    <x v="0"/>
    <x v="2"/>
    <x v="0"/>
    <n v="127.31"/>
    <n v="19.11"/>
    <n v="34.270000000000003"/>
    <n v="4646.04"/>
    <n v="146.41999999999999"/>
    <n v="34.270000000000003"/>
  </r>
  <r>
    <s v="I25_66to56"/>
    <s v="Win"/>
    <s v="TR012"/>
    <x v="0"/>
    <x v="2"/>
    <s v="Fi01"/>
    <x v="9"/>
    <s v="PM2.vld"/>
    <s v="3c"/>
    <n v="15"/>
    <n v="0"/>
    <s v="PM"/>
    <s v="PM2"/>
    <n v="15333"/>
    <n v="18991"/>
    <x v="1"/>
    <x v="3"/>
    <x v="0"/>
    <n v="587.47"/>
    <n v="13.03"/>
    <n v="22.06"/>
    <n v="3902.63"/>
    <n v="600.5"/>
    <n v="22.06"/>
  </r>
  <r>
    <s v="I25_66to56"/>
    <s v="Win"/>
    <s v="TR012"/>
    <x v="0"/>
    <x v="2"/>
    <s v="Fi01"/>
    <x v="9"/>
    <s v="PM2.vld"/>
    <s v="3c"/>
    <n v="15"/>
    <n v="0"/>
    <s v="PM"/>
    <s v="PM2"/>
    <n v="15740"/>
    <n v="15741"/>
    <x v="1"/>
    <x v="4"/>
    <x v="0"/>
    <n v="1.04"/>
    <n v="0.04"/>
    <n v="1.3"/>
    <n v="2750.54"/>
    <n v="1.08"/>
    <n v="1.3"/>
  </r>
  <r>
    <s v="I25_66to56"/>
    <s v="Win"/>
    <s v="TR012"/>
    <x v="0"/>
    <x v="2"/>
    <s v="Fi01"/>
    <x v="9"/>
    <s v="PM2.vld"/>
    <s v="3c"/>
    <n v="15"/>
    <n v="0"/>
    <s v="PM"/>
    <s v="PM2"/>
    <n v="15742"/>
    <n v="15743"/>
    <x v="0"/>
    <x v="5"/>
    <x v="0"/>
    <n v="6.42"/>
    <n v="0.35"/>
    <n v="1.8"/>
    <n v="2327.86"/>
    <n v="6.77"/>
    <n v="1.8"/>
  </r>
  <r>
    <s v="I25_66to56"/>
    <s v="Win"/>
    <s v="TR012"/>
    <x v="0"/>
    <x v="2"/>
    <s v="Fi01"/>
    <x v="9"/>
    <s v="PM2.vld"/>
    <s v="3c"/>
    <n v="15"/>
    <n v="0"/>
    <s v="PM"/>
    <s v="PM2"/>
    <n v="17350"/>
    <n v="17351"/>
    <x v="0"/>
    <x v="6"/>
    <x v="0"/>
    <n v="0"/>
    <n v="0"/>
    <n v="0"/>
    <n v="2928.66"/>
    <n v="0"/>
    <n v="0"/>
  </r>
  <r>
    <s v="I25_66to56"/>
    <s v="Win"/>
    <s v="TR012"/>
    <x v="0"/>
    <x v="2"/>
    <s v="Fi01"/>
    <x v="9"/>
    <s v="PM2.vld"/>
    <s v="3c"/>
    <n v="15"/>
    <n v="0"/>
    <s v="PM"/>
    <s v="PM2"/>
    <n v="17352"/>
    <n v="17353"/>
    <x v="1"/>
    <x v="7"/>
    <x v="0"/>
    <n v="0"/>
    <n v="0"/>
    <n v="0"/>
    <n v="2768.86"/>
    <n v="0"/>
    <n v="0"/>
  </r>
  <r>
    <s v="I25_66to56"/>
    <s v="Win"/>
    <s v="TR012"/>
    <x v="0"/>
    <x v="2"/>
    <s v="Fi01"/>
    <x v="9"/>
    <s v="PM2.vld"/>
    <s v="3c"/>
    <n v="15"/>
    <n v="0"/>
    <s v="PM"/>
    <s v="PM2"/>
    <n v="18993"/>
    <n v="15334"/>
    <x v="0"/>
    <x v="8"/>
    <x v="0"/>
    <n v="414.91"/>
    <n v="9.4499999999999993"/>
    <n v="27.14"/>
    <n v="3214.95"/>
    <n v="424.36"/>
    <n v="27.14"/>
  </r>
  <r>
    <s v="I25_66to56"/>
    <s v="Win"/>
    <s v="TR012"/>
    <x v="0"/>
    <x v="2"/>
    <s v="Fi01"/>
    <x v="9"/>
    <s v="PM2.vld"/>
    <s v="3c"/>
    <n v="15"/>
    <n v="0"/>
    <s v="PM"/>
    <s v="PM2"/>
    <n v="18999"/>
    <n v="19000"/>
    <x v="1"/>
    <x v="9"/>
    <x v="0"/>
    <n v="122.97"/>
    <n v="13.16"/>
    <n v="41.42"/>
    <n v="4507.55"/>
    <n v="136.13"/>
    <n v="41.42"/>
  </r>
  <r>
    <s v="I25_66to56"/>
    <s v="Win"/>
    <s v="TR012"/>
    <x v="0"/>
    <x v="2"/>
    <s v="Fi01"/>
    <x v="9"/>
    <s v="PM2.vld"/>
    <s v="3c"/>
    <n v="15"/>
    <n v="0"/>
    <s v="PM"/>
    <s v="PM2"/>
    <n v="19002"/>
    <n v="19001"/>
    <x v="0"/>
    <x v="10"/>
    <x v="0"/>
    <n v="46.46"/>
    <n v="4.2300000000000004"/>
    <n v="43.62"/>
    <n v="4167.4399999999996"/>
    <n v="50.69"/>
    <n v="43.62"/>
  </r>
  <r>
    <s v="I25_66to56"/>
    <s v="Win"/>
    <s v="TR012"/>
    <x v="0"/>
    <x v="2"/>
    <s v="Fi01"/>
    <x v="9"/>
    <s v="PM2.vld"/>
    <s v="3c"/>
    <n v="15"/>
    <n v="0"/>
    <s v="PM"/>
    <s v="PM2"/>
    <n v="19004"/>
    <n v="13271"/>
    <x v="1"/>
    <x v="11"/>
    <x v="0"/>
    <n v="113.78"/>
    <n v="14.4"/>
    <n v="47.22"/>
    <n v="4980.3"/>
    <n v="128.18"/>
    <n v="47.22"/>
  </r>
  <r>
    <s v="I25_66to56"/>
    <s v="Win"/>
    <s v="TR012"/>
    <x v="0"/>
    <x v="2"/>
    <s v="Fi01"/>
    <x v="9"/>
    <s v="PM2.vld"/>
    <s v="3c"/>
    <n v="15"/>
    <n v="0"/>
    <s v="PM"/>
    <s v="PM2"/>
    <n v="19017"/>
    <n v="19018"/>
    <x v="1"/>
    <x v="11"/>
    <x v="1"/>
    <n v="1001.77"/>
    <n v="88.29"/>
    <n v="181.86"/>
    <n v="1271.92"/>
    <n v="1090.06"/>
    <n v="181.86"/>
  </r>
  <r>
    <s v="I25_66to56"/>
    <s v="Win"/>
    <s v="TR012"/>
    <x v="0"/>
    <x v="2"/>
    <s v="Fi01"/>
    <x v="9"/>
    <s v="PM2.vld"/>
    <s v="3c"/>
    <n v="15"/>
    <n v="0"/>
    <s v="PM"/>
    <s v="PM2"/>
    <n v="19035"/>
    <n v="19036"/>
    <x v="1"/>
    <x v="9"/>
    <x v="1"/>
    <n v="468.72"/>
    <n v="26.02"/>
    <n v="82.17"/>
    <n v="576.91999999999996"/>
    <n v="494.75"/>
    <n v="82.17"/>
  </r>
  <r>
    <s v="I25_66to56"/>
    <s v="Win"/>
    <s v="TR012"/>
    <x v="0"/>
    <x v="2"/>
    <s v="Fi01"/>
    <x v="9"/>
    <s v="PM2.vld"/>
    <s v="3c"/>
    <n v="15"/>
    <n v="0"/>
    <s v="PM"/>
    <s v="PM2"/>
    <n v="19075"/>
    <n v="19076"/>
    <x v="1"/>
    <x v="4"/>
    <x v="1"/>
    <n v="426.77"/>
    <n v="2.2799999999999998"/>
    <n v="9.08"/>
    <n v="438.13"/>
    <n v="429.05"/>
    <n v="9.08"/>
  </r>
  <r>
    <s v="I25_66to56"/>
    <s v="Win"/>
    <s v="TR012"/>
    <x v="0"/>
    <x v="2"/>
    <s v="Fi01"/>
    <x v="9"/>
    <s v="PM2.vld"/>
    <s v="3c"/>
    <n v="15"/>
    <n v="0"/>
    <s v="PM"/>
    <s v="PM2"/>
    <n v="19119"/>
    <n v="19120"/>
    <x v="1"/>
    <x v="7"/>
    <x v="1"/>
    <n v="248.95"/>
    <n v="6.41"/>
    <n v="65.83"/>
    <n v="321.2"/>
    <n v="255.36"/>
    <n v="65.83"/>
  </r>
  <r>
    <s v="I25_66to56"/>
    <s v="Win"/>
    <s v="TR012"/>
    <x v="0"/>
    <x v="2"/>
    <s v="Fi01"/>
    <x v="9"/>
    <s v="PM2.vld"/>
    <s v="3c"/>
    <n v="15"/>
    <n v="0"/>
    <s v="PM"/>
    <s v="PM2"/>
    <n v="19127"/>
    <n v="19239"/>
    <x v="0"/>
    <x v="0"/>
    <x v="1"/>
    <n v="500.47"/>
    <n v="62.49"/>
    <n v="164.18"/>
    <n v="727.14"/>
    <n v="562.96"/>
    <n v="164.18"/>
  </r>
  <r>
    <s v="I25_66to56"/>
    <s v="Win"/>
    <s v="TR012"/>
    <x v="0"/>
    <x v="2"/>
    <s v="Fi01"/>
    <x v="9"/>
    <s v="PM2.vld"/>
    <s v="3c"/>
    <n v="15"/>
    <n v="0"/>
    <s v="PM"/>
    <s v="PM2"/>
    <n v="19131"/>
    <n v="19130"/>
    <x v="0"/>
    <x v="2"/>
    <x v="1"/>
    <n v="515.41999999999996"/>
    <n v="56.14"/>
    <n v="187.04"/>
    <n v="758.6"/>
    <n v="571.55999999999995"/>
    <n v="187.04"/>
  </r>
  <r>
    <s v="I25_66to56"/>
    <s v="Win"/>
    <s v="TR012"/>
    <x v="0"/>
    <x v="2"/>
    <s v="Fi01"/>
    <x v="9"/>
    <s v="PM2.vld"/>
    <s v="3c"/>
    <n v="15"/>
    <n v="0"/>
    <s v="PM"/>
    <s v="PM2"/>
    <n v="19136"/>
    <n v="19135"/>
    <x v="0"/>
    <x v="1"/>
    <x v="1"/>
    <n v="485.48"/>
    <n v="48.67"/>
    <n v="164.19"/>
    <n v="698.34"/>
    <n v="534.15"/>
    <n v="164.19"/>
  </r>
  <r>
    <s v="I25_66to56"/>
    <s v="Win"/>
    <s v="TR012"/>
    <x v="0"/>
    <x v="2"/>
    <s v="Fi01"/>
    <x v="9"/>
    <s v="PM2.vld"/>
    <s v="3c"/>
    <n v="15"/>
    <n v="0"/>
    <s v="PM"/>
    <s v="PM2"/>
    <n v="19149"/>
    <n v="19148"/>
    <x v="0"/>
    <x v="10"/>
    <x v="1"/>
    <n v="317.72000000000003"/>
    <n v="19.57"/>
    <n v="95.26"/>
    <n v="432.55"/>
    <n v="337.3"/>
    <n v="95.26"/>
  </r>
  <r>
    <s v="I25_66to56"/>
    <s v="Win"/>
    <s v="TR012"/>
    <x v="0"/>
    <x v="2"/>
    <s v="Fi01"/>
    <x v="9"/>
    <s v="PM2.vld"/>
    <s v="3c"/>
    <n v="15"/>
    <n v="0"/>
    <s v="PM"/>
    <s v="PM2"/>
    <n v="19189"/>
    <n v="19188"/>
    <x v="0"/>
    <x v="5"/>
    <x v="1"/>
    <n v="405.3"/>
    <n v="3.84"/>
    <n v="11.3"/>
    <n v="420.44"/>
    <n v="409.14"/>
    <n v="11.3"/>
  </r>
  <r>
    <s v="I25_66to56"/>
    <s v="Win"/>
    <s v="TR012"/>
    <x v="0"/>
    <x v="2"/>
    <s v="Fi01"/>
    <x v="9"/>
    <s v="PM2.vld"/>
    <s v="3c"/>
    <n v="15"/>
    <n v="0"/>
    <s v="PM"/>
    <s v="PM2"/>
    <n v="19233"/>
    <n v="19232"/>
    <x v="0"/>
    <x v="6"/>
    <x v="1"/>
    <n v="500.46"/>
    <n v="19.64"/>
    <n v="83.64"/>
    <n v="603.73"/>
    <n v="520.09"/>
    <n v="83.64"/>
  </r>
  <r>
    <s v="I25_66to56"/>
    <s v="Win"/>
    <s v="TR012"/>
    <x v="0"/>
    <x v="2"/>
    <s v="Fi01"/>
    <x v="10"/>
    <s v="PM3.vld"/>
    <s v="3c"/>
    <n v="15"/>
    <n v="0"/>
    <s v="PM"/>
    <s v="PM3"/>
    <n v="5209"/>
    <n v="19241"/>
    <x v="0"/>
    <x v="0"/>
    <x v="0"/>
    <n v="159.22"/>
    <n v="18.670000000000002"/>
    <n v="144.84"/>
    <n v="7906.37"/>
    <n v="177.89"/>
    <n v="144.84"/>
  </r>
  <r>
    <s v="I25_66to56"/>
    <s v="Win"/>
    <s v="TR012"/>
    <x v="0"/>
    <x v="2"/>
    <s v="Fi01"/>
    <x v="10"/>
    <s v="PM3.vld"/>
    <s v="3c"/>
    <n v="15"/>
    <n v="0"/>
    <s v="PM"/>
    <s v="PM3"/>
    <n v="5394"/>
    <n v="15366"/>
    <x v="0"/>
    <x v="1"/>
    <x v="0"/>
    <n v="162.26"/>
    <n v="23.44"/>
    <n v="84.41"/>
    <n v="7168.93"/>
    <n v="185.71"/>
    <n v="84.41"/>
  </r>
  <r>
    <s v="I25_66to56"/>
    <s v="Win"/>
    <s v="TR012"/>
    <x v="0"/>
    <x v="2"/>
    <s v="Fi01"/>
    <x v="10"/>
    <s v="PM3.vld"/>
    <s v="3c"/>
    <n v="15"/>
    <n v="0"/>
    <s v="PM"/>
    <s v="PM3"/>
    <n v="13270"/>
    <n v="11802"/>
    <x v="0"/>
    <x v="2"/>
    <x v="0"/>
    <n v="386.35"/>
    <n v="57.8"/>
    <n v="61.3"/>
    <n v="7323.06"/>
    <n v="444.16"/>
    <n v="61.3"/>
  </r>
  <r>
    <s v="I25_66to56"/>
    <s v="Win"/>
    <s v="TR012"/>
    <x v="0"/>
    <x v="2"/>
    <s v="Fi01"/>
    <x v="10"/>
    <s v="PM3.vld"/>
    <s v="3c"/>
    <n v="15"/>
    <n v="0"/>
    <s v="PM"/>
    <s v="PM3"/>
    <n v="15333"/>
    <n v="18991"/>
    <x v="1"/>
    <x v="3"/>
    <x v="0"/>
    <n v="888.98"/>
    <n v="17.75"/>
    <n v="38.94"/>
    <n v="6584.31"/>
    <n v="906.73"/>
    <n v="38.94"/>
  </r>
  <r>
    <s v="I25_66to56"/>
    <s v="Win"/>
    <s v="TR012"/>
    <x v="0"/>
    <x v="2"/>
    <s v="Fi01"/>
    <x v="10"/>
    <s v="PM3.vld"/>
    <s v="3c"/>
    <n v="15"/>
    <n v="0"/>
    <s v="PM"/>
    <s v="PM3"/>
    <n v="15740"/>
    <n v="15741"/>
    <x v="1"/>
    <x v="4"/>
    <x v="0"/>
    <n v="2.75"/>
    <n v="0.12"/>
    <n v="2.35"/>
    <n v="4391.17"/>
    <n v="2.87"/>
    <n v="2.35"/>
  </r>
  <r>
    <s v="I25_66to56"/>
    <s v="Win"/>
    <s v="TR012"/>
    <x v="0"/>
    <x v="2"/>
    <s v="Fi01"/>
    <x v="10"/>
    <s v="PM3.vld"/>
    <s v="3c"/>
    <n v="15"/>
    <n v="0"/>
    <s v="PM"/>
    <s v="PM3"/>
    <n v="15742"/>
    <n v="15743"/>
    <x v="0"/>
    <x v="5"/>
    <x v="0"/>
    <n v="10.78"/>
    <n v="0.56000000000000005"/>
    <n v="2.52"/>
    <n v="3192.57"/>
    <n v="11.34"/>
    <n v="2.52"/>
  </r>
  <r>
    <s v="I25_66to56"/>
    <s v="Win"/>
    <s v="TR012"/>
    <x v="0"/>
    <x v="2"/>
    <s v="Fi01"/>
    <x v="10"/>
    <s v="PM3.vld"/>
    <s v="3c"/>
    <n v="15"/>
    <n v="0"/>
    <s v="PM"/>
    <s v="PM3"/>
    <n v="17350"/>
    <n v="17351"/>
    <x v="0"/>
    <x v="6"/>
    <x v="0"/>
    <n v="0"/>
    <n v="0"/>
    <n v="0"/>
    <n v="4840.2"/>
    <n v="0"/>
    <n v="0"/>
  </r>
  <r>
    <s v="I25_66to56"/>
    <s v="Win"/>
    <s v="TR012"/>
    <x v="0"/>
    <x v="2"/>
    <s v="Fi01"/>
    <x v="10"/>
    <s v="PM3.vld"/>
    <s v="3c"/>
    <n v="15"/>
    <n v="0"/>
    <s v="PM"/>
    <s v="PM3"/>
    <n v="17352"/>
    <n v="17353"/>
    <x v="1"/>
    <x v="7"/>
    <x v="0"/>
    <n v="0"/>
    <n v="0"/>
    <n v="0"/>
    <n v="4383.17"/>
    <n v="0"/>
    <n v="0"/>
  </r>
  <r>
    <s v="I25_66to56"/>
    <s v="Win"/>
    <s v="TR012"/>
    <x v="0"/>
    <x v="2"/>
    <s v="Fi01"/>
    <x v="10"/>
    <s v="PM3.vld"/>
    <s v="3c"/>
    <n v="15"/>
    <n v="0"/>
    <s v="PM"/>
    <s v="PM3"/>
    <n v="18993"/>
    <n v="15334"/>
    <x v="0"/>
    <x v="8"/>
    <x v="0"/>
    <n v="746.64"/>
    <n v="21.18"/>
    <n v="47.56"/>
    <n v="5043.2299999999996"/>
    <n v="767.83"/>
    <n v="47.56"/>
  </r>
  <r>
    <s v="I25_66to56"/>
    <s v="Win"/>
    <s v="TR012"/>
    <x v="0"/>
    <x v="2"/>
    <s v="Fi01"/>
    <x v="10"/>
    <s v="PM3.vld"/>
    <s v="3c"/>
    <n v="15"/>
    <n v="0"/>
    <s v="PM"/>
    <s v="PM3"/>
    <n v="18999"/>
    <n v="19000"/>
    <x v="1"/>
    <x v="9"/>
    <x v="0"/>
    <n v="79.72"/>
    <n v="8.35"/>
    <n v="70.489999999999995"/>
    <n v="7526.06"/>
    <n v="88.07"/>
    <n v="70.489999999999995"/>
  </r>
  <r>
    <s v="I25_66to56"/>
    <s v="Win"/>
    <s v="TR012"/>
    <x v="0"/>
    <x v="2"/>
    <s v="Fi01"/>
    <x v="10"/>
    <s v="PM3.vld"/>
    <s v="3c"/>
    <n v="15"/>
    <n v="0"/>
    <s v="PM"/>
    <s v="PM3"/>
    <n v="19002"/>
    <n v="19001"/>
    <x v="0"/>
    <x v="10"/>
    <x v="0"/>
    <n v="95.68"/>
    <n v="11.05"/>
    <n v="81.099999999999994"/>
    <n v="6541.45"/>
    <n v="106.73"/>
    <n v="81.099999999999994"/>
  </r>
  <r>
    <s v="I25_66to56"/>
    <s v="Win"/>
    <s v="TR012"/>
    <x v="0"/>
    <x v="2"/>
    <s v="Fi01"/>
    <x v="10"/>
    <s v="PM3.vld"/>
    <s v="3c"/>
    <n v="15"/>
    <n v="0"/>
    <s v="PM"/>
    <s v="PM3"/>
    <n v="19004"/>
    <n v="13271"/>
    <x v="1"/>
    <x v="11"/>
    <x v="0"/>
    <n v="155.4"/>
    <n v="18.25"/>
    <n v="101.26"/>
    <n v="8043.05"/>
    <n v="173.65"/>
    <n v="101.26"/>
  </r>
  <r>
    <s v="I25_66to56"/>
    <s v="Win"/>
    <s v="TR012"/>
    <x v="0"/>
    <x v="2"/>
    <s v="Fi01"/>
    <x v="10"/>
    <s v="PM3.vld"/>
    <s v="3c"/>
    <n v="15"/>
    <n v="0"/>
    <s v="PM"/>
    <s v="PM3"/>
    <n v="19017"/>
    <n v="19018"/>
    <x v="1"/>
    <x v="11"/>
    <x v="1"/>
    <n v="840.85"/>
    <n v="75.05"/>
    <n v="391.32"/>
    <n v="1307.23"/>
    <n v="915.91"/>
    <n v="391.32"/>
  </r>
  <r>
    <s v="I25_66to56"/>
    <s v="Win"/>
    <s v="TR012"/>
    <x v="0"/>
    <x v="2"/>
    <s v="Fi01"/>
    <x v="10"/>
    <s v="PM3.vld"/>
    <s v="3c"/>
    <n v="15"/>
    <n v="0"/>
    <s v="PM"/>
    <s v="PM3"/>
    <n v="19035"/>
    <n v="19036"/>
    <x v="1"/>
    <x v="9"/>
    <x v="1"/>
    <n v="397.11"/>
    <n v="25.87"/>
    <n v="180.48"/>
    <n v="603.46"/>
    <n v="422.98"/>
    <n v="180.48"/>
  </r>
  <r>
    <s v="I25_66to56"/>
    <s v="Win"/>
    <s v="TR012"/>
    <x v="0"/>
    <x v="2"/>
    <s v="Fi01"/>
    <x v="10"/>
    <s v="PM3.vld"/>
    <s v="3c"/>
    <n v="15"/>
    <n v="0"/>
    <s v="PM"/>
    <s v="PM3"/>
    <n v="19075"/>
    <n v="19076"/>
    <x v="1"/>
    <x v="4"/>
    <x v="1"/>
    <n v="726.58"/>
    <n v="5.16"/>
    <n v="14.78"/>
    <n v="746.52"/>
    <n v="731.74"/>
    <n v="14.78"/>
  </r>
  <r>
    <s v="I25_66to56"/>
    <s v="Win"/>
    <s v="TR012"/>
    <x v="0"/>
    <x v="2"/>
    <s v="Fi01"/>
    <x v="10"/>
    <s v="PM3.vld"/>
    <s v="3c"/>
    <n v="15"/>
    <n v="0"/>
    <s v="PM"/>
    <s v="PM3"/>
    <n v="19119"/>
    <n v="19120"/>
    <x v="1"/>
    <x v="7"/>
    <x v="1"/>
    <n v="444.76"/>
    <n v="14.54"/>
    <n v="104.91"/>
    <n v="564.21"/>
    <n v="459.3"/>
    <n v="104.91"/>
  </r>
  <r>
    <s v="I25_66to56"/>
    <s v="Win"/>
    <s v="TR012"/>
    <x v="0"/>
    <x v="2"/>
    <s v="Fi01"/>
    <x v="10"/>
    <s v="PM3.vld"/>
    <s v="3c"/>
    <n v="15"/>
    <n v="0"/>
    <s v="PM"/>
    <s v="PM3"/>
    <n v="19127"/>
    <n v="19239"/>
    <x v="0"/>
    <x v="0"/>
    <x v="1"/>
    <n v="1161.3699999999999"/>
    <n v="153.16999999999999"/>
    <n v="286.76"/>
    <n v="1601.29"/>
    <n v="1314.53"/>
    <n v="286.76"/>
  </r>
  <r>
    <s v="I25_66to56"/>
    <s v="Win"/>
    <s v="TR012"/>
    <x v="0"/>
    <x v="2"/>
    <s v="Fi01"/>
    <x v="10"/>
    <s v="PM3.vld"/>
    <s v="3c"/>
    <n v="15"/>
    <n v="0"/>
    <s v="PM"/>
    <s v="PM3"/>
    <n v="19131"/>
    <n v="19130"/>
    <x v="0"/>
    <x v="2"/>
    <x v="1"/>
    <n v="1028.82"/>
    <n v="117.29"/>
    <n v="321.89"/>
    <n v="1468"/>
    <n v="1146.1199999999999"/>
    <n v="321.89"/>
  </r>
  <r>
    <s v="I25_66to56"/>
    <s v="Win"/>
    <s v="TR012"/>
    <x v="0"/>
    <x v="2"/>
    <s v="Fi01"/>
    <x v="10"/>
    <s v="PM3.vld"/>
    <s v="3c"/>
    <n v="15"/>
    <n v="0"/>
    <s v="PM"/>
    <s v="PM3"/>
    <n v="19136"/>
    <n v="19135"/>
    <x v="0"/>
    <x v="1"/>
    <x v="1"/>
    <n v="944.17"/>
    <n v="100.25"/>
    <n v="278.41000000000003"/>
    <n v="1322.83"/>
    <n v="1044.42"/>
    <n v="278.41000000000003"/>
  </r>
  <r>
    <s v="I25_66to56"/>
    <s v="Win"/>
    <s v="TR012"/>
    <x v="0"/>
    <x v="2"/>
    <s v="Fi01"/>
    <x v="10"/>
    <s v="PM3.vld"/>
    <s v="3c"/>
    <n v="15"/>
    <n v="0"/>
    <s v="PM"/>
    <s v="PM3"/>
    <n v="19149"/>
    <n v="19148"/>
    <x v="0"/>
    <x v="10"/>
    <x v="1"/>
    <n v="650.05999999999995"/>
    <n v="47.16"/>
    <n v="191.97"/>
    <n v="889.19"/>
    <n v="697.22"/>
    <n v="191.97"/>
  </r>
  <r>
    <s v="I25_66to56"/>
    <s v="Win"/>
    <s v="TR012"/>
    <x v="0"/>
    <x v="2"/>
    <s v="Fi01"/>
    <x v="10"/>
    <s v="PM3.vld"/>
    <s v="3c"/>
    <n v="15"/>
    <n v="0"/>
    <s v="PM"/>
    <s v="PM3"/>
    <n v="19189"/>
    <n v="19188"/>
    <x v="0"/>
    <x v="5"/>
    <x v="1"/>
    <n v="621.66999999999996"/>
    <n v="5.98"/>
    <n v="17.95"/>
    <n v="645.59"/>
    <n v="627.65"/>
    <n v="17.95"/>
  </r>
  <r>
    <s v="I25_66to56"/>
    <s v="Win"/>
    <s v="TR012"/>
    <x v="0"/>
    <x v="2"/>
    <s v="Fi01"/>
    <x v="10"/>
    <s v="PM3.vld"/>
    <s v="3c"/>
    <n v="15"/>
    <n v="0"/>
    <s v="PM"/>
    <s v="PM3"/>
    <n v="19233"/>
    <n v="19232"/>
    <x v="0"/>
    <x v="6"/>
    <x v="1"/>
    <n v="935.96"/>
    <n v="40.81"/>
    <n v="143.44"/>
    <n v="1120.21"/>
    <n v="976.77"/>
    <n v="143.44"/>
  </r>
  <r>
    <s v="I25_66to56"/>
    <s v="Win"/>
    <s v="TR012"/>
    <x v="0"/>
    <x v="2"/>
    <s v="Fi01"/>
    <x v="11"/>
    <s v="PM4.vld"/>
    <s v="3c"/>
    <n v="15"/>
    <n v="0"/>
    <s v="PM"/>
    <s v="PM4"/>
    <n v="5209"/>
    <n v="19241"/>
    <x v="0"/>
    <x v="0"/>
    <x v="0"/>
    <n v="93.21"/>
    <n v="11.02"/>
    <n v="72.97"/>
    <n v="5346.62"/>
    <n v="104.23"/>
    <n v="72.97"/>
  </r>
  <r>
    <s v="I25_66to56"/>
    <s v="Win"/>
    <s v="TR012"/>
    <x v="0"/>
    <x v="2"/>
    <s v="Fi01"/>
    <x v="11"/>
    <s v="PM4.vld"/>
    <s v="3c"/>
    <n v="15"/>
    <n v="0"/>
    <s v="PM"/>
    <s v="PM4"/>
    <n v="5394"/>
    <n v="15366"/>
    <x v="0"/>
    <x v="1"/>
    <x v="0"/>
    <n v="68.459999999999994"/>
    <n v="9.0500000000000007"/>
    <n v="59.77"/>
    <n v="4625.5"/>
    <n v="77.5"/>
    <n v="59.77"/>
  </r>
  <r>
    <s v="I25_66to56"/>
    <s v="Win"/>
    <s v="TR012"/>
    <x v="0"/>
    <x v="2"/>
    <s v="Fi01"/>
    <x v="11"/>
    <s v="PM4.vld"/>
    <s v="3c"/>
    <n v="15"/>
    <n v="0"/>
    <s v="PM"/>
    <s v="PM4"/>
    <n v="13270"/>
    <n v="11802"/>
    <x v="0"/>
    <x v="2"/>
    <x v="0"/>
    <n v="148.19"/>
    <n v="21.6"/>
    <n v="41.4"/>
    <n v="4922.6099999999997"/>
    <n v="169.79"/>
    <n v="41.4"/>
  </r>
  <r>
    <s v="I25_66to56"/>
    <s v="Win"/>
    <s v="TR012"/>
    <x v="0"/>
    <x v="2"/>
    <s v="Fi01"/>
    <x v="11"/>
    <s v="PM4.vld"/>
    <s v="3c"/>
    <n v="15"/>
    <n v="0"/>
    <s v="PM"/>
    <s v="PM4"/>
    <n v="15333"/>
    <n v="18991"/>
    <x v="1"/>
    <x v="3"/>
    <x v="0"/>
    <n v="304.56"/>
    <n v="8.2100000000000009"/>
    <n v="21.58"/>
    <n v="3374.01"/>
    <n v="312.77"/>
    <n v="21.58"/>
  </r>
  <r>
    <s v="I25_66to56"/>
    <s v="Win"/>
    <s v="TR012"/>
    <x v="0"/>
    <x v="2"/>
    <s v="Fi01"/>
    <x v="11"/>
    <s v="PM4.vld"/>
    <s v="3c"/>
    <n v="15"/>
    <n v="0"/>
    <s v="PM"/>
    <s v="PM4"/>
    <n v="15740"/>
    <n v="15741"/>
    <x v="1"/>
    <x v="4"/>
    <x v="0"/>
    <n v="0.59"/>
    <n v="0.02"/>
    <n v="1.1200000000000001"/>
    <n v="2412.6799999999998"/>
    <n v="0.62"/>
    <n v="1.1200000000000001"/>
  </r>
  <r>
    <s v="I25_66to56"/>
    <s v="Win"/>
    <s v="TR012"/>
    <x v="0"/>
    <x v="2"/>
    <s v="Fi01"/>
    <x v="11"/>
    <s v="PM4.vld"/>
    <s v="3c"/>
    <n v="15"/>
    <n v="0"/>
    <s v="PM"/>
    <s v="PM4"/>
    <n v="15742"/>
    <n v="15743"/>
    <x v="0"/>
    <x v="5"/>
    <x v="0"/>
    <n v="1.61"/>
    <n v="0.08"/>
    <n v="0.98"/>
    <n v="1746.02"/>
    <n v="1.69"/>
    <n v="0.98"/>
  </r>
  <r>
    <s v="I25_66to56"/>
    <s v="Win"/>
    <s v="TR012"/>
    <x v="0"/>
    <x v="2"/>
    <s v="Fi01"/>
    <x v="11"/>
    <s v="PM4.vld"/>
    <s v="3c"/>
    <n v="15"/>
    <n v="0"/>
    <s v="PM"/>
    <s v="PM4"/>
    <n v="17350"/>
    <n v="17351"/>
    <x v="0"/>
    <x v="6"/>
    <x v="0"/>
    <n v="0"/>
    <n v="0"/>
    <n v="0"/>
    <n v="2715.33"/>
    <n v="0"/>
    <n v="0"/>
  </r>
  <r>
    <s v="I25_66to56"/>
    <s v="Win"/>
    <s v="TR012"/>
    <x v="0"/>
    <x v="2"/>
    <s v="Fi01"/>
    <x v="11"/>
    <s v="PM4.vld"/>
    <s v="3c"/>
    <n v="15"/>
    <n v="0"/>
    <s v="PM"/>
    <s v="PM4"/>
    <n v="17352"/>
    <n v="17353"/>
    <x v="1"/>
    <x v="7"/>
    <x v="0"/>
    <n v="0"/>
    <n v="0"/>
    <n v="0"/>
    <n v="2666.61"/>
    <n v="0"/>
    <n v="0"/>
  </r>
  <r>
    <s v="I25_66to56"/>
    <s v="Win"/>
    <s v="TR012"/>
    <x v="0"/>
    <x v="2"/>
    <s v="Fi01"/>
    <x v="11"/>
    <s v="PM4.vld"/>
    <s v="3c"/>
    <n v="15"/>
    <n v="0"/>
    <s v="PM"/>
    <s v="PM4"/>
    <n v="18993"/>
    <n v="15334"/>
    <x v="0"/>
    <x v="8"/>
    <x v="0"/>
    <n v="184.66"/>
    <n v="5.57"/>
    <n v="22.08"/>
    <n v="2511.15"/>
    <n v="190.24"/>
    <n v="22.08"/>
  </r>
  <r>
    <s v="I25_66to56"/>
    <s v="Win"/>
    <s v="TR012"/>
    <x v="0"/>
    <x v="2"/>
    <s v="Fi01"/>
    <x v="11"/>
    <s v="PM4.vld"/>
    <s v="3c"/>
    <n v="15"/>
    <n v="0"/>
    <s v="PM"/>
    <s v="PM4"/>
    <n v="18999"/>
    <n v="19000"/>
    <x v="1"/>
    <x v="9"/>
    <x v="0"/>
    <n v="108.36"/>
    <n v="12.86"/>
    <n v="41.4"/>
    <n v="4158.5600000000004"/>
    <n v="121.21"/>
    <n v="41.4"/>
  </r>
  <r>
    <s v="I25_66to56"/>
    <s v="Win"/>
    <s v="TR012"/>
    <x v="0"/>
    <x v="2"/>
    <s v="Fi01"/>
    <x v="11"/>
    <s v="PM4.vld"/>
    <s v="3c"/>
    <n v="15"/>
    <n v="0"/>
    <s v="PM"/>
    <s v="PM4"/>
    <n v="19002"/>
    <n v="19001"/>
    <x v="0"/>
    <x v="10"/>
    <x v="0"/>
    <n v="26.86"/>
    <n v="3.19"/>
    <n v="48.3"/>
    <n v="3696.97"/>
    <n v="30.05"/>
    <n v="48.3"/>
  </r>
  <r>
    <s v="I25_66to56"/>
    <s v="Win"/>
    <s v="TR012"/>
    <x v="0"/>
    <x v="2"/>
    <s v="Fi01"/>
    <x v="11"/>
    <s v="PM4.vld"/>
    <s v="3c"/>
    <n v="15"/>
    <n v="0"/>
    <s v="PM"/>
    <s v="PM4"/>
    <n v="19004"/>
    <n v="13271"/>
    <x v="1"/>
    <x v="11"/>
    <x v="0"/>
    <n v="93.88"/>
    <n v="11.83"/>
    <n v="56.59"/>
    <n v="4945.24"/>
    <n v="105.71"/>
    <n v="56.59"/>
  </r>
  <r>
    <s v="I25_66to56"/>
    <s v="Win"/>
    <s v="TR012"/>
    <x v="0"/>
    <x v="2"/>
    <s v="Fi01"/>
    <x v="11"/>
    <s v="PM4.vld"/>
    <s v="3c"/>
    <n v="15"/>
    <n v="0"/>
    <s v="PM"/>
    <s v="PM4"/>
    <n v="19017"/>
    <n v="19018"/>
    <x v="1"/>
    <x v="11"/>
    <x v="1"/>
    <n v="769.46"/>
    <n v="68.290000000000006"/>
    <n v="156.13999999999999"/>
    <n v="993.89"/>
    <n v="837.75"/>
    <n v="156.13999999999999"/>
  </r>
  <r>
    <s v="I25_66to56"/>
    <s v="Win"/>
    <s v="TR012"/>
    <x v="0"/>
    <x v="2"/>
    <s v="Fi01"/>
    <x v="11"/>
    <s v="PM4.vld"/>
    <s v="3c"/>
    <n v="15"/>
    <n v="0"/>
    <s v="PM"/>
    <s v="PM4"/>
    <n v="19035"/>
    <n v="19036"/>
    <x v="1"/>
    <x v="9"/>
    <x v="1"/>
    <n v="274.47000000000003"/>
    <n v="15.55"/>
    <n v="62.45"/>
    <n v="352.47"/>
    <n v="290.02"/>
    <n v="62.45"/>
  </r>
  <r>
    <s v="I25_66to56"/>
    <s v="Win"/>
    <s v="TR012"/>
    <x v="0"/>
    <x v="2"/>
    <s v="Fi01"/>
    <x v="11"/>
    <s v="PM4.vld"/>
    <s v="3c"/>
    <n v="15"/>
    <n v="0"/>
    <s v="PM"/>
    <s v="PM4"/>
    <n v="19075"/>
    <n v="19076"/>
    <x v="1"/>
    <x v="4"/>
    <x v="1"/>
    <n v="173.63"/>
    <n v="0.54"/>
    <n v="5.82"/>
    <n v="179.99"/>
    <n v="174.17"/>
    <n v="5.82"/>
  </r>
  <r>
    <s v="I25_66to56"/>
    <s v="Win"/>
    <s v="TR012"/>
    <x v="0"/>
    <x v="2"/>
    <s v="Fi01"/>
    <x v="11"/>
    <s v="PM4.vld"/>
    <s v="3c"/>
    <n v="15"/>
    <n v="0"/>
    <s v="PM"/>
    <s v="PM4"/>
    <n v="19119"/>
    <n v="19120"/>
    <x v="1"/>
    <x v="7"/>
    <x v="1"/>
    <n v="114.91"/>
    <n v="2.59"/>
    <n v="54.52"/>
    <n v="172.03"/>
    <n v="117.5"/>
    <n v="54.52"/>
  </r>
  <r>
    <s v="I25_66to56"/>
    <s v="Win"/>
    <s v="TR012"/>
    <x v="0"/>
    <x v="2"/>
    <s v="Fi01"/>
    <x v="11"/>
    <s v="PM4.vld"/>
    <s v="3c"/>
    <n v="15"/>
    <n v="0"/>
    <s v="PM"/>
    <s v="PM4"/>
    <n v="19127"/>
    <n v="19239"/>
    <x v="0"/>
    <x v="0"/>
    <x v="1"/>
    <n v="468.68"/>
    <n v="59.69"/>
    <n v="161.19"/>
    <n v="689.57"/>
    <n v="528.38"/>
    <n v="161.19"/>
  </r>
  <r>
    <s v="I25_66to56"/>
    <s v="Win"/>
    <s v="TR012"/>
    <x v="0"/>
    <x v="2"/>
    <s v="Fi01"/>
    <x v="11"/>
    <s v="PM4.vld"/>
    <s v="3c"/>
    <n v="15"/>
    <n v="0"/>
    <s v="PM"/>
    <s v="PM4"/>
    <n v="19131"/>
    <n v="19130"/>
    <x v="0"/>
    <x v="2"/>
    <x v="1"/>
    <n v="414.01"/>
    <n v="47.41"/>
    <n v="182.19"/>
    <n v="643.61"/>
    <n v="461.42"/>
    <n v="182.19"/>
  </r>
  <r>
    <s v="I25_66to56"/>
    <s v="Win"/>
    <s v="TR012"/>
    <x v="0"/>
    <x v="2"/>
    <s v="Fi01"/>
    <x v="11"/>
    <s v="PM4.vld"/>
    <s v="3c"/>
    <n v="15"/>
    <n v="0"/>
    <s v="PM"/>
    <s v="PM4"/>
    <n v="19136"/>
    <n v="19135"/>
    <x v="0"/>
    <x v="1"/>
    <x v="1"/>
    <n v="361.88"/>
    <n v="39.56"/>
    <n v="144.87"/>
    <n v="546.30999999999995"/>
    <n v="401.44"/>
    <n v="144.87"/>
  </r>
  <r>
    <s v="I25_66to56"/>
    <s v="Win"/>
    <s v="TR012"/>
    <x v="0"/>
    <x v="2"/>
    <s v="Fi01"/>
    <x v="11"/>
    <s v="PM4.vld"/>
    <s v="3c"/>
    <n v="15"/>
    <n v="0"/>
    <s v="PM"/>
    <s v="PM4"/>
    <n v="19149"/>
    <n v="19148"/>
    <x v="0"/>
    <x v="10"/>
    <x v="1"/>
    <n v="149.29"/>
    <n v="10.52"/>
    <n v="80.55"/>
    <n v="240.37"/>
    <n v="159.81"/>
    <n v="80.55"/>
  </r>
  <r>
    <s v="I25_66to56"/>
    <s v="Win"/>
    <s v="TR012"/>
    <x v="0"/>
    <x v="2"/>
    <s v="Fi01"/>
    <x v="11"/>
    <s v="PM4.vld"/>
    <s v="3c"/>
    <n v="15"/>
    <n v="0"/>
    <s v="PM"/>
    <s v="PM4"/>
    <n v="19189"/>
    <n v="19188"/>
    <x v="0"/>
    <x v="5"/>
    <x v="1"/>
    <n v="132.26"/>
    <n v="0.71"/>
    <n v="6.2"/>
    <n v="139.16999999999999"/>
    <n v="132.97"/>
    <n v="6.2"/>
  </r>
  <r>
    <s v="I25_66to56"/>
    <s v="Win"/>
    <s v="TR012"/>
    <x v="0"/>
    <x v="2"/>
    <s v="Fi01"/>
    <x v="11"/>
    <s v="PM4.vld"/>
    <s v="3c"/>
    <n v="15"/>
    <n v="0"/>
    <s v="PM"/>
    <s v="PM4"/>
    <n v="19233"/>
    <n v="19232"/>
    <x v="0"/>
    <x v="6"/>
    <x v="1"/>
    <n v="198.03"/>
    <n v="7.6"/>
    <n v="67.31"/>
    <n v="272.94"/>
    <n v="205.63"/>
    <n v="67.31"/>
  </r>
  <r>
    <s v="I25_66to56"/>
    <s v="Win"/>
    <s v="TR012"/>
    <x v="1"/>
    <x v="2"/>
    <s v="Fi01"/>
    <x v="0"/>
    <s v="AM1.vld"/>
    <s v="3c"/>
    <n v="25"/>
    <n v="0"/>
    <s v="AM"/>
    <s v="AM1"/>
    <n v="5209"/>
    <n v="19241"/>
    <x v="0"/>
    <x v="0"/>
    <x v="0"/>
    <n v="15.35"/>
    <n v="0.92"/>
    <n v="17.61"/>
    <n v="2223.19"/>
    <n v="16.27"/>
    <n v="17.61"/>
  </r>
  <r>
    <s v="I25_66to56"/>
    <s v="Win"/>
    <s v="TR012"/>
    <x v="1"/>
    <x v="2"/>
    <s v="Fi01"/>
    <x v="0"/>
    <s v="AM1.vld"/>
    <s v="3c"/>
    <n v="25"/>
    <n v="0"/>
    <s v="AM"/>
    <s v="AM1"/>
    <n v="5394"/>
    <n v="15366"/>
    <x v="0"/>
    <x v="1"/>
    <x v="0"/>
    <n v="5.4"/>
    <n v="0.31"/>
    <n v="8.06"/>
    <n v="1710.52"/>
    <n v="5.71"/>
    <n v="8.06"/>
  </r>
  <r>
    <s v="I25_66to56"/>
    <s v="Win"/>
    <s v="TR012"/>
    <x v="1"/>
    <x v="2"/>
    <s v="Fi01"/>
    <x v="0"/>
    <s v="AM1.vld"/>
    <s v="3c"/>
    <n v="25"/>
    <n v="0"/>
    <s v="AM"/>
    <s v="AM1"/>
    <n v="13270"/>
    <n v="11802"/>
    <x v="0"/>
    <x v="2"/>
    <x v="0"/>
    <n v="10.43"/>
    <n v="0.82"/>
    <n v="8.09"/>
    <n v="1739.05"/>
    <n v="11.25"/>
    <n v="8.09"/>
  </r>
  <r>
    <s v="I25_66to56"/>
    <s v="Win"/>
    <s v="TR012"/>
    <x v="1"/>
    <x v="2"/>
    <s v="Fi01"/>
    <x v="0"/>
    <s v="AM1.vld"/>
    <s v="3c"/>
    <n v="25"/>
    <n v="0"/>
    <s v="AM"/>
    <s v="AM1"/>
    <n v="15333"/>
    <n v="18991"/>
    <x v="1"/>
    <x v="3"/>
    <x v="0"/>
    <n v="39.43"/>
    <n v="0.75"/>
    <n v="4.53"/>
    <n v="1118.44"/>
    <n v="40.18"/>
    <n v="4.53"/>
  </r>
  <r>
    <s v="I25_66to56"/>
    <s v="Win"/>
    <s v="TR012"/>
    <x v="1"/>
    <x v="2"/>
    <s v="Fi01"/>
    <x v="0"/>
    <s v="AM1.vld"/>
    <s v="3c"/>
    <n v="25"/>
    <n v="0"/>
    <s v="AM"/>
    <s v="AM1"/>
    <n v="15740"/>
    <n v="15741"/>
    <x v="1"/>
    <x v="4"/>
    <x v="0"/>
    <n v="0"/>
    <n v="0"/>
    <n v="0.39"/>
    <n v="992.73"/>
    <n v="0"/>
    <n v="0.39"/>
  </r>
  <r>
    <s v="I25_66to56"/>
    <s v="Win"/>
    <s v="TR012"/>
    <x v="1"/>
    <x v="2"/>
    <s v="Fi01"/>
    <x v="0"/>
    <s v="AM1.vld"/>
    <s v="3c"/>
    <n v="25"/>
    <n v="0"/>
    <s v="AM"/>
    <s v="AM1"/>
    <n v="15742"/>
    <n v="15743"/>
    <x v="0"/>
    <x v="5"/>
    <x v="0"/>
    <n v="0"/>
    <n v="0"/>
    <n v="0.65"/>
    <n v="1275.57"/>
    <n v="0"/>
    <n v="0.65"/>
  </r>
  <r>
    <s v="I25_66to56"/>
    <s v="Win"/>
    <s v="TR012"/>
    <x v="1"/>
    <x v="2"/>
    <s v="Fi01"/>
    <x v="0"/>
    <s v="AM1.vld"/>
    <s v="3c"/>
    <n v="25"/>
    <n v="0"/>
    <s v="AM"/>
    <s v="AM1"/>
    <n v="17350"/>
    <n v="17351"/>
    <x v="0"/>
    <x v="6"/>
    <x v="0"/>
    <n v="0"/>
    <n v="0"/>
    <n v="0"/>
    <n v="783.43"/>
    <n v="0"/>
    <n v="0"/>
  </r>
  <r>
    <s v="I25_66to56"/>
    <s v="Win"/>
    <s v="TR012"/>
    <x v="1"/>
    <x v="2"/>
    <s v="Fi01"/>
    <x v="0"/>
    <s v="AM1.vld"/>
    <s v="3c"/>
    <n v="25"/>
    <n v="0"/>
    <s v="AM"/>
    <s v="AM1"/>
    <n v="17352"/>
    <n v="17353"/>
    <x v="1"/>
    <x v="7"/>
    <x v="0"/>
    <n v="0"/>
    <n v="0"/>
    <n v="0"/>
    <n v="780.02"/>
    <n v="0"/>
    <n v="0"/>
  </r>
  <r>
    <s v="I25_66to56"/>
    <s v="Win"/>
    <s v="TR012"/>
    <x v="1"/>
    <x v="2"/>
    <s v="Fi01"/>
    <x v="0"/>
    <s v="AM1.vld"/>
    <s v="3c"/>
    <n v="25"/>
    <n v="0"/>
    <s v="AM"/>
    <s v="AM1"/>
    <n v="18993"/>
    <n v="15334"/>
    <x v="0"/>
    <x v="8"/>
    <x v="0"/>
    <n v="54.06"/>
    <n v="1.1399999999999999"/>
    <n v="10.93"/>
    <n v="2003.02"/>
    <n v="55.2"/>
    <n v="10.93"/>
  </r>
  <r>
    <s v="I25_66to56"/>
    <s v="Win"/>
    <s v="TR012"/>
    <x v="1"/>
    <x v="2"/>
    <s v="Fi01"/>
    <x v="0"/>
    <s v="AM1.vld"/>
    <s v="3c"/>
    <n v="25"/>
    <n v="0"/>
    <s v="AM"/>
    <s v="AM1"/>
    <n v="18999"/>
    <n v="19000"/>
    <x v="1"/>
    <x v="9"/>
    <x v="0"/>
    <n v="25.32"/>
    <n v="1.91"/>
    <n v="12.46"/>
    <n v="1793.99"/>
    <n v="27.23"/>
    <n v="12.46"/>
  </r>
  <r>
    <s v="I25_66to56"/>
    <s v="Win"/>
    <s v="TR012"/>
    <x v="1"/>
    <x v="2"/>
    <s v="Fi01"/>
    <x v="0"/>
    <s v="AM1.vld"/>
    <s v="3c"/>
    <n v="25"/>
    <n v="0"/>
    <s v="AM"/>
    <s v="AM1"/>
    <n v="19002"/>
    <n v="19001"/>
    <x v="0"/>
    <x v="10"/>
    <x v="0"/>
    <n v="2.34"/>
    <n v="0.16"/>
    <n v="8.01"/>
    <n v="1889.02"/>
    <n v="2.5"/>
    <n v="8.01"/>
  </r>
  <r>
    <s v="I25_66to56"/>
    <s v="Win"/>
    <s v="TR012"/>
    <x v="1"/>
    <x v="2"/>
    <s v="Fi01"/>
    <x v="0"/>
    <s v="AM1.vld"/>
    <s v="3c"/>
    <n v="25"/>
    <n v="0"/>
    <s v="AM"/>
    <s v="AM1"/>
    <n v="19004"/>
    <n v="13271"/>
    <x v="1"/>
    <x v="11"/>
    <x v="0"/>
    <n v="2.8"/>
    <n v="0.21"/>
    <n v="3.38"/>
    <n v="1006.88"/>
    <n v="3.01"/>
    <n v="3.38"/>
  </r>
  <r>
    <s v="I25_66to56"/>
    <s v="Win"/>
    <s v="TR012"/>
    <x v="1"/>
    <x v="2"/>
    <s v="Fi01"/>
    <x v="0"/>
    <s v="AM1.vld"/>
    <s v="3c"/>
    <n v="25"/>
    <n v="0"/>
    <s v="AM"/>
    <s v="AM1"/>
    <n v="19017"/>
    <n v="19018"/>
    <x v="1"/>
    <x v="11"/>
    <x v="1"/>
    <n v="85.23"/>
    <n v="6.55"/>
    <n v="22.2"/>
    <n v="113.98"/>
    <n v="91.78"/>
    <n v="22.2"/>
  </r>
  <r>
    <s v="I25_66to56"/>
    <s v="Win"/>
    <s v="TR012"/>
    <x v="1"/>
    <x v="2"/>
    <s v="Fi01"/>
    <x v="0"/>
    <s v="AM1.vld"/>
    <s v="3c"/>
    <n v="25"/>
    <n v="0"/>
    <s v="AM"/>
    <s v="AM1"/>
    <n v="19035"/>
    <n v="19036"/>
    <x v="1"/>
    <x v="9"/>
    <x v="1"/>
    <n v="21.03"/>
    <n v="1.29"/>
    <n v="17.149999999999999"/>
    <n v="39.479999999999997"/>
    <n v="22.33"/>
    <n v="17.149999999999999"/>
  </r>
  <r>
    <s v="I25_66to56"/>
    <s v="Win"/>
    <s v="TR012"/>
    <x v="1"/>
    <x v="2"/>
    <s v="Fi01"/>
    <x v="0"/>
    <s v="AM1.vld"/>
    <s v="3c"/>
    <n v="25"/>
    <n v="0"/>
    <s v="AM"/>
    <s v="AM1"/>
    <n v="19075"/>
    <n v="19076"/>
    <x v="1"/>
    <x v="4"/>
    <x v="1"/>
    <n v="19.47"/>
    <n v="0"/>
    <n v="3.16"/>
    <n v="22.63"/>
    <n v="19.47"/>
    <n v="3.16"/>
  </r>
  <r>
    <s v="I25_66to56"/>
    <s v="Win"/>
    <s v="TR012"/>
    <x v="1"/>
    <x v="2"/>
    <s v="Fi01"/>
    <x v="0"/>
    <s v="AM1.vld"/>
    <s v="3c"/>
    <n v="25"/>
    <n v="0"/>
    <s v="AM"/>
    <s v="AM1"/>
    <n v="19119"/>
    <n v="19120"/>
    <x v="1"/>
    <x v="7"/>
    <x v="1"/>
    <n v="4.71"/>
    <n v="0.05"/>
    <n v="14.24"/>
    <n v="19"/>
    <n v="4.76"/>
    <n v="14.24"/>
  </r>
  <r>
    <s v="I25_66to56"/>
    <s v="Win"/>
    <s v="TR012"/>
    <x v="1"/>
    <x v="2"/>
    <s v="Fi01"/>
    <x v="0"/>
    <s v="AM1.vld"/>
    <s v="3c"/>
    <n v="25"/>
    <n v="0"/>
    <s v="AM"/>
    <s v="AM1"/>
    <n v="19127"/>
    <n v="19239"/>
    <x v="0"/>
    <x v="0"/>
    <x v="1"/>
    <n v="35.15"/>
    <n v="2.39"/>
    <n v="27.87"/>
    <n v="65.41"/>
    <n v="37.54"/>
    <n v="27.87"/>
  </r>
  <r>
    <s v="I25_66to56"/>
    <s v="Win"/>
    <s v="TR012"/>
    <x v="1"/>
    <x v="2"/>
    <s v="Fi01"/>
    <x v="0"/>
    <s v="AM1.vld"/>
    <s v="3c"/>
    <n v="25"/>
    <n v="0"/>
    <s v="AM"/>
    <s v="AM1"/>
    <n v="19131"/>
    <n v="19130"/>
    <x v="0"/>
    <x v="2"/>
    <x v="1"/>
    <n v="37.72"/>
    <n v="2.27"/>
    <n v="27.92"/>
    <n v="67.900000000000006"/>
    <n v="39.979999999999997"/>
    <n v="27.92"/>
  </r>
  <r>
    <s v="I25_66to56"/>
    <s v="Win"/>
    <s v="TR012"/>
    <x v="1"/>
    <x v="2"/>
    <s v="Fi01"/>
    <x v="0"/>
    <s v="AM1.vld"/>
    <s v="3c"/>
    <n v="25"/>
    <n v="0"/>
    <s v="AM"/>
    <s v="AM1"/>
    <n v="19136"/>
    <n v="19135"/>
    <x v="0"/>
    <x v="1"/>
    <x v="1"/>
    <n v="35.96"/>
    <n v="2.2000000000000002"/>
    <n v="33.57"/>
    <n v="71.73"/>
    <n v="38.17"/>
    <n v="33.57"/>
  </r>
  <r>
    <s v="I25_66to56"/>
    <s v="Win"/>
    <s v="TR012"/>
    <x v="1"/>
    <x v="2"/>
    <s v="Fi01"/>
    <x v="0"/>
    <s v="AM1.vld"/>
    <s v="3c"/>
    <n v="25"/>
    <n v="0"/>
    <s v="AM"/>
    <s v="AM1"/>
    <n v="19149"/>
    <n v="19148"/>
    <x v="0"/>
    <x v="10"/>
    <x v="1"/>
    <n v="24.49"/>
    <n v="1.3"/>
    <n v="20.059999999999999"/>
    <n v="45.85"/>
    <n v="25.79"/>
    <n v="20.059999999999999"/>
  </r>
  <r>
    <s v="I25_66to56"/>
    <s v="Win"/>
    <s v="TR012"/>
    <x v="1"/>
    <x v="2"/>
    <s v="Fi01"/>
    <x v="0"/>
    <s v="AM1.vld"/>
    <s v="3c"/>
    <n v="25"/>
    <n v="0"/>
    <s v="AM"/>
    <s v="AM1"/>
    <n v="19189"/>
    <n v="19188"/>
    <x v="0"/>
    <x v="5"/>
    <x v="1"/>
    <n v="32.200000000000003"/>
    <n v="0.06"/>
    <n v="6"/>
    <n v="38.25"/>
    <n v="32.26"/>
    <n v="6"/>
  </r>
  <r>
    <s v="I25_66to56"/>
    <s v="Win"/>
    <s v="TR012"/>
    <x v="1"/>
    <x v="2"/>
    <s v="Fi01"/>
    <x v="0"/>
    <s v="AM1.vld"/>
    <s v="3c"/>
    <n v="25"/>
    <n v="0"/>
    <s v="AM"/>
    <s v="AM1"/>
    <n v="19233"/>
    <n v="19232"/>
    <x v="0"/>
    <x v="6"/>
    <x v="1"/>
    <n v="8.07"/>
    <n v="0.06"/>
    <n v="15.34"/>
    <n v="23.48"/>
    <n v="8.14"/>
    <n v="15.34"/>
  </r>
  <r>
    <s v="I25_66to56"/>
    <s v="Win"/>
    <s v="TR012"/>
    <x v="1"/>
    <x v="2"/>
    <s v="Fi01"/>
    <x v="1"/>
    <s v="AM2.vld"/>
    <s v="3c"/>
    <n v="25"/>
    <n v="0"/>
    <s v="AM"/>
    <s v="AM2"/>
    <n v="5209"/>
    <n v="19241"/>
    <x v="0"/>
    <x v="0"/>
    <x v="0"/>
    <n v="276.95"/>
    <n v="19.86"/>
    <n v="41.46"/>
    <n v="4063.21"/>
    <n v="296.81"/>
    <n v="41.46"/>
  </r>
  <r>
    <s v="I25_66to56"/>
    <s v="Win"/>
    <s v="TR012"/>
    <x v="1"/>
    <x v="2"/>
    <s v="Fi01"/>
    <x v="1"/>
    <s v="AM2.vld"/>
    <s v="3c"/>
    <n v="25"/>
    <n v="0"/>
    <s v="AM"/>
    <s v="AM2"/>
    <n v="5394"/>
    <n v="15366"/>
    <x v="0"/>
    <x v="1"/>
    <x v="0"/>
    <n v="100.37"/>
    <n v="9.32"/>
    <n v="21.21"/>
    <n v="2937.95"/>
    <n v="109.7"/>
    <n v="21.21"/>
  </r>
  <r>
    <s v="I25_66to56"/>
    <s v="Win"/>
    <s v="TR012"/>
    <x v="1"/>
    <x v="2"/>
    <s v="Fi01"/>
    <x v="1"/>
    <s v="AM2.vld"/>
    <s v="3c"/>
    <n v="25"/>
    <n v="0"/>
    <s v="AM"/>
    <s v="AM2"/>
    <n v="13270"/>
    <n v="11802"/>
    <x v="0"/>
    <x v="2"/>
    <x v="0"/>
    <n v="94.48"/>
    <n v="8.34"/>
    <n v="19.04"/>
    <n v="3081.86"/>
    <n v="102.82"/>
    <n v="19.04"/>
  </r>
  <r>
    <s v="I25_66to56"/>
    <s v="Win"/>
    <s v="TR012"/>
    <x v="1"/>
    <x v="2"/>
    <s v="Fi01"/>
    <x v="1"/>
    <s v="AM2.vld"/>
    <s v="3c"/>
    <n v="25"/>
    <n v="0"/>
    <s v="AM"/>
    <s v="AM2"/>
    <n v="15333"/>
    <n v="18991"/>
    <x v="1"/>
    <x v="3"/>
    <x v="0"/>
    <n v="183.68"/>
    <n v="3.27"/>
    <n v="8.5500000000000007"/>
    <n v="1824.11"/>
    <n v="186.94"/>
    <n v="8.5500000000000007"/>
  </r>
  <r>
    <s v="I25_66to56"/>
    <s v="Win"/>
    <s v="TR012"/>
    <x v="1"/>
    <x v="2"/>
    <s v="Fi01"/>
    <x v="1"/>
    <s v="AM2.vld"/>
    <s v="3c"/>
    <n v="25"/>
    <n v="0"/>
    <s v="AM"/>
    <s v="AM2"/>
    <n v="15740"/>
    <n v="15741"/>
    <x v="1"/>
    <x v="4"/>
    <x v="0"/>
    <n v="0.04"/>
    <n v="0"/>
    <n v="0.56000000000000005"/>
    <n v="1460.44"/>
    <n v="0.04"/>
    <n v="0.56000000000000005"/>
  </r>
  <r>
    <s v="I25_66to56"/>
    <s v="Win"/>
    <s v="TR012"/>
    <x v="1"/>
    <x v="2"/>
    <s v="Fi01"/>
    <x v="1"/>
    <s v="AM2.vld"/>
    <s v="3c"/>
    <n v="25"/>
    <n v="0"/>
    <s v="AM"/>
    <s v="AM2"/>
    <n v="15742"/>
    <n v="15743"/>
    <x v="0"/>
    <x v="5"/>
    <x v="0"/>
    <n v="0.12"/>
    <n v="0.01"/>
    <n v="1.42"/>
    <n v="1572.89"/>
    <n v="0.13"/>
    <n v="1.42"/>
  </r>
  <r>
    <s v="I25_66to56"/>
    <s v="Win"/>
    <s v="TR012"/>
    <x v="1"/>
    <x v="2"/>
    <s v="Fi01"/>
    <x v="1"/>
    <s v="AM2.vld"/>
    <s v="3c"/>
    <n v="25"/>
    <n v="0"/>
    <s v="AM"/>
    <s v="AM2"/>
    <n v="17350"/>
    <n v="17351"/>
    <x v="0"/>
    <x v="6"/>
    <x v="0"/>
    <n v="0"/>
    <n v="0"/>
    <n v="0"/>
    <n v="1209.21"/>
    <n v="0"/>
    <n v="0"/>
  </r>
  <r>
    <s v="I25_66to56"/>
    <s v="Win"/>
    <s v="TR012"/>
    <x v="1"/>
    <x v="2"/>
    <s v="Fi01"/>
    <x v="1"/>
    <s v="AM2.vld"/>
    <s v="3c"/>
    <n v="25"/>
    <n v="0"/>
    <s v="AM"/>
    <s v="AM2"/>
    <n v="17352"/>
    <n v="17353"/>
    <x v="1"/>
    <x v="7"/>
    <x v="0"/>
    <n v="0"/>
    <n v="0"/>
    <n v="0"/>
    <n v="1239.29"/>
    <n v="0"/>
    <n v="0"/>
  </r>
  <r>
    <s v="I25_66to56"/>
    <s v="Win"/>
    <s v="TR012"/>
    <x v="1"/>
    <x v="2"/>
    <s v="Fi01"/>
    <x v="1"/>
    <s v="AM2.vld"/>
    <s v="3c"/>
    <n v="25"/>
    <n v="0"/>
    <s v="AM"/>
    <s v="AM2"/>
    <n v="18993"/>
    <n v="15334"/>
    <x v="0"/>
    <x v="8"/>
    <x v="0"/>
    <n v="366.48"/>
    <n v="13.91"/>
    <n v="18.829999999999998"/>
    <n v="2857.09"/>
    <n v="380.39"/>
    <n v="18.829999999999998"/>
  </r>
  <r>
    <s v="I25_66to56"/>
    <s v="Win"/>
    <s v="TR012"/>
    <x v="1"/>
    <x v="2"/>
    <s v="Fi01"/>
    <x v="1"/>
    <s v="AM2.vld"/>
    <s v="3c"/>
    <n v="25"/>
    <n v="0"/>
    <s v="AM"/>
    <s v="AM2"/>
    <n v="18999"/>
    <n v="19000"/>
    <x v="1"/>
    <x v="9"/>
    <x v="0"/>
    <n v="30.58"/>
    <n v="2.34"/>
    <n v="23.08"/>
    <n v="2866.48"/>
    <n v="32.92"/>
    <n v="23.08"/>
  </r>
  <r>
    <s v="I25_66to56"/>
    <s v="Win"/>
    <s v="TR012"/>
    <x v="1"/>
    <x v="2"/>
    <s v="Fi01"/>
    <x v="1"/>
    <s v="AM2.vld"/>
    <s v="3c"/>
    <n v="25"/>
    <n v="0"/>
    <s v="AM"/>
    <s v="AM2"/>
    <n v="19002"/>
    <n v="19001"/>
    <x v="0"/>
    <x v="10"/>
    <x v="0"/>
    <n v="90.8"/>
    <n v="8.33"/>
    <n v="16.87"/>
    <n v="2999.81"/>
    <n v="99.13"/>
    <n v="16.87"/>
  </r>
  <r>
    <s v="I25_66to56"/>
    <s v="Win"/>
    <s v="TR012"/>
    <x v="1"/>
    <x v="2"/>
    <s v="Fi01"/>
    <x v="1"/>
    <s v="AM2.vld"/>
    <s v="3c"/>
    <n v="25"/>
    <n v="0"/>
    <s v="AM"/>
    <s v="AM2"/>
    <n v="19004"/>
    <n v="13271"/>
    <x v="1"/>
    <x v="11"/>
    <x v="0"/>
    <n v="1.06"/>
    <n v="0.11"/>
    <n v="8.56"/>
    <n v="1982.3"/>
    <n v="1.17"/>
    <n v="8.56"/>
  </r>
  <r>
    <s v="I25_66to56"/>
    <s v="Win"/>
    <s v="TR012"/>
    <x v="1"/>
    <x v="2"/>
    <s v="Fi01"/>
    <x v="1"/>
    <s v="AM2.vld"/>
    <s v="3c"/>
    <n v="25"/>
    <n v="0"/>
    <s v="AM"/>
    <s v="AM2"/>
    <n v="19017"/>
    <n v="19018"/>
    <x v="1"/>
    <x v="11"/>
    <x v="1"/>
    <n v="82.57"/>
    <n v="6.04"/>
    <n v="46.27"/>
    <n v="134.88999999999999"/>
    <n v="88.61"/>
    <n v="46.27"/>
  </r>
  <r>
    <s v="I25_66to56"/>
    <s v="Win"/>
    <s v="TR012"/>
    <x v="1"/>
    <x v="2"/>
    <s v="Fi01"/>
    <x v="1"/>
    <s v="AM2.vld"/>
    <s v="3c"/>
    <n v="25"/>
    <n v="0"/>
    <s v="AM"/>
    <s v="AM2"/>
    <n v="19035"/>
    <n v="19036"/>
    <x v="1"/>
    <x v="9"/>
    <x v="1"/>
    <n v="43.2"/>
    <n v="2.06"/>
    <n v="34.51"/>
    <n v="79.77"/>
    <n v="45.27"/>
    <n v="34.51"/>
  </r>
  <r>
    <s v="I25_66to56"/>
    <s v="Win"/>
    <s v="TR012"/>
    <x v="1"/>
    <x v="2"/>
    <s v="Fi01"/>
    <x v="1"/>
    <s v="AM2.vld"/>
    <s v="3c"/>
    <n v="25"/>
    <n v="0"/>
    <s v="AM"/>
    <s v="AM2"/>
    <n v="19075"/>
    <n v="19076"/>
    <x v="1"/>
    <x v="4"/>
    <x v="1"/>
    <n v="114.5"/>
    <n v="0.41"/>
    <n v="4.6399999999999997"/>
    <n v="119.55"/>
    <n v="114.91"/>
    <n v="4.6399999999999997"/>
  </r>
  <r>
    <s v="I25_66to56"/>
    <s v="Win"/>
    <s v="TR012"/>
    <x v="1"/>
    <x v="2"/>
    <s v="Fi01"/>
    <x v="1"/>
    <s v="AM2.vld"/>
    <s v="3c"/>
    <n v="25"/>
    <n v="0"/>
    <s v="AM"/>
    <s v="AM2"/>
    <n v="19119"/>
    <n v="19120"/>
    <x v="1"/>
    <x v="7"/>
    <x v="1"/>
    <n v="25.3"/>
    <n v="0.28999999999999998"/>
    <n v="24.7"/>
    <n v="50.29"/>
    <n v="25.58"/>
    <n v="24.7"/>
  </r>
  <r>
    <s v="I25_66to56"/>
    <s v="Win"/>
    <s v="TR012"/>
    <x v="1"/>
    <x v="2"/>
    <s v="Fi01"/>
    <x v="1"/>
    <s v="AM2.vld"/>
    <s v="3c"/>
    <n v="25"/>
    <n v="0"/>
    <s v="AM"/>
    <s v="AM2"/>
    <n v="19127"/>
    <n v="19239"/>
    <x v="0"/>
    <x v="0"/>
    <x v="1"/>
    <n v="589.27"/>
    <n v="47.34"/>
    <n v="87.33"/>
    <n v="723.94"/>
    <n v="636.6"/>
    <n v="87.33"/>
  </r>
  <r>
    <s v="I25_66to56"/>
    <s v="Win"/>
    <s v="TR012"/>
    <x v="1"/>
    <x v="2"/>
    <s v="Fi01"/>
    <x v="1"/>
    <s v="AM2.vld"/>
    <s v="3c"/>
    <n v="25"/>
    <n v="0"/>
    <s v="AM"/>
    <s v="AM2"/>
    <n v="19131"/>
    <n v="19130"/>
    <x v="0"/>
    <x v="2"/>
    <x v="1"/>
    <n v="965.47"/>
    <n v="75.87"/>
    <n v="99.55"/>
    <n v="1140.8900000000001"/>
    <n v="1041.3399999999999"/>
    <n v="99.55"/>
  </r>
  <r>
    <s v="I25_66to56"/>
    <s v="Win"/>
    <s v="TR012"/>
    <x v="1"/>
    <x v="2"/>
    <s v="Fi01"/>
    <x v="1"/>
    <s v="AM2.vld"/>
    <s v="3c"/>
    <n v="25"/>
    <n v="0"/>
    <s v="AM"/>
    <s v="AM2"/>
    <n v="19136"/>
    <n v="19135"/>
    <x v="0"/>
    <x v="1"/>
    <x v="1"/>
    <n v="1004.7"/>
    <n v="76.239999999999995"/>
    <n v="88.94"/>
    <n v="1169.8800000000001"/>
    <n v="1080.94"/>
    <n v="88.94"/>
  </r>
  <r>
    <s v="I25_66to56"/>
    <s v="Win"/>
    <s v="TR012"/>
    <x v="1"/>
    <x v="2"/>
    <s v="Fi01"/>
    <x v="1"/>
    <s v="AM2.vld"/>
    <s v="3c"/>
    <n v="25"/>
    <n v="0"/>
    <s v="AM"/>
    <s v="AM2"/>
    <n v="19149"/>
    <n v="19148"/>
    <x v="0"/>
    <x v="10"/>
    <x v="1"/>
    <n v="586.51"/>
    <n v="35.75"/>
    <n v="56.01"/>
    <n v="678.27"/>
    <n v="622.26"/>
    <n v="56.01"/>
  </r>
  <r>
    <s v="I25_66to56"/>
    <s v="Win"/>
    <s v="TR012"/>
    <x v="1"/>
    <x v="2"/>
    <s v="Fi01"/>
    <x v="1"/>
    <s v="AM2.vld"/>
    <s v="3c"/>
    <n v="25"/>
    <n v="0"/>
    <s v="AM"/>
    <s v="AM2"/>
    <n v="19189"/>
    <n v="19188"/>
    <x v="0"/>
    <x v="5"/>
    <x v="1"/>
    <n v="103.35"/>
    <n v="0.36"/>
    <n v="6.27"/>
    <n v="109.97"/>
    <n v="103.71"/>
    <n v="6.27"/>
  </r>
  <r>
    <s v="I25_66to56"/>
    <s v="Win"/>
    <s v="TR012"/>
    <x v="1"/>
    <x v="2"/>
    <s v="Fi01"/>
    <x v="1"/>
    <s v="AM2.vld"/>
    <s v="3c"/>
    <n v="25"/>
    <n v="0"/>
    <s v="AM"/>
    <s v="AM2"/>
    <n v="19233"/>
    <n v="19232"/>
    <x v="0"/>
    <x v="6"/>
    <x v="1"/>
    <n v="23.98"/>
    <n v="0.44"/>
    <n v="25.2"/>
    <n v="49.62"/>
    <n v="24.42"/>
    <n v="25.2"/>
  </r>
  <r>
    <s v="I25_66to56"/>
    <s v="Win"/>
    <s v="TR012"/>
    <x v="1"/>
    <x v="2"/>
    <s v="Fi01"/>
    <x v="2"/>
    <s v="AM3.vld"/>
    <s v="3c"/>
    <n v="25"/>
    <n v="0"/>
    <s v="AM"/>
    <s v="AM3"/>
    <n v="5209"/>
    <n v="19241"/>
    <x v="0"/>
    <x v="0"/>
    <x v="0"/>
    <n v="113.52"/>
    <n v="8.3800000000000008"/>
    <n v="34.07"/>
    <n v="3293.18"/>
    <n v="121.9"/>
    <n v="34.07"/>
  </r>
  <r>
    <s v="I25_66to56"/>
    <s v="Win"/>
    <s v="TR012"/>
    <x v="1"/>
    <x v="2"/>
    <s v="Fi01"/>
    <x v="2"/>
    <s v="AM3.vld"/>
    <s v="3c"/>
    <n v="25"/>
    <n v="0"/>
    <s v="AM"/>
    <s v="AM3"/>
    <n v="5394"/>
    <n v="15366"/>
    <x v="0"/>
    <x v="1"/>
    <x v="0"/>
    <n v="69.92"/>
    <n v="5.7"/>
    <n v="24.7"/>
    <n v="2738.61"/>
    <n v="75.62"/>
    <n v="24.7"/>
  </r>
  <r>
    <s v="I25_66to56"/>
    <s v="Win"/>
    <s v="TR012"/>
    <x v="1"/>
    <x v="2"/>
    <s v="Fi01"/>
    <x v="2"/>
    <s v="AM3.vld"/>
    <s v="3c"/>
    <n v="25"/>
    <n v="0"/>
    <s v="AM"/>
    <s v="AM3"/>
    <n v="13270"/>
    <n v="11802"/>
    <x v="0"/>
    <x v="2"/>
    <x v="0"/>
    <n v="62.96"/>
    <n v="6.04"/>
    <n v="18.5"/>
    <n v="2816.7"/>
    <n v="69"/>
    <n v="18.5"/>
  </r>
  <r>
    <s v="I25_66to56"/>
    <s v="Win"/>
    <s v="TR012"/>
    <x v="1"/>
    <x v="2"/>
    <s v="Fi01"/>
    <x v="2"/>
    <s v="AM3.vld"/>
    <s v="3c"/>
    <n v="25"/>
    <n v="0"/>
    <s v="AM"/>
    <s v="AM3"/>
    <n v="15333"/>
    <n v="18991"/>
    <x v="1"/>
    <x v="3"/>
    <x v="0"/>
    <n v="336.81"/>
    <n v="4.6500000000000004"/>
    <n v="6.97"/>
    <n v="1664.16"/>
    <n v="341.45"/>
    <n v="6.97"/>
  </r>
  <r>
    <s v="I25_66to56"/>
    <s v="Win"/>
    <s v="TR012"/>
    <x v="1"/>
    <x v="2"/>
    <s v="Fi01"/>
    <x v="2"/>
    <s v="AM3.vld"/>
    <s v="3c"/>
    <n v="25"/>
    <n v="0"/>
    <s v="AM"/>
    <s v="AM3"/>
    <n v="15740"/>
    <n v="15741"/>
    <x v="1"/>
    <x v="4"/>
    <x v="0"/>
    <n v="1.04"/>
    <n v="0.04"/>
    <n v="0.36"/>
    <n v="1193.3900000000001"/>
    <n v="1.08"/>
    <n v="0.36"/>
  </r>
  <r>
    <s v="I25_66to56"/>
    <s v="Win"/>
    <s v="TR012"/>
    <x v="1"/>
    <x v="2"/>
    <s v="Fi01"/>
    <x v="2"/>
    <s v="AM3.vld"/>
    <s v="3c"/>
    <n v="25"/>
    <n v="0"/>
    <s v="AM"/>
    <s v="AM3"/>
    <n v="15742"/>
    <n v="15743"/>
    <x v="0"/>
    <x v="5"/>
    <x v="0"/>
    <n v="0.05"/>
    <n v="0"/>
    <n v="0.94"/>
    <n v="1107.1199999999999"/>
    <n v="0.05"/>
    <n v="0.94"/>
  </r>
  <r>
    <s v="I25_66to56"/>
    <s v="Win"/>
    <s v="TR012"/>
    <x v="1"/>
    <x v="2"/>
    <s v="Fi01"/>
    <x v="2"/>
    <s v="AM3.vld"/>
    <s v="3c"/>
    <n v="25"/>
    <n v="0"/>
    <s v="AM"/>
    <s v="AM3"/>
    <n v="17350"/>
    <n v="17351"/>
    <x v="0"/>
    <x v="6"/>
    <x v="0"/>
    <n v="0"/>
    <n v="0"/>
    <n v="0"/>
    <n v="1055.3900000000001"/>
    <n v="0"/>
    <n v="0"/>
  </r>
  <r>
    <s v="I25_66to56"/>
    <s v="Win"/>
    <s v="TR012"/>
    <x v="1"/>
    <x v="2"/>
    <s v="Fi01"/>
    <x v="2"/>
    <s v="AM3.vld"/>
    <s v="3c"/>
    <n v="25"/>
    <n v="0"/>
    <s v="AM"/>
    <s v="AM3"/>
    <n v="17352"/>
    <n v="17353"/>
    <x v="1"/>
    <x v="7"/>
    <x v="0"/>
    <n v="0"/>
    <n v="0"/>
    <n v="0"/>
    <n v="1109.6600000000001"/>
    <n v="0"/>
    <n v="0"/>
  </r>
  <r>
    <s v="I25_66to56"/>
    <s v="Win"/>
    <s v="TR012"/>
    <x v="1"/>
    <x v="2"/>
    <s v="Fi01"/>
    <x v="2"/>
    <s v="AM3.vld"/>
    <s v="3c"/>
    <n v="25"/>
    <n v="0"/>
    <s v="AM"/>
    <s v="AM3"/>
    <n v="18993"/>
    <n v="15334"/>
    <x v="0"/>
    <x v="8"/>
    <x v="0"/>
    <n v="243.93"/>
    <n v="9.7200000000000006"/>
    <n v="15.75"/>
    <n v="2261.1"/>
    <n v="253.64"/>
    <n v="15.75"/>
  </r>
  <r>
    <s v="I25_66to56"/>
    <s v="Win"/>
    <s v="TR012"/>
    <x v="1"/>
    <x v="2"/>
    <s v="Fi01"/>
    <x v="2"/>
    <s v="AM3.vld"/>
    <s v="3c"/>
    <n v="25"/>
    <n v="0"/>
    <s v="AM"/>
    <s v="AM3"/>
    <n v="18999"/>
    <n v="19000"/>
    <x v="1"/>
    <x v="9"/>
    <x v="0"/>
    <n v="58.19"/>
    <n v="4.67"/>
    <n v="17.670000000000002"/>
    <n v="2132.3000000000002"/>
    <n v="62.86"/>
    <n v="17.670000000000002"/>
  </r>
  <r>
    <s v="I25_66to56"/>
    <s v="Win"/>
    <s v="TR012"/>
    <x v="1"/>
    <x v="2"/>
    <s v="Fi01"/>
    <x v="2"/>
    <s v="AM3.vld"/>
    <s v="3c"/>
    <n v="25"/>
    <n v="0"/>
    <s v="AM"/>
    <s v="AM3"/>
    <n v="19002"/>
    <n v="19001"/>
    <x v="0"/>
    <x v="10"/>
    <x v="0"/>
    <n v="46.93"/>
    <n v="4.1100000000000003"/>
    <n v="15.9"/>
    <n v="2596.91"/>
    <n v="51.04"/>
    <n v="15.9"/>
  </r>
  <r>
    <s v="I25_66to56"/>
    <s v="Win"/>
    <s v="TR012"/>
    <x v="1"/>
    <x v="2"/>
    <s v="Fi01"/>
    <x v="2"/>
    <s v="AM3.vld"/>
    <s v="3c"/>
    <n v="25"/>
    <n v="0"/>
    <s v="AM"/>
    <s v="AM3"/>
    <n v="19004"/>
    <n v="13271"/>
    <x v="1"/>
    <x v="11"/>
    <x v="0"/>
    <n v="3.11"/>
    <n v="0.27"/>
    <n v="7.8"/>
    <n v="1791.25"/>
    <n v="3.37"/>
    <n v="7.8"/>
  </r>
  <r>
    <s v="I25_66to56"/>
    <s v="Win"/>
    <s v="TR012"/>
    <x v="1"/>
    <x v="2"/>
    <s v="Fi01"/>
    <x v="2"/>
    <s v="AM3.vld"/>
    <s v="3c"/>
    <n v="25"/>
    <n v="0"/>
    <s v="AM"/>
    <s v="AM3"/>
    <n v="19017"/>
    <n v="19018"/>
    <x v="1"/>
    <x v="11"/>
    <x v="1"/>
    <n v="249.06"/>
    <n v="16.32"/>
    <n v="44.59"/>
    <n v="309.97000000000003"/>
    <n v="265.38"/>
    <n v="44.59"/>
  </r>
  <r>
    <s v="I25_66to56"/>
    <s v="Win"/>
    <s v="TR012"/>
    <x v="1"/>
    <x v="2"/>
    <s v="Fi01"/>
    <x v="2"/>
    <s v="AM3.vld"/>
    <s v="3c"/>
    <n v="25"/>
    <n v="0"/>
    <s v="AM"/>
    <s v="AM3"/>
    <n v="19035"/>
    <n v="19036"/>
    <x v="1"/>
    <x v="9"/>
    <x v="1"/>
    <n v="190.57"/>
    <n v="7.46"/>
    <n v="33.130000000000003"/>
    <n v="231.16"/>
    <n v="198.03"/>
    <n v="33.130000000000003"/>
  </r>
  <r>
    <s v="I25_66to56"/>
    <s v="Win"/>
    <s v="TR012"/>
    <x v="1"/>
    <x v="2"/>
    <s v="Fi01"/>
    <x v="2"/>
    <s v="AM3.vld"/>
    <s v="3c"/>
    <n v="25"/>
    <n v="0"/>
    <s v="AM"/>
    <s v="AM3"/>
    <n v="19075"/>
    <n v="19076"/>
    <x v="1"/>
    <x v="4"/>
    <x v="1"/>
    <n v="324.3"/>
    <n v="2.56"/>
    <n v="4.3899999999999997"/>
    <n v="331.25"/>
    <n v="326.86"/>
    <n v="4.3899999999999997"/>
  </r>
  <r>
    <s v="I25_66to56"/>
    <s v="Win"/>
    <s v="TR012"/>
    <x v="1"/>
    <x v="2"/>
    <s v="Fi01"/>
    <x v="2"/>
    <s v="AM3.vld"/>
    <s v="3c"/>
    <n v="25"/>
    <n v="0"/>
    <s v="AM"/>
    <s v="AM3"/>
    <n v="19119"/>
    <n v="19120"/>
    <x v="1"/>
    <x v="7"/>
    <x v="1"/>
    <n v="125.26"/>
    <n v="3.73"/>
    <n v="22.75"/>
    <n v="151.74"/>
    <n v="129"/>
    <n v="22.75"/>
  </r>
  <r>
    <s v="I25_66to56"/>
    <s v="Win"/>
    <s v="TR012"/>
    <x v="1"/>
    <x v="2"/>
    <s v="Fi01"/>
    <x v="2"/>
    <s v="AM3.vld"/>
    <s v="3c"/>
    <n v="25"/>
    <n v="0"/>
    <s v="AM"/>
    <s v="AM3"/>
    <n v="19127"/>
    <n v="19239"/>
    <x v="0"/>
    <x v="0"/>
    <x v="1"/>
    <n v="472.52"/>
    <n v="38.9"/>
    <n v="101.82"/>
    <n v="613.24"/>
    <n v="511.42"/>
    <n v="101.82"/>
  </r>
  <r>
    <s v="I25_66to56"/>
    <s v="Win"/>
    <s v="TR012"/>
    <x v="1"/>
    <x v="2"/>
    <s v="Fi01"/>
    <x v="2"/>
    <s v="AM3.vld"/>
    <s v="3c"/>
    <n v="25"/>
    <n v="0"/>
    <s v="AM"/>
    <s v="AM3"/>
    <n v="19131"/>
    <n v="19130"/>
    <x v="0"/>
    <x v="2"/>
    <x v="1"/>
    <n v="560.34"/>
    <n v="43.26"/>
    <n v="106.91"/>
    <n v="710.51"/>
    <n v="603.6"/>
    <n v="106.91"/>
  </r>
  <r>
    <s v="I25_66to56"/>
    <s v="Win"/>
    <s v="TR012"/>
    <x v="1"/>
    <x v="2"/>
    <s v="Fi01"/>
    <x v="2"/>
    <s v="AM3.vld"/>
    <s v="3c"/>
    <n v="25"/>
    <n v="0"/>
    <s v="AM"/>
    <s v="AM3"/>
    <n v="19136"/>
    <n v="19135"/>
    <x v="0"/>
    <x v="1"/>
    <x v="1"/>
    <n v="538.29"/>
    <n v="40.85"/>
    <n v="93.53"/>
    <n v="672.66"/>
    <n v="579.14"/>
    <n v="93.53"/>
  </r>
  <r>
    <s v="I25_66to56"/>
    <s v="Win"/>
    <s v="TR012"/>
    <x v="1"/>
    <x v="2"/>
    <s v="Fi01"/>
    <x v="2"/>
    <s v="AM3.vld"/>
    <s v="3c"/>
    <n v="25"/>
    <n v="0"/>
    <s v="AM"/>
    <s v="AM3"/>
    <n v="19149"/>
    <n v="19148"/>
    <x v="0"/>
    <x v="10"/>
    <x v="1"/>
    <n v="385.14"/>
    <n v="27.54"/>
    <n v="65.28"/>
    <n v="477.96"/>
    <n v="412.68"/>
    <n v="65.28"/>
  </r>
  <r>
    <s v="I25_66to56"/>
    <s v="Win"/>
    <s v="TR012"/>
    <x v="1"/>
    <x v="2"/>
    <s v="Fi01"/>
    <x v="2"/>
    <s v="AM3.vld"/>
    <s v="3c"/>
    <n v="25"/>
    <n v="0"/>
    <s v="AM"/>
    <s v="AM3"/>
    <n v="19189"/>
    <n v="19188"/>
    <x v="0"/>
    <x v="5"/>
    <x v="1"/>
    <n v="62.73"/>
    <n v="0.09"/>
    <n v="3.95"/>
    <n v="66.77"/>
    <n v="62.82"/>
    <n v="3.95"/>
  </r>
  <r>
    <s v="I25_66to56"/>
    <s v="Win"/>
    <s v="TR012"/>
    <x v="1"/>
    <x v="2"/>
    <s v="Fi01"/>
    <x v="2"/>
    <s v="AM3.vld"/>
    <s v="3c"/>
    <n v="25"/>
    <n v="0"/>
    <s v="AM"/>
    <s v="AM3"/>
    <n v="19233"/>
    <n v="19232"/>
    <x v="0"/>
    <x v="6"/>
    <x v="1"/>
    <n v="28.38"/>
    <n v="0.84"/>
    <n v="23.6"/>
    <n v="52.82"/>
    <n v="29.22"/>
    <n v="23.6"/>
  </r>
  <r>
    <s v="I25_66to56"/>
    <s v="Win"/>
    <s v="TR012"/>
    <x v="1"/>
    <x v="2"/>
    <s v="Fi01"/>
    <x v="3"/>
    <s v="AM4.vld"/>
    <s v="3c"/>
    <n v="25"/>
    <n v="0"/>
    <s v="AM"/>
    <s v="AM4"/>
    <n v="5209"/>
    <n v="19241"/>
    <x v="0"/>
    <x v="0"/>
    <x v="0"/>
    <n v="181.82"/>
    <n v="17.22"/>
    <n v="71"/>
    <n v="7157.3"/>
    <n v="199.04"/>
    <n v="71"/>
  </r>
  <r>
    <s v="I25_66to56"/>
    <s v="Win"/>
    <s v="TR012"/>
    <x v="1"/>
    <x v="2"/>
    <s v="Fi01"/>
    <x v="3"/>
    <s v="AM4.vld"/>
    <s v="3c"/>
    <n v="25"/>
    <n v="0"/>
    <s v="AM"/>
    <s v="AM4"/>
    <n v="5394"/>
    <n v="15366"/>
    <x v="0"/>
    <x v="1"/>
    <x v="0"/>
    <n v="167.39"/>
    <n v="14.71"/>
    <n v="61.76"/>
    <n v="6069.62"/>
    <n v="182.1"/>
    <n v="61.76"/>
  </r>
  <r>
    <s v="I25_66to56"/>
    <s v="Win"/>
    <s v="TR012"/>
    <x v="1"/>
    <x v="2"/>
    <s v="Fi01"/>
    <x v="3"/>
    <s v="AM4.vld"/>
    <s v="3c"/>
    <n v="25"/>
    <n v="0"/>
    <s v="AM"/>
    <s v="AM4"/>
    <n v="13270"/>
    <n v="11802"/>
    <x v="0"/>
    <x v="2"/>
    <x v="0"/>
    <n v="185.63"/>
    <n v="17.05"/>
    <n v="48.38"/>
    <n v="6245.42"/>
    <n v="202.67"/>
    <n v="48.38"/>
  </r>
  <r>
    <s v="I25_66to56"/>
    <s v="Win"/>
    <s v="TR012"/>
    <x v="1"/>
    <x v="2"/>
    <s v="Fi01"/>
    <x v="3"/>
    <s v="AM4.vld"/>
    <s v="3c"/>
    <n v="25"/>
    <n v="0"/>
    <s v="AM"/>
    <s v="AM4"/>
    <n v="15333"/>
    <n v="18991"/>
    <x v="1"/>
    <x v="3"/>
    <x v="0"/>
    <n v="918.43"/>
    <n v="13.8"/>
    <n v="17.100000000000001"/>
    <n v="3657.29"/>
    <n v="932.23"/>
    <n v="17.100000000000001"/>
  </r>
  <r>
    <s v="I25_66to56"/>
    <s v="Win"/>
    <s v="TR012"/>
    <x v="1"/>
    <x v="2"/>
    <s v="Fi01"/>
    <x v="3"/>
    <s v="AM4.vld"/>
    <s v="3c"/>
    <n v="25"/>
    <n v="0"/>
    <s v="AM"/>
    <s v="AM4"/>
    <n v="15740"/>
    <n v="15741"/>
    <x v="1"/>
    <x v="4"/>
    <x v="0"/>
    <n v="6.89"/>
    <n v="0.31"/>
    <n v="1.06"/>
    <n v="2429.58"/>
    <n v="7.2"/>
    <n v="1.06"/>
  </r>
  <r>
    <s v="I25_66to56"/>
    <s v="Win"/>
    <s v="TR012"/>
    <x v="1"/>
    <x v="2"/>
    <s v="Fi01"/>
    <x v="3"/>
    <s v="AM4.vld"/>
    <s v="3c"/>
    <n v="25"/>
    <n v="0"/>
    <s v="AM"/>
    <s v="AM4"/>
    <n v="15742"/>
    <n v="15743"/>
    <x v="0"/>
    <x v="5"/>
    <x v="0"/>
    <n v="0.56000000000000005"/>
    <n v="0.04"/>
    <n v="1.92"/>
    <n v="2588.14"/>
    <n v="0.59"/>
    <n v="1.92"/>
  </r>
  <r>
    <s v="I25_66to56"/>
    <s v="Win"/>
    <s v="TR012"/>
    <x v="1"/>
    <x v="2"/>
    <s v="Fi01"/>
    <x v="3"/>
    <s v="AM4.vld"/>
    <s v="3c"/>
    <n v="25"/>
    <n v="0"/>
    <s v="AM"/>
    <s v="AM4"/>
    <n v="17350"/>
    <n v="17351"/>
    <x v="0"/>
    <x v="6"/>
    <x v="0"/>
    <n v="0"/>
    <n v="0"/>
    <n v="0"/>
    <n v="2622.13"/>
    <n v="0"/>
    <n v="0"/>
  </r>
  <r>
    <s v="I25_66to56"/>
    <s v="Win"/>
    <s v="TR012"/>
    <x v="1"/>
    <x v="2"/>
    <s v="Fi01"/>
    <x v="3"/>
    <s v="AM4.vld"/>
    <s v="3c"/>
    <n v="25"/>
    <n v="0"/>
    <s v="AM"/>
    <s v="AM4"/>
    <n v="17352"/>
    <n v="17353"/>
    <x v="1"/>
    <x v="7"/>
    <x v="0"/>
    <n v="0"/>
    <n v="0"/>
    <n v="0"/>
    <n v="2394.1"/>
    <n v="0"/>
    <n v="0"/>
  </r>
  <r>
    <s v="I25_66to56"/>
    <s v="Win"/>
    <s v="TR012"/>
    <x v="1"/>
    <x v="2"/>
    <s v="Fi01"/>
    <x v="3"/>
    <s v="AM4.vld"/>
    <s v="3c"/>
    <n v="25"/>
    <n v="0"/>
    <s v="AM"/>
    <s v="AM4"/>
    <n v="18993"/>
    <n v="15334"/>
    <x v="0"/>
    <x v="8"/>
    <x v="0"/>
    <n v="465.29"/>
    <n v="19.170000000000002"/>
    <n v="31.81"/>
    <n v="4651.32"/>
    <n v="484.47"/>
    <n v="31.81"/>
  </r>
  <r>
    <s v="I25_66to56"/>
    <s v="Win"/>
    <s v="TR012"/>
    <x v="1"/>
    <x v="2"/>
    <s v="Fi01"/>
    <x v="3"/>
    <s v="AM4.vld"/>
    <s v="3c"/>
    <n v="25"/>
    <n v="0"/>
    <s v="AM"/>
    <s v="AM4"/>
    <n v="18999"/>
    <n v="19000"/>
    <x v="1"/>
    <x v="9"/>
    <x v="0"/>
    <n v="190.33"/>
    <n v="16.059999999999999"/>
    <n v="36.68"/>
    <n v="4363.38"/>
    <n v="206.39"/>
    <n v="36.68"/>
  </r>
  <r>
    <s v="I25_66to56"/>
    <s v="Win"/>
    <s v="TR012"/>
    <x v="1"/>
    <x v="2"/>
    <s v="Fi01"/>
    <x v="3"/>
    <s v="AM4.vld"/>
    <s v="3c"/>
    <n v="25"/>
    <n v="0"/>
    <s v="AM"/>
    <s v="AM4"/>
    <n v="19002"/>
    <n v="19001"/>
    <x v="0"/>
    <x v="10"/>
    <x v="0"/>
    <n v="101.66"/>
    <n v="9.2100000000000009"/>
    <n v="35.28"/>
    <n v="5482.16"/>
    <n v="110.86"/>
    <n v="35.28"/>
  </r>
  <r>
    <s v="I25_66to56"/>
    <s v="Win"/>
    <s v="TR012"/>
    <x v="1"/>
    <x v="2"/>
    <s v="Fi01"/>
    <x v="3"/>
    <s v="AM4.vld"/>
    <s v="3c"/>
    <n v="25"/>
    <n v="0"/>
    <s v="AM"/>
    <s v="AM4"/>
    <n v="19004"/>
    <n v="13271"/>
    <x v="1"/>
    <x v="11"/>
    <x v="0"/>
    <n v="23.75"/>
    <n v="2.44"/>
    <n v="21.52"/>
    <n v="4225.26"/>
    <n v="26.19"/>
    <n v="21.52"/>
  </r>
  <r>
    <s v="I25_66to56"/>
    <s v="Win"/>
    <s v="TR012"/>
    <x v="1"/>
    <x v="2"/>
    <s v="Fi01"/>
    <x v="3"/>
    <s v="AM4.vld"/>
    <s v="3c"/>
    <n v="25"/>
    <n v="0"/>
    <s v="AM"/>
    <s v="AM4"/>
    <n v="19017"/>
    <n v="19018"/>
    <x v="1"/>
    <x v="11"/>
    <x v="1"/>
    <n v="912.38"/>
    <n v="69.67"/>
    <n v="134.68"/>
    <n v="1116.73"/>
    <n v="982.06"/>
    <n v="134.68"/>
  </r>
  <r>
    <s v="I25_66to56"/>
    <s v="Win"/>
    <s v="TR012"/>
    <x v="1"/>
    <x v="2"/>
    <s v="Fi01"/>
    <x v="3"/>
    <s v="AM4.vld"/>
    <s v="3c"/>
    <n v="25"/>
    <n v="0"/>
    <s v="AM"/>
    <s v="AM4"/>
    <n v="19035"/>
    <n v="19036"/>
    <x v="1"/>
    <x v="9"/>
    <x v="1"/>
    <n v="610.78"/>
    <n v="28.23"/>
    <n v="88.9"/>
    <n v="727.9"/>
    <n v="639"/>
    <n v="88.9"/>
  </r>
  <r>
    <s v="I25_66to56"/>
    <s v="Win"/>
    <s v="TR012"/>
    <x v="1"/>
    <x v="2"/>
    <s v="Fi01"/>
    <x v="3"/>
    <s v="AM4.vld"/>
    <s v="3c"/>
    <n v="25"/>
    <n v="0"/>
    <s v="AM"/>
    <s v="AM4"/>
    <n v="19075"/>
    <n v="19076"/>
    <x v="1"/>
    <x v="4"/>
    <x v="1"/>
    <n v="900.77"/>
    <n v="6.12"/>
    <n v="8.19"/>
    <n v="915.08"/>
    <n v="906.89"/>
    <n v="8.19"/>
  </r>
  <r>
    <s v="I25_66to56"/>
    <s v="Win"/>
    <s v="TR012"/>
    <x v="1"/>
    <x v="2"/>
    <s v="Fi01"/>
    <x v="3"/>
    <s v="AM4.vld"/>
    <s v="3c"/>
    <n v="25"/>
    <n v="0"/>
    <s v="AM"/>
    <s v="AM4"/>
    <n v="19119"/>
    <n v="19120"/>
    <x v="1"/>
    <x v="7"/>
    <x v="1"/>
    <n v="486.01"/>
    <n v="16.96"/>
    <n v="50.19"/>
    <n v="553.16"/>
    <n v="502.97"/>
    <n v="50.19"/>
  </r>
  <r>
    <s v="I25_66to56"/>
    <s v="Win"/>
    <s v="TR012"/>
    <x v="1"/>
    <x v="2"/>
    <s v="Fi01"/>
    <x v="3"/>
    <s v="AM4.vld"/>
    <s v="3c"/>
    <n v="25"/>
    <n v="0"/>
    <s v="AM"/>
    <s v="AM4"/>
    <n v="19127"/>
    <n v="19239"/>
    <x v="0"/>
    <x v="0"/>
    <x v="1"/>
    <n v="1164.81"/>
    <n v="95.64"/>
    <n v="263.04000000000002"/>
    <n v="1523.49"/>
    <n v="1260.45"/>
    <n v="263.04000000000002"/>
  </r>
  <r>
    <s v="I25_66to56"/>
    <s v="Win"/>
    <s v="TR012"/>
    <x v="1"/>
    <x v="2"/>
    <s v="Fi01"/>
    <x v="3"/>
    <s v="AM4.vld"/>
    <s v="3c"/>
    <n v="25"/>
    <n v="0"/>
    <s v="AM"/>
    <s v="AM4"/>
    <n v="19131"/>
    <n v="19130"/>
    <x v="0"/>
    <x v="2"/>
    <x v="1"/>
    <n v="1129.3599999999999"/>
    <n v="88.65"/>
    <n v="266.75"/>
    <n v="1484.76"/>
    <n v="1218.01"/>
    <n v="266.75"/>
  </r>
  <r>
    <s v="I25_66to56"/>
    <s v="Win"/>
    <s v="TR012"/>
    <x v="1"/>
    <x v="2"/>
    <s v="Fi01"/>
    <x v="3"/>
    <s v="AM4.vld"/>
    <s v="3c"/>
    <n v="25"/>
    <n v="0"/>
    <s v="AM"/>
    <s v="AM4"/>
    <n v="19136"/>
    <n v="19135"/>
    <x v="0"/>
    <x v="1"/>
    <x v="1"/>
    <n v="1009.53"/>
    <n v="77.61"/>
    <n v="229.58"/>
    <n v="1316.71"/>
    <n v="1087.1300000000001"/>
    <n v="229.58"/>
  </r>
  <r>
    <s v="I25_66to56"/>
    <s v="Win"/>
    <s v="TR012"/>
    <x v="1"/>
    <x v="2"/>
    <s v="Fi01"/>
    <x v="3"/>
    <s v="AM4.vld"/>
    <s v="3c"/>
    <n v="25"/>
    <n v="0"/>
    <s v="AM"/>
    <s v="AM4"/>
    <n v="19149"/>
    <n v="19148"/>
    <x v="0"/>
    <x v="10"/>
    <x v="1"/>
    <n v="701.95"/>
    <n v="53.42"/>
    <n v="163.51"/>
    <n v="918.87"/>
    <n v="755.36"/>
    <n v="163.51"/>
  </r>
  <r>
    <s v="I25_66to56"/>
    <s v="Win"/>
    <s v="TR012"/>
    <x v="1"/>
    <x v="2"/>
    <s v="Fi01"/>
    <x v="3"/>
    <s v="AM4.vld"/>
    <s v="3c"/>
    <n v="25"/>
    <n v="0"/>
    <s v="AM"/>
    <s v="AM4"/>
    <n v="19189"/>
    <n v="19188"/>
    <x v="0"/>
    <x v="5"/>
    <x v="1"/>
    <n v="136.94"/>
    <n v="0.57999999999999996"/>
    <n v="9.74"/>
    <n v="147.25"/>
    <n v="137.51"/>
    <n v="9.74"/>
  </r>
  <r>
    <s v="I25_66to56"/>
    <s v="Win"/>
    <s v="TR012"/>
    <x v="1"/>
    <x v="2"/>
    <s v="Fi01"/>
    <x v="3"/>
    <s v="AM4.vld"/>
    <s v="3c"/>
    <n v="25"/>
    <n v="0"/>
    <s v="AM"/>
    <s v="AM4"/>
    <n v="19233"/>
    <n v="19232"/>
    <x v="0"/>
    <x v="6"/>
    <x v="1"/>
    <n v="142.59"/>
    <n v="7.5"/>
    <n v="58.81"/>
    <n v="208.9"/>
    <n v="150.09"/>
    <n v="58.81"/>
  </r>
  <r>
    <s v="I25_66to56"/>
    <s v="Win"/>
    <s v="TR012"/>
    <x v="1"/>
    <x v="2"/>
    <s v="Fi01"/>
    <x v="4"/>
    <s v="AM5.vld"/>
    <s v="3c"/>
    <n v="25"/>
    <n v="0"/>
    <s v="AM"/>
    <s v="AM5"/>
    <n v="5209"/>
    <n v="19241"/>
    <x v="0"/>
    <x v="0"/>
    <x v="0"/>
    <n v="74.41"/>
    <n v="6.1"/>
    <n v="28.88"/>
    <n v="3437.19"/>
    <n v="80.510000000000005"/>
    <n v="28.88"/>
  </r>
  <r>
    <s v="I25_66to56"/>
    <s v="Win"/>
    <s v="TR012"/>
    <x v="1"/>
    <x v="2"/>
    <s v="Fi01"/>
    <x v="4"/>
    <s v="AM5.vld"/>
    <s v="3c"/>
    <n v="25"/>
    <n v="0"/>
    <s v="AM"/>
    <s v="AM5"/>
    <n v="5394"/>
    <n v="15366"/>
    <x v="0"/>
    <x v="1"/>
    <x v="0"/>
    <n v="83.01"/>
    <n v="6.43"/>
    <n v="27.28"/>
    <n v="2985.7"/>
    <n v="89.44"/>
    <n v="27.28"/>
  </r>
  <r>
    <s v="I25_66to56"/>
    <s v="Win"/>
    <s v="TR012"/>
    <x v="1"/>
    <x v="2"/>
    <s v="Fi01"/>
    <x v="4"/>
    <s v="AM5.vld"/>
    <s v="3c"/>
    <n v="25"/>
    <n v="0"/>
    <s v="AM"/>
    <s v="AM5"/>
    <n v="13270"/>
    <n v="11802"/>
    <x v="0"/>
    <x v="2"/>
    <x v="0"/>
    <n v="80.44"/>
    <n v="7.56"/>
    <n v="17.93"/>
    <n v="3042.97"/>
    <n v="88"/>
    <n v="17.93"/>
  </r>
  <r>
    <s v="I25_66to56"/>
    <s v="Win"/>
    <s v="TR012"/>
    <x v="1"/>
    <x v="2"/>
    <s v="Fi01"/>
    <x v="4"/>
    <s v="AM5.vld"/>
    <s v="3c"/>
    <n v="25"/>
    <n v="0"/>
    <s v="AM"/>
    <s v="AM5"/>
    <n v="15333"/>
    <n v="18991"/>
    <x v="1"/>
    <x v="3"/>
    <x v="0"/>
    <n v="442.88"/>
    <n v="7.14"/>
    <n v="8.44"/>
    <n v="1814.42"/>
    <n v="450.03"/>
    <n v="8.44"/>
  </r>
  <r>
    <s v="I25_66to56"/>
    <s v="Win"/>
    <s v="TR012"/>
    <x v="1"/>
    <x v="2"/>
    <s v="Fi01"/>
    <x v="4"/>
    <s v="AM5.vld"/>
    <s v="3c"/>
    <n v="25"/>
    <n v="0"/>
    <s v="AM"/>
    <s v="AM5"/>
    <n v="15740"/>
    <n v="15741"/>
    <x v="1"/>
    <x v="4"/>
    <x v="0"/>
    <n v="2.21"/>
    <n v="0.1"/>
    <n v="0.48"/>
    <n v="1216.82"/>
    <n v="2.31"/>
    <n v="0.48"/>
  </r>
  <r>
    <s v="I25_66to56"/>
    <s v="Win"/>
    <s v="TR012"/>
    <x v="1"/>
    <x v="2"/>
    <s v="Fi01"/>
    <x v="4"/>
    <s v="AM5.vld"/>
    <s v="3c"/>
    <n v="25"/>
    <n v="0"/>
    <s v="AM"/>
    <s v="AM5"/>
    <n v="15742"/>
    <n v="15743"/>
    <x v="0"/>
    <x v="5"/>
    <x v="0"/>
    <n v="0.13"/>
    <n v="0.01"/>
    <n v="0.67"/>
    <n v="1042.4000000000001"/>
    <n v="0.13"/>
    <n v="0.67"/>
  </r>
  <r>
    <s v="I25_66to56"/>
    <s v="Win"/>
    <s v="TR012"/>
    <x v="1"/>
    <x v="2"/>
    <s v="Fi01"/>
    <x v="4"/>
    <s v="AM5.vld"/>
    <s v="3c"/>
    <n v="25"/>
    <n v="0"/>
    <s v="AM"/>
    <s v="AM5"/>
    <n v="17350"/>
    <n v="17351"/>
    <x v="0"/>
    <x v="6"/>
    <x v="0"/>
    <n v="0"/>
    <n v="0"/>
    <n v="0"/>
    <n v="1297.23"/>
    <n v="0"/>
    <n v="0"/>
  </r>
  <r>
    <s v="I25_66to56"/>
    <s v="Win"/>
    <s v="TR012"/>
    <x v="1"/>
    <x v="2"/>
    <s v="Fi01"/>
    <x v="4"/>
    <s v="AM5.vld"/>
    <s v="3c"/>
    <n v="25"/>
    <n v="0"/>
    <s v="AM"/>
    <s v="AM5"/>
    <n v="17352"/>
    <n v="17353"/>
    <x v="1"/>
    <x v="7"/>
    <x v="0"/>
    <n v="0"/>
    <n v="0"/>
    <n v="0"/>
    <n v="1166.79"/>
    <n v="0"/>
    <n v="0"/>
  </r>
  <r>
    <s v="I25_66to56"/>
    <s v="Win"/>
    <s v="TR012"/>
    <x v="1"/>
    <x v="2"/>
    <s v="Fi01"/>
    <x v="4"/>
    <s v="AM5.vld"/>
    <s v="3c"/>
    <n v="25"/>
    <n v="0"/>
    <s v="AM"/>
    <s v="AM5"/>
    <n v="18993"/>
    <n v="15334"/>
    <x v="0"/>
    <x v="8"/>
    <x v="0"/>
    <n v="189.53"/>
    <n v="7.47"/>
    <n v="14.05"/>
    <n v="2044.25"/>
    <n v="197"/>
    <n v="14.05"/>
  </r>
  <r>
    <s v="I25_66to56"/>
    <s v="Win"/>
    <s v="TR012"/>
    <x v="1"/>
    <x v="2"/>
    <s v="Fi01"/>
    <x v="4"/>
    <s v="AM5.vld"/>
    <s v="3c"/>
    <n v="25"/>
    <n v="0"/>
    <s v="AM"/>
    <s v="AM5"/>
    <n v="18999"/>
    <n v="19000"/>
    <x v="1"/>
    <x v="9"/>
    <x v="0"/>
    <n v="88.29"/>
    <n v="7.98"/>
    <n v="18.32"/>
    <n v="2236.4"/>
    <n v="96.27"/>
    <n v="18.32"/>
  </r>
  <r>
    <s v="I25_66to56"/>
    <s v="Win"/>
    <s v="TR012"/>
    <x v="1"/>
    <x v="2"/>
    <s v="Fi01"/>
    <x v="4"/>
    <s v="AM5.vld"/>
    <s v="3c"/>
    <n v="25"/>
    <n v="0"/>
    <s v="AM"/>
    <s v="AM5"/>
    <n v="19002"/>
    <n v="19001"/>
    <x v="0"/>
    <x v="10"/>
    <x v="0"/>
    <n v="38.020000000000003"/>
    <n v="3.35"/>
    <n v="14.87"/>
    <n v="2542.66"/>
    <n v="41.37"/>
    <n v="14.87"/>
  </r>
  <r>
    <s v="I25_66to56"/>
    <s v="Win"/>
    <s v="TR012"/>
    <x v="1"/>
    <x v="2"/>
    <s v="Fi01"/>
    <x v="4"/>
    <s v="AM5.vld"/>
    <s v="3c"/>
    <n v="25"/>
    <n v="0"/>
    <s v="AM"/>
    <s v="AM5"/>
    <n v="19004"/>
    <n v="13271"/>
    <x v="1"/>
    <x v="11"/>
    <x v="0"/>
    <n v="14.99"/>
    <n v="1.43"/>
    <n v="9.19"/>
    <n v="2289.65"/>
    <n v="16.420000000000002"/>
    <n v="9.19"/>
  </r>
  <r>
    <s v="I25_66to56"/>
    <s v="Win"/>
    <s v="TR012"/>
    <x v="1"/>
    <x v="2"/>
    <s v="Fi01"/>
    <x v="4"/>
    <s v="AM5.vld"/>
    <s v="3c"/>
    <n v="25"/>
    <n v="0"/>
    <s v="AM"/>
    <s v="AM5"/>
    <n v="19017"/>
    <n v="19018"/>
    <x v="1"/>
    <x v="11"/>
    <x v="1"/>
    <n v="559.27"/>
    <n v="40.5"/>
    <n v="68.58"/>
    <n v="668.34"/>
    <n v="599.76"/>
    <n v="68.58"/>
  </r>
  <r>
    <s v="I25_66to56"/>
    <s v="Win"/>
    <s v="TR012"/>
    <x v="1"/>
    <x v="2"/>
    <s v="Fi01"/>
    <x v="4"/>
    <s v="AM5.vld"/>
    <s v="3c"/>
    <n v="25"/>
    <n v="0"/>
    <s v="AM"/>
    <s v="AM5"/>
    <n v="19035"/>
    <n v="19036"/>
    <x v="1"/>
    <x v="9"/>
    <x v="1"/>
    <n v="348.04"/>
    <n v="15.61"/>
    <n v="42.53"/>
    <n v="406.18"/>
    <n v="363.65"/>
    <n v="42.53"/>
  </r>
  <r>
    <s v="I25_66to56"/>
    <s v="Win"/>
    <s v="TR012"/>
    <x v="1"/>
    <x v="2"/>
    <s v="Fi01"/>
    <x v="4"/>
    <s v="AM5.vld"/>
    <s v="3c"/>
    <n v="25"/>
    <n v="0"/>
    <s v="AM"/>
    <s v="AM5"/>
    <n v="19075"/>
    <n v="19076"/>
    <x v="1"/>
    <x v="4"/>
    <x v="1"/>
    <n v="409.48"/>
    <n v="2.68"/>
    <n v="3.88"/>
    <n v="416.03"/>
    <n v="412.15"/>
    <n v="3.88"/>
  </r>
  <r>
    <s v="I25_66to56"/>
    <s v="Win"/>
    <s v="TR012"/>
    <x v="1"/>
    <x v="2"/>
    <s v="Fi01"/>
    <x v="4"/>
    <s v="AM5.vld"/>
    <s v="3c"/>
    <n v="25"/>
    <n v="0"/>
    <s v="AM"/>
    <s v="AM5"/>
    <n v="19119"/>
    <n v="19120"/>
    <x v="1"/>
    <x v="7"/>
    <x v="1"/>
    <n v="211.03"/>
    <n v="6.43"/>
    <n v="22.4"/>
    <n v="239.86"/>
    <n v="217.46"/>
    <n v="22.4"/>
  </r>
  <r>
    <s v="I25_66to56"/>
    <s v="Win"/>
    <s v="TR012"/>
    <x v="1"/>
    <x v="2"/>
    <s v="Fi01"/>
    <x v="4"/>
    <s v="AM5.vld"/>
    <s v="3c"/>
    <n v="25"/>
    <n v="0"/>
    <s v="AM"/>
    <s v="AM5"/>
    <n v="19127"/>
    <n v="19239"/>
    <x v="0"/>
    <x v="0"/>
    <x v="1"/>
    <n v="492.16"/>
    <n v="38.25"/>
    <n v="106.92"/>
    <n v="637.33000000000004"/>
    <n v="530.41"/>
    <n v="106.92"/>
  </r>
  <r>
    <s v="I25_66to56"/>
    <s v="Win"/>
    <s v="TR012"/>
    <x v="1"/>
    <x v="2"/>
    <s v="Fi01"/>
    <x v="4"/>
    <s v="AM5.vld"/>
    <s v="3c"/>
    <n v="25"/>
    <n v="0"/>
    <s v="AM"/>
    <s v="AM5"/>
    <n v="19131"/>
    <n v="19130"/>
    <x v="0"/>
    <x v="2"/>
    <x v="1"/>
    <n v="473.68"/>
    <n v="34.549999999999997"/>
    <n v="107.99"/>
    <n v="616.21"/>
    <n v="508.22"/>
    <n v="107.99"/>
  </r>
  <r>
    <s v="I25_66to56"/>
    <s v="Win"/>
    <s v="TR012"/>
    <x v="1"/>
    <x v="2"/>
    <s v="Fi01"/>
    <x v="4"/>
    <s v="AM5.vld"/>
    <s v="3c"/>
    <n v="25"/>
    <n v="0"/>
    <s v="AM"/>
    <s v="AM5"/>
    <n v="19136"/>
    <n v="19135"/>
    <x v="0"/>
    <x v="1"/>
    <x v="1"/>
    <n v="409.87"/>
    <n v="29.53"/>
    <n v="89.89"/>
    <n v="529.29"/>
    <n v="439.39"/>
    <n v="89.89"/>
  </r>
  <r>
    <s v="I25_66to56"/>
    <s v="Win"/>
    <s v="TR012"/>
    <x v="1"/>
    <x v="2"/>
    <s v="Fi01"/>
    <x v="4"/>
    <s v="AM5.vld"/>
    <s v="3c"/>
    <n v="25"/>
    <n v="0"/>
    <s v="AM"/>
    <s v="AM5"/>
    <n v="19149"/>
    <n v="19148"/>
    <x v="0"/>
    <x v="10"/>
    <x v="1"/>
    <n v="260.10000000000002"/>
    <n v="18.34"/>
    <n v="64.09"/>
    <n v="342.53"/>
    <n v="278.44"/>
    <n v="64.09"/>
  </r>
  <r>
    <s v="I25_66to56"/>
    <s v="Win"/>
    <s v="TR012"/>
    <x v="1"/>
    <x v="2"/>
    <s v="Fi01"/>
    <x v="4"/>
    <s v="AM5.vld"/>
    <s v="3c"/>
    <n v="25"/>
    <n v="0"/>
    <s v="AM"/>
    <s v="AM5"/>
    <n v="19189"/>
    <n v="19188"/>
    <x v="0"/>
    <x v="5"/>
    <x v="1"/>
    <n v="55.63"/>
    <n v="0.11"/>
    <n v="3.49"/>
    <n v="59.24"/>
    <n v="55.75"/>
    <n v="3.49"/>
  </r>
  <r>
    <s v="I25_66to56"/>
    <s v="Win"/>
    <s v="TR012"/>
    <x v="1"/>
    <x v="2"/>
    <s v="Fi01"/>
    <x v="4"/>
    <s v="AM5.vld"/>
    <s v="3c"/>
    <n v="25"/>
    <n v="0"/>
    <s v="AM"/>
    <s v="AM5"/>
    <n v="19233"/>
    <n v="19232"/>
    <x v="0"/>
    <x v="6"/>
    <x v="1"/>
    <n v="52.3"/>
    <n v="2.1"/>
    <n v="26.73"/>
    <n v="81.13"/>
    <n v="54.4"/>
    <n v="26.73"/>
  </r>
  <r>
    <s v="I25_66to56"/>
    <s v="Win"/>
    <s v="TR012"/>
    <x v="1"/>
    <x v="2"/>
    <s v="Fi01"/>
    <x v="5"/>
    <s v="AM6.vld"/>
    <s v="3c"/>
    <n v="25"/>
    <n v="0"/>
    <s v="AM"/>
    <s v="AM6"/>
    <n v="5209"/>
    <n v="19241"/>
    <x v="0"/>
    <x v="0"/>
    <x v="0"/>
    <n v="220.89"/>
    <n v="12.95"/>
    <n v="39.85"/>
    <n v="7082.99"/>
    <n v="233.84"/>
    <n v="39.85"/>
  </r>
  <r>
    <s v="I25_66to56"/>
    <s v="Win"/>
    <s v="TR012"/>
    <x v="1"/>
    <x v="2"/>
    <s v="Fi01"/>
    <x v="5"/>
    <s v="AM6.vld"/>
    <s v="3c"/>
    <n v="25"/>
    <n v="0"/>
    <s v="AM"/>
    <s v="AM6"/>
    <n v="5394"/>
    <n v="15366"/>
    <x v="0"/>
    <x v="1"/>
    <x v="0"/>
    <n v="178.07"/>
    <n v="13.15"/>
    <n v="46"/>
    <n v="6159.46"/>
    <n v="191.22"/>
    <n v="46"/>
  </r>
  <r>
    <s v="I25_66to56"/>
    <s v="Win"/>
    <s v="TR012"/>
    <x v="1"/>
    <x v="2"/>
    <s v="Fi01"/>
    <x v="5"/>
    <s v="AM6.vld"/>
    <s v="3c"/>
    <n v="25"/>
    <n v="0"/>
    <s v="AM"/>
    <s v="AM6"/>
    <n v="13270"/>
    <n v="11802"/>
    <x v="0"/>
    <x v="2"/>
    <x v="0"/>
    <n v="122.91"/>
    <n v="9.73"/>
    <n v="23.49"/>
    <n v="6317.57"/>
    <n v="132.63999999999999"/>
    <n v="23.49"/>
  </r>
  <r>
    <s v="I25_66to56"/>
    <s v="Win"/>
    <s v="TR012"/>
    <x v="1"/>
    <x v="2"/>
    <s v="Fi01"/>
    <x v="5"/>
    <s v="AM6.vld"/>
    <s v="3c"/>
    <n v="25"/>
    <n v="0"/>
    <s v="AM"/>
    <s v="AM6"/>
    <n v="15333"/>
    <n v="18991"/>
    <x v="1"/>
    <x v="3"/>
    <x v="0"/>
    <n v="444.48"/>
    <n v="10.39"/>
    <n v="22.28"/>
    <n v="4080.12"/>
    <n v="454.87"/>
    <n v="22.28"/>
  </r>
  <r>
    <s v="I25_66to56"/>
    <s v="Win"/>
    <s v="TR012"/>
    <x v="1"/>
    <x v="2"/>
    <s v="Fi01"/>
    <x v="5"/>
    <s v="AM6.vld"/>
    <s v="3c"/>
    <n v="25"/>
    <n v="0"/>
    <s v="AM"/>
    <s v="AM6"/>
    <n v="15740"/>
    <n v="15741"/>
    <x v="1"/>
    <x v="4"/>
    <x v="0"/>
    <n v="0.11"/>
    <n v="0"/>
    <n v="0.67"/>
    <n v="3140.23"/>
    <n v="0.11"/>
    <n v="0.67"/>
  </r>
  <r>
    <s v="I25_66to56"/>
    <s v="Win"/>
    <s v="TR012"/>
    <x v="1"/>
    <x v="2"/>
    <s v="Fi01"/>
    <x v="5"/>
    <s v="AM6.vld"/>
    <s v="3c"/>
    <n v="25"/>
    <n v="0"/>
    <s v="AM"/>
    <s v="AM6"/>
    <n v="15742"/>
    <n v="15743"/>
    <x v="0"/>
    <x v="5"/>
    <x v="0"/>
    <n v="0.01"/>
    <n v="0"/>
    <n v="1.35"/>
    <n v="2494.42"/>
    <n v="0.01"/>
    <n v="1.35"/>
  </r>
  <r>
    <s v="I25_66to56"/>
    <s v="Win"/>
    <s v="TR012"/>
    <x v="1"/>
    <x v="2"/>
    <s v="Fi01"/>
    <x v="5"/>
    <s v="AM6.vld"/>
    <s v="3c"/>
    <n v="25"/>
    <n v="0"/>
    <s v="AM"/>
    <s v="AM6"/>
    <n v="17350"/>
    <n v="17351"/>
    <x v="0"/>
    <x v="6"/>
    <x v="0"/>
    <n v="0"/>
    <n v="0"/>
    <n v="0"/>
    <n v="2534.35"/>
    <n v="0"/>
    <n v="0"/>
  </r>
  <r>
    <s v="I25_66to56"/>
    <s v="Win"/>
    <s v="TR012"/>
    <x v="1"/>
    <x v="2"/>
    <s v="Fi01"/>
    <x v="5"/>
    <s v="AM6.vld"/>
    <s v="3c"/>
    <n v="25"/>
    <n v="0"/>
    <s v="AM"/>
    <s v="AM6"/>
    <n v="17352"/>
    <n v="17353"/>
    <x v="1"/>
    <x v="7"/>
    <x v="0"/>
    <n v="0"/>
    <n v="0"/>
    <n v="0"/>
    <n v="2614.9"/>
    <n v="0"/>
    <n v="0"/>
  </r>
  <r>
    <s v="I25_66to56"/>
    <s v="Win"/>
    <s v="TR012"/>
    <x v="1"/>
    <x v="2"/>
    <s v="Fi01"/>
    <x v="5"/>
    <s v="AM6.vld"/>
    <s v="3c"/>
    <n v="25"/>
    <n v="0"/>
    <s v="AM"/>
    <s v="AM6"/>
    <n v="18993"/>
    <n v="15334"/>
    <x v="0"/>
    <x v="8"/>
    <x v="0"/>
    <n v="334.13"/>
    <n v="15.83"/>
    <n v="31.87"/>
    <n v="4045.4"/>
    <n v="349.96"/>
    <n v="31.87"/>
  </r>
  <r>
    <s v="I25_66to56"/>
    <s v="Win"/>
    <s v="TR012"/>
    <x v="1"/>
    <x v="2"/>
    <s v="Fi01"/>
    <x v="5"/>
    <s v="AM6.vld"/>
    <s v="3c"/>
    <n v="25"/>
    <n v="0"/>
    <s v="AM"/>
    <s v="AM6"/>
    <n v="18999"/>
    <n v="19000"/>
    <x v="1"/>
    <x v="9"/>
    <x v="0"/>
    <n v="125.85"/>
    <n v="10.19"/>
    <n v="34.18"/>
    <n v="5294.05"/>
    <n v="136.04"/>
    <n v="34.18"/>
  </r>
  <r>
    <s v="I25_66to56"/>
    <s v="Win"/>
    <s v="TR012"/>
    <x v="1"/>
    <x v="2"/>
    <s v="Fi01"/>
    <x v="5"/>
    <s v="AM6.vld"/>
    <s v="3c"/>
    <n v="25"/>
    <n v="0"/>
    <s v="AM"/>
    <s v="AM6"/>
    <n v="19002"/>
    <n v="19001"/>
    <x v="0"/>
    <x v="10"/>
    <x v="0"/>
    <n v="70.64"/>
    <n v="4.66"/>
    <n v="28.78"/>
    <n v="5316.79"/>
    <n v="75.3"/>
    <n v="28.78"/>
  </r>
  <r>
    <s v="I25_66to56"/>
    <s v="Win"/>
    <s v="TR012"/>
    <x v="1"/>
    <x v="2"/>
    <s v="Fi01"/>
    <x v="5"/>
    <s v="AM6.vld"/>
    <s v="3c"/>
    <n v="25"/>
    <n v="0"/>
    <s v="AM"/>
    <s v="AM6"/>
    <n v="19004"/>
    <n v="13271"/>
    <x v="1"/>
    <x v="11"/>
    <x v="0"/>
    <n v="12.3"/>
    <n v="0.86"/>
    <n v="17.850000000000001"/>
    <n v="5911.12"/>
    <n v="13.15"/>
    <n v="17.850000000000001"/>
  </r>
  <r>
    <s v="I25_66to56"/>
    <s v="Win"/>
    <s v="TR012"/>
    <x v="1"/>
    <x v="2"/>
    <s v="Fi01"/>
    <x v="5"/>
    <s v="AM6.vld"/>
    <s v="3c"/>
    <n v="25"/>
    <n v="0"/>
    <s v="AM"/>
    <s v="AM6"/>
    <n v="19017"/>
    <n v="19018"/>
    <x v="1"/>
    <x v="11"/>
    <x v="1"/>
    <n v="746.02"/>
    <n v="55.37"/>
    <n v="142.77000000000001"/>
    <n v="944.15"/>
    <n v="801.39"/>
    <n v="142.77000000000001"/>
  </r>
  <r>
    <s v="I25_66to56"/>
    <s v="Win"/>
    <s v="TR012"/>
    <x v="1"/>
    <x v="2"/>
    <s v="Fi01"/>
    <x v="5"/>
    <s v="AM6.vld"/>
    <s v="3c"/>
    <n v="25"/>
    <n v="0"/>
    <s v="AM"/>
    <s v="AM6"/>
    <n v="19035"/>
    <n v="19036"/>
    <x v="1"/>
    <x v="9"/>
    <x v="1"/>
    <n v="335.22"/>
    <n v="15.99"/>
    <n v="73.680000000000007"/>
    <n v="424.89"/>
    <n v="351.21"/>
    <n v="73.680000000000007"/>
  </r>
  <r>
    <s v="I25_66to56"/>
    <s v="Win"/>
    <s v="TR012"/>
    <x v="1"/>
    <x v="2"/>
    <s v="Fi01"/>
    <x v="5"/>
    <s v="AM6.vld"/>
    <s v="3c"/>
    <n v="25"/>
    <n v="0"/>
    <s v="AM"/>
    <s v="AM6"/>
    <n v="19075"/>
    <n v="19076"/>
    <x v="1"/>
    <x v="4"/>
    <x v="1"/>
    <n v="291.97000000000003"/>
    <n v="0.73"/>
    <n v="4.87"/>
    <n v="297.57"/>
    <n v="292.7"/>
    <n v="4.87"/>
  </r>
  <r>
    <s v="I25_66to56"/>
    <s v="Win"/>
    <s v="TR012"/>
    <x v="1"/>
    <x v="2"/>
    <s v="Fi01"/>
    <x v="5"/>
    <s v="AM6.vld"/>
    <s v="3c"/>
    <n v="25"/>
    <n v="0"/>
    <s v="AM"/>
    <s v="AM6"/>
    <n v="19119"/>
    <n v="19120"/>
    <x v="1"/>
    <x v="7"/>
    <x v="1"/>
    <n v="74.47"/>
    <n v="0.6"/>
    <n v="45.82"/>
    <n v="120.89"/>
    <n v="75.069999999999993"/>
    <n v="45.82"/>
  </r>
  <r>
    <s v="I25_66to56"/>
    <s v="Win"/>
    <s v="TR012"/>
    <x v="1"/>
    <x v="2"/>
    <s v="Fi01"/>
    <x v="5"/>
    <s v="AM6.vld"/>
    <s v="3c"/>
    <n v="25"/>
    <n v="0"/>
    <s v="AM"/>
    <s v="AM6"/>
    <n v="19127"/>
    <n v="19239"/>
    <x v="0"/>
    <x v="0"/>
    <x v="1"/>
    <n v="876.94"/>
    <n v="62.57"/>
    <n v="164.64"/>
    <n v="1104.1500000000001"/>
    <n v="939.51"/>
    <n v="164.64"/>
  </r>
  <r>
    <s v="I25_66to56"/>
    <s v="Win"/>
    <s v="TR012"/>
    <x v="1"/>
    <x v="2"/>
    <s v="Fi01"/>
    <x v="5"/>
    <s v="AM6.vld"/>
    <s v="3c"/>
    <n v="25"/>
    <n v="0"/>
    <s v="AM"/>
    <s v="AM6"/>
    <n v="19131"/>
    <n v="19130"/>
    <x v="0"/>
    <x v="2"/>
    <x v="1"/>
    <n v="992.13"/>
    <n v="66.92"/>
    <n v="169.47"/>
    <n v="1228.52"/>
    <n v="1059.05"/>
    <n v="169.47"/>
  </r>
  <r>
    <s v="I25_66to56"/>
    <s v="Win"/>
    <s v="TR012"/>
    <x v="1"/>
    <x v="2"/>
    <s v="Fi01"/>
    <x v="5"/>
    <s v="AM6.vld"/>
    <s v="3c"/>
    <n v="25"/>
    <n v="0"/>
    <s v="AM"/>
    <s v="AM6"/>
    <n v="19136"/>
    <n v="19135"/>
    <x v="0"/>
    <x v="1"/>
    <x v="1"/>
    <n v="855.92"/>
    <n v="56.78"/>
    <n v="134.77000000000001"/>
    <n v="1047.48"/>
    <n v="912.71"/>
    <n v="134.77000000000001"/>
  </r>
  <r>
    <s v="I25_66to56"/>
    <s v="Win"/>
    <s v="TR012"/>
    <x v="1"/>
    <x v="2"/>
    <s v="Fi01"/>
    <x v="5"/>
    <s v="AM6.vld"/>
    <s v="3c"/>
    <n v="25"/>
    <n v="0"/>
    <s v="AM"/>
    <s v="AM6"/>
    <n v="19149"/>
    <n v="19148"/>
    <x v="0"/>
    <x v="10"/>
    <x v="1"/>
    <n v="527.45000000000005"/>
    <n v="32.83"/>
    <n v="87.59"/>
    <n v="647.87"/>
    <n v="560.28"/>
    <n v="87.59"/>
  </r>
  <r>
    <s v="I25_66to56"/>
    <s v="Win"/>
    <s v="TR012"/>
    <x v="1"/>
    <x v="2"/>
    <s v="Fi01"/>
    <x v="5"/>
    <s v="AM6.vld"/>
    <s v="3c"/>
    <n v="25"/>
    <n v="0"/>
    <s v="AM"/>
    <s v="AM6"/>
    <n v="19189"/>
    <n v="19188"/>
    <x v="0"/>
    <x v="5"/>
    <x v="1"/>
    <n v="89.06"/>
    <n v="0.13"/>
    <n v="6.02"/>
    <n v="95.21"/>
    <n v="89.18"/>
    <n v="6.02"/>
  </r>
  <r>
    <s v="I25_66to56"/>
    <s v="Win"/>
    <s v="TR012"/>
    <x v="1"/>
    <x v="2"/>
    <s v="Fi01"/>
    <x v="5"/>
    <s v="AM6.vld"/>
    <s v="3c"/>
    <n v="25"/>
    <n v="0"/>
    <s v="AM"/>
    <s v="AM6"/>
    <n v="19233"/>
    <n v="19232"/>
    <x v="0"/>
    <x v="6"/>
    <x v="1"/>
    <n v="30.24"/>
    <n v="0.38"/>
    <n v="50.3"/>
    <n v="80.92"/>
    <n v="30.62"/>
    <n v="50.3"/>
  </r>
  <r>
    <s v="I25_66to56"/>
    <s v="Win"/>
    <s v="TR012"/>
    <x v="1"/>
    <x v="2"/>
    <s v="Fi01"/>
    <x v="6"/>
    <s v="MD1.vld"/>
    <s v="3c"/>
    <n v="25"/>
    <n v="0"/>
    <s v="MD"/>
    <s v="MD1"/>
    <n v="5209"/>
    <n v="19241"/>
    <x v="0"/>
    <x v="0"/>
    <x v="0"/>
    <n v="97.99"/>
    <n v="6.54"/>
    <n v="52.87"/>
    <n v="10327.5"/>
    <n v="104.53"/>
    <n v="52.87"/>
  </r>
  <r>
    <s v="I25_66to56"/>
    <s v="Win"/>
    <s v="TR012"/>
    <x v="1"/>
    <x v="2"/>
    <s v="Fi01"/>
    <x v="6"/>
    <s v="MD1.vld"/>
    <s v="3c"/>
    <n v="25"/>
    <n v="0"/>
    <s v="MD"/>
    <s v="MD1"/>
    <n v="5394"/>
    <n v="15366"/>
    <x v="0"/>
    <x v="1"/>
    <x v="0"/>
    <n v="130.94999999999999"/>
    <n v="9.23"/>
    <n v="38.590000000000003"/>
    <n v="9231.0400000000009"/>
    <n v="140.18"/>
    <n v="38.590000000000003"/>
  </r>
  <r>
    <s v="I25_66to56"/>
    <s v="Win"/>
    <s v="TR012"/>
    <x v="1"/>
    <x v="2"/>
    <s v="Fi01"/>
    <x v="6"/>
    <s v="MD1.vld"/>
    <s v="3c"/>
    <n v="25"/>
    <n v="0"/>
    <s v="MD"/>
    <s v="MD1"/>
    <n v="13270"/>
    <n v="11802"/>
    <x v="0"/>
    <x v="2"/>
    <x v="0"/>
    <n v="209.84"/>
    <n v="14.8"/>
    <n v="24.89"/>
    <n v="9545.57"/>
    <n v="224.64"/>
    <n v="24.89"/>
  </r>
  <r>
    <s v="I25_66to56"/>
    <s v="Win"/>
    <s v="TR012"/>
    <x v="1"/>
    <x v="2"/>
    <s v="Fi01"/>
    <x v="6"/>
    <s v="MD1.vld"/>
    <s v="3c"/>
    <n v="25"/>
    <n v="0"/>
    <s v="MD"/>
    <s v="MD1"/>
    <n v="15333"/>
    <n v="18991"/>
    <x v="1"/>
    <x v="3"/>
    <x v="0"/>
    <n v="413.66"/>
    <n v="9.68"/>
    <n v="34.08"/>
    <n v="6471.47"/>
    <n v="423.35"/>
    <n v="34.08"/>
  </r>
  <r>
    <s v="I25_66to56"/>
    <s v="Win"/>
    <s v="TR012"/>
    <x v="1"/>
    <x v="2"/>
    <s v="Fi01"/>
    <x v="6"/>
    <s v="MD1.vld"/>
    <s v="3c"/>
    <n v="25"/>
    <n v="0"/>
    <s v="MD"/>
    <s v="MD1"/>
    <n v="15740"/>
    <n v="15741"/>
    <x v="1"/>
    <x v="4"/>
    <x v="0"/>
    <n v="0.05"/>
    <n v="0"/>
    <n v="0.75"/>
    <n v="5092.49"/>
    <n v="0.05"/>
    <n v="0.75"/>
  </r>
  <r>
    <s v="I25_66to56"/>
    <s v="Win"/>
    <s v="TR012"/>
    <x v="1"/>
    <x v="2"/>
    <s v="Fi01"/>
    <x v="6"/>
    <s v="MD1.vld"/>
    <s v="3c"/>
    <n v="25"/>
    <n v="0"/>
    <s v="MD"/>
    <s v="MD1"/>
    <n v="15742"/>
    <n v="15743"/>
    <x v="0"/>
    <x v="5"/>
    <x v="0"/>
    <n v="0"/>
    <n v="0"/>
    <n v="1.34"/>
    <n v="3006.02"/>
    <n v="0"/>
    <n v="1.34"/>
  </r>
  <r>
    <s v="I25_66to56"/>
    <s v="Win"/>
    <s v="TR012"/>
    <x v="1"/>
    <x v="2"/>
    <s v="Fi01"/>
    <x v="6"/>
    <s v="MD1.vld"/>
    <s v="3c"/>
    <n v="25"/>
    <n v="0"/>
    <s v="MD"/>
    <s v="MD1"/>
    <n v="17350"/>
    <n v="17351"/>
    <x v="0"/>
    <x v="6"/>
    <x v="0"/>
    <n v="0"/>
    <n v="0"/>
    <n v="0"/>
    <n v="3541.92"/>
    <n v="0"/>
    <n v="0"/>
  </r>
  <r>
    <s v="I25_66to56"/>
    <s v="Win"/>
    <s v="TR012"/>
    <x v="1"/>
    <x v="2"/>
    <s v="Fi01"/>
    <x v="6"/>
    <s v="MD1.vld"/>
    <s v="3c"/>
    <n v="25"/>
    <n v="0"/>
    <s v="MD"/>
    <s v="MD1"/>
    <n v="17352"/>
    <n v="17353"/>
    <x v="1"/>
    <x v="7"/>
    <x v="0"/>
    <n v="0"/>
    <n v="0"/>
    <n v="0"/>
    <n v="4136.5200000000004"/>
    <n v="0"/>
    <n v="0"/>
  </r>
  <r>
    <s v="I25_66to56"/>
    <s v="Win"/>
    <s v="TR012"/>
    <x v="1"/>
    <x v="2"/>
    <s v="Fi01"/>
    <x v="6"/>
    <s v="MD1.vld"/>
    <s v="3c"/>
    <n v="25"/>
    <n v="0"/>
    <s v="MD"/>
    <s v="MD1"/>
    <n v="18993"/>
    <n v="15334"/>
    <x v="0"/>
    <x v="8"/>
    <x v="0"/>
    <n v="168.53"/>
    <n v="10.02"/>
    <n v="39.89"/>
    <n v="4933.49"/>
    <n v="178.54"/>
    <n v="39.89"/>
  </r>
  <r>
    <s v="I25_66to56"/>
    <s v="Win"/>
    <s v="TR012"/>
    <x v="1"/>
    <x v="2"/>
    <s v="Fi01"/>
    <x v="6"/>
    <s v="MD1.vld"/>
    <s v="3c"/>
    <n v="25"/>
    <n v="0"/>
    <s v="MD"/>
    <s v="MD1"/>
    <n v="18999"/>
    <n v="19000"/>
    <x v="1"/>
    <x v="9"/>
    <x v="0"/>
    <n v="139.13999999999999"/>
    <n v="8.9600000000000009"/>
    <n v="49.78"/>
    <n v="8429.52"/>
    <n v="148.1"/>
    <n v="49.78"/>
  </r>
  <r>
    <s v="I25_66to56"/>
    <s v="Win"/>
    <s v="TR012"/>
    <x v="1"/>
    <x v="2"/>
    <s v="Fi01"/>
    <x v="6"/>
    <s v="MD1.vld"/>
    <s v="3c"/>
    <n v="25"/>
    <n v="0"/>
    <s v="MD"/>
    <s v="MD1"/>
    <n v="19002"/>
    <n v="19001"/>
    <x v="0"/>
    <x v="10"/>
    <x v="0"/>
    <n v="35.82"/>
    <n v="1.56"/>
    <n v="44.02"/>
    <n v="7523.51"/>
    <n v="37.39"/>
    <n v="44.02"/>
  </r>
  <r>
    <s v="I25_66to56"/>
    <s v="Win"/>
    <s v="TR012"/>
    <x v="1"/>
    <x v="2"/>
    <s v="Fi01"/>
    <x v="6"/>
    <s v="MD1.vld"/>
    <s v="3c"/>
    <n v="25"/>
    <n v="0"/>
    <s v="MD"/>
    <s v="MD1"/>
    <n v="19004"/>
    <n v="13271"/>
    <x v="1"/>
    <x v="11"/>
    <x v="0"/>
    <n v="21.87"/>
    <n v="1.75"/>
    <n v="30.05"/>
    <n v="9687.91"/>
    <n v="23.63"/>
    <n v="30.05"/>
  </r>
  <r>
    <s v="I25_66to56"/>
    <s v="Win"/>
    <s v="TR012"/>
    <x v="1"/>
    <x v="2"/>
    <s v="Fi01"/>
    <x v="6"/>
    <s v="MD1.vld"/>
    <s v="3c"/>
    <n v="25"/>
    <n v="0"/>
    <s v="MD"/>
    <s v="MD1"/>
    <n v="19017"/>
    <n v="19018"/>
    <x v="1"/>
    <x v="11"/>
    <x v="1"/>
    <n v="952.6"/>
    <n v="61.93"/>
    <n v="190.8"/>
    <n v="1205.33"/>
    <n v="1014.53"/>
    <n v="190.8"/>
  </r>
  <r>
    <s v="I25_66to56"/>
    <s v="Win"/>
    <s v="TR012"/>
    <x v="1"/>
    <x v="2"/>
    <s v="Fi01"/>
    <x v="6"/>
    <s v="MD1.vld"/>
    <s v="3c"/>
    <n v="25"/>
    <n v="0"/>
    <s v="MD"/>
    <s v="MD1"/>
    <n v="19035"/>
    <n v="19036"/>
    <x v="1"/>
    <x v="9"/>
    <x v="1"/>
    <n v="446.42"/>
    <n v="18.98"/>
    <n v="96.8"/>
    <n v="562.21"/>
    <n v="465.4"/>
    <n v="96.8"/>
  </r>
  <r>
    <s v="I25_66to56"/>
    <s v="Win"/>
    <s v="TR012"/>
    <x v="1"/>
    <x v="2"/>
    <s v="Fi01"/>
    <x v="6"/>
    <s v="MD1.vld"/>
    <s v="3c"/>
    <n v="25"/>
    <n v="0"/>
    <s v="MD"/>
    <s v="MD1"/>
    <n v="19075"/>
    <n v="19076"/>
    <x v="1"/>
    <x v="4"/>
    <x v="1"/>
    <n v="285.14"/>
    <n v="0.47"/>
    <n v="4.78"/>
    <n v="290.39"/>
    <n v="285.61"/>
    <n v="4.78"/>
  </r>
  <r>
    <s v="I25_66to56"/>
    <s v="Win"/>
    <s v="TR012"/>
    <x v="1"/>
    <x v="2"/>
    <s v="Fi01"/>
    <x v="6"/>
    <s v="MD1.vld"/>
    <s v="3c"/>
    <n v="25"/>
    <n v="0"/>
    <s v="MD"/>
    <s v="MD1"/>
    <n v="19119"/>
    <n v="19120"/>
    <x v="1"/>
    <x v="7"/>
    <x v="1"/>
    <n v="100.32"/>
    <n v="0.73"/>
    <n v="66.150000000000006"/>
    <n v="167.2"/>
    <n v="101.05"/>
    <n v="66.150000000000006"/>
  </r>
  <r>
    <s v="I25_66to56"/>
    <s v="Win"/>
    <s v="TR012"/>
    <x v="1"/>
    <x v="2"/>
    <s v="Fi01"/>
    <x v="6"/>
    <s v="MD1.vld"/>
    <s v="3c"/>
    <n v="25"/>
    <n v="0"/>
    <s v="MD"/>
    <s v="MD1"/>
    <n v="19127"/>
    <n v="19239"/>
    <x v="0"/>
    <x v="0"/>
    <x v="1"/>
    <n v="779.84"/>
    <n v="52.07"/>
    <n v="147.51"/>
    <n v="979.42"/>
    <n v="831.91"/>
    <n v="147.51"/>
  </r>
  <r>
    <s v="I25_66to56"/>
    <s v="Win"/>
    <s v="TR012"/>
    <x v="1"/>
    <x v="2"/>
    <s v="Fi01"/>
    <x v="6"/>
    <s v="MD1.vld"/>
    <s v="3c"/>
    <n v="25"/>
    <n v="0"/>
    <s v="MD"/>
    <s v="MD1"/>
    <n v="19131"/>
    <n v="19130"/>
    <x v="0"/>
    <x v="2"/>
    <x v="1"/>
    <n v="674.2"/>
    <n v="44.95"/>
    <n v="168.07"/>
    <n v="887.22"/>
    <n v="719.15"/>
    <n v="168.07"/>
  </r>
  <r>
    <s v="I25_66to56"/>
    <s v="Win"/>
    <s v="TR012"/>
    <x v="1"/>
    <x v="2"/>
    <s v="Fi01"/>
    <x v="6"/>
    <s v="MD1.vld"/>
    <s v="3c"/>
    <n v="25"/>
    <n v="0"/>
    <s v="MD"/>
    <s v="MD1"/>
    <n v="19136"/>
    <n v="19135"/>
    <x v="0"/>
    <x v="1"/>
    <x v="1"/>
    <n v="566.80999999999995"/>
    <n v="38.31"/>
    <n v="159.38999999999999"/>
    <n v="764.52"/>
    <n v="605.13"/>
    <n v="159.38999999999999"/>
  </r>
  <r>
    <s v="I25_66to56"/>
    <s v="Win"/>
    <s v="TR012"/>
    <x v="1"/>
    <x v="2"/>
    <s v="Fi01"/>
    <x v="6"/>
    <s v="MD1.vld"/>
    <s v="3c"/>
    <n v="25"/>
    <n v="0"/>
    <s v="MD"/>
    <s v="MD1"/>
    <n v="19149"/>
    <n v="19148"/>
    <x v="0"/>
    <x v="10"/>
    <x v="1"/>
    <n v="282.14999999999998"/>
    <n v="20.059999999999999"/>
    <n v="101.39"/>
    <n v="403.6"/>
    <n v="302.20999999999998"/>
    <n v="101.39"/>
  </r>
  <r>
    <s v="I25_66to56"/>
    <s v="Win"/>
    <s v="TR012"/>
    <x v="1"/>
    <x v="2"/>
    <s v="Fi01"/>
    <x v="6"/>
    <s v="MD1.vld"/>
    <s v="3c"/>
    <n v="25"/>
    <n v="0"/>
    <s v="MD"/>
    <s v="MD1"/>
    <n v="19189"/>
    <n v="19188"/>
    <x v="0"/>
    <x v="5"/>
    <x v="1"/>
    <n v="46.23"/>
    <n v="0.06"/>
    <n v="4.8"/>
    <n v="51.09"/>
    <n v="46.29"/>
    <n v="4.8"/>
  </r>
  <r>
    <s v="I25_66to56"/>
    <s v="Win"/>
    <s v="TR012"/>
    <x v="1"/>
    <x v="2"/>
    <s v="Fi01"/>
    <x v="6"/>
    <s v="MD1.vld"/>
    <s v="3c"/>
    <n v="25"/>
    <n v="0"/>
    <s v="MD"/>
    <s v="MD1"/>
    <n v="19233"/>
    <n v="19232"/>
    <x v="0"/>
    <x v="6"/>
    <x v="1"/>
    <n v="22.2"/>
    <n v="0.1"/>
    <n v="67.47"/>
    <n v="89.77"/>
    <n v="22.3"/>
    <n v="67.47"/>
  </r>
  <r>
    <s v="I25_66to56"/>
    <s v="Win"/>
    <s v="TR012"/>
    <x v="1"/>
    <x v="2"/>
    <s v="Fi01"/>
    <x v="7"/>
    <s v="MD2.vld"/>
    <s v="3c"/>
    <n v="25"/>
    <n v="0"/>
    <s v="MD"/>
    <s v="MD2"/>
    <n v="5209"/>
    <n v="19241"/>
    <x v="0"/>
    <x v="0"/>
    <x v="0"/>
    <n v="328.76"/>
    <n v="19.11"/>
    <n v="85.4"/>
    <n v="15458.84"/>
    <n v="347.87"/>
    <n v="85.4"/>
  </r>
  <r>
    <s v="I25_66to56"/>
    <s v="Win"/>
    <s v="TR012"/>
    <x v="1"/>
    <x v="2"/>
    <s v="Fi01"/>
    <x v="7"/>
    <s v="MD2.vld"/>
    <s v="3c"/>
    <n v="25"/>
    <n v="0"/>
    <s v="MD"/>
    <s v="MD2"/>
    <n v="5394"/>
    <n v="15366"/>
    <x v="0"/>
    <x v="1"/>
    <x v="0"/>
    <n v="448.08"/>
    <n v="30.31"/>
    <n v="67.959999999999994"/>
    <n v="14096.55"/>
    <n v="478.39"/>
    <n v="67.959999999999994"/>
  </r>
  <r>
    <s v="I25_66to56"/>
    <s v="Win"/>
    <s v="TR012"/>
    <x v="1"/>
    <x v="2"/>
    <s v="Fi01"/>
    <x v="7"/>
    <s v="MD2.vld"/>
    <s v="3c"/>
    <n v="25"/>
    <n v="0"/>
    <s v="MD"/>
    <s v="MD2"/>
    <n v="13270"/>
    <n v="11802"/>
    <x v="0"/>
    <x v="2"/>
    <x v="0"/>
    <n v="597.22"/>
    <n v="38.409999999999997"/>
    <n v="41.68"/>
    <n v="14362.34"/>
    <n v="635.63"/>
    <n v="41.68"/>
  </r>
  <r>
    <s v="I25_66to56"/>
    <s v="Win"/>
    <s v="TR012"/>
    <x v="1"/>
    <x v="2"/>
    <s v="Fi01"/>
    <x v="7"/>
    <s v="MD2.vld"/>
    <s v="3c"/>
    <n v="25"/>
    <n v="0"/>
    <s v="MD"/>
    <s v="MD2"/>
    <n v="15333"/>
    <n v="18991"/>
    <x v="1"/>
    <x v="3"/>
    <x v="0"/>
    <n v="1428.41"/>
    <n v="29.43"/>
    <n v="60.59"/>
    <n v="10861.64"/>
    <n v="1457.84"/>
    <n v="60.59"/>
  </r>
  <r>
    <s v="I25_66to56"/>
    <s v="Win"/>
    <s v="TR012"/>
    <x v="1"/>
    <x v="2"/>
    <s v="Fi01"/>
    <x v="7"/>
    <s v="MD2.vld"/>
    <s v="3c"/>
    <n v="25"/>
    <n v="0"/>
    <s v="MD"/>
    <s v="MD2"/>
    <n v="15740"/>
    <n v="15741"/>
    <x v="1"/>
    <x v="4"/>
    <x v="0"/>
    <n v="0.52"/>
    <n v="0.01"/>
    <n v="1.33"/>
    <n v="7603.82"/>
    <n v="0.53"/>
    <n v="1.33"/>
  </r>
  <r>
    <s v="I25_66to56"/>
    <s v="Win"/>
    <s v="TR012"/>
    <x v="1"/>
    <x v="2"/>
    <s v="Fi01"/>
    <x v="7"/>
    <s v="MD2.vld"/>
    <s v="3c"/>
    <n v="25"/>
    <n v="0"/>
    <s v="MD"/>
    <s v="MD2"/>
    <n v="15742"/>
    <n v="15743"/>
    <x v="0"/>
    <x v="5"/>
    <x v="0"/>
    <n v="0.88"/>
    <n v="0.04"/>
    <n v="2.63"/>
    <n v="5512.61"/>
    <n v="0.92"/>
    <n v="2.63"/>
  </r>
  <r>
    <s v="I25_66to56"/>
    <s v="Win"/>
    <s v="TR012"/>
    <x v="1"/>
    <x v="2"/>
    <s v="Fi01"/>
    <x v="7"/>
    <s v="MD2.vld"/>
    <s v="3c"/>
    <n v="25"/>
    <n v="0"/>
    <s v="MD"/>
    <s v="MD2"/>
    <n v="17350"/>
    <n v="17351"/>
    <x v="0"/>
    <x v="6"/>
    <x v="0"/>
    <n v="0"/>
    <n v="0"/>
    <n v="0"/>
    <n v="5763.39"/>
    <n v="0"/>
    <n v="0"/>
  </r>
  <r>
    <s v="I25_66to56"/>
    <s v="Win"/>
    <s v="TR012"/>
    <x v="1"/>
    <x v="2"/>
    <s v="Fi01"/>
    <x v="7"/>
    <s v="MD2.vld"/>
    <s v="3c"/>
    <n v="25"/>
    <n v="0"/>
    <s v="MD"/>
    <s v="MD2"/>
    <n v="17352"/>
    <n v="17353"/>
    <x v="1"/>
    <x v="7"/>
    <x v="0"/>
    <n v="0"/>
    <n v="0"/>
    <n v="0"/>
    <n v="6520.95"/>
    <n v="0"/>
    <n v="0"/>
  </r>
  <r>
    <s v="I25_66to56"/>
    <s v="Win"/>
    <s v="TR012"/>
    <x v="1"/>
    <x v="2"/>
    <s v="Fi01"/>
    <x v="7"/>
    <s v="MD2.vld"/>
    <s v="3c"/>
    <n v="25"/>
    <n v="0"/>
    <s v="MD"/>
    <s v="MD2"/>
    <n v="18993"/>
    <n v="15334"/>
    <x v="0"/>
    <x v="8"/>
    <x v="0"/>
    <n v="622.71"/>
    <n v="31.54"/>
    <n v="77.02"/>
    <n v="8634.5400000000009"/>
    <n v="654.25"/>
    <n v="77.02"/>
  </r>
  <r>
    <s v="I25_66to56"/>
    <s v="Win"/>
    <s v="TR012"/>
    <x v="1"/>
    <x v="2"/>
    <s v="Fi01"/>
    <x v="7"/>
    <s v="MD2.vld"/>
    <s v="3c"/>
    <n v="25"/>
    <n v="0"/>
    <s v="MD"/>
    <s v="MD2"/>
    <n v="18999"/>
    <n v="19000"/>
    <x v="1"/>
    <x v="9"/>
    <x v="0"/>
    <n v="261.52999999999997"/>
    <n v="14.56"/>
    <n v="69.45"/>
    <n v="12515.7"/>
    <n v="276.08999999999997"/>
    <n v="69.45"/>
  </r>
  <r>
    <s v="I25_66to56"/>
    <s v="Win"/>
    <s v="TR012"/>
    <x v="1"/>
    <x v="2"/>
    <s v="Fi01"/>
    <x v="7"/>
    <s v="MD2.vld"/>
    <s v="3c"/>
    <n v="25"/>
    <n v="0"/>
    <s v="MD"/>
    <s v="MD2"/>
    <n v="19002"/>
    <n v="19001"/>
    <x v="0"/>
    <x v="10"/>
    <x v="0"/>
    <n v="131.88"/>
    <n v="6.11"/>
    <n v="70.540000000000006"/>
    <n v="11586.45"/>
    <n v="137.99"/>
    <n v="70.540000000000006"/>
  </r>
  <r>
    <s v="I25_66to56"/>
    <s v="Win"/>
    <s v="TR012"/>
    <x v="1"/>
    <x v="2"/>
    <s v="Fi01"/>
    <x v="7"/>
    <s v="MD2.vld"/>
    <s v="3c"/>
    <n v="25"/>
    <n v="0"/>
    <s v="MD"/>
    <s v="MD2"/>
    <n v="19004"/>
    <n v="13271"/>
    <x v="1"/>
    <x v="11"/>
    <x v="0"/>
    <n v="218.42"/>
    <n v="16.920000000000002"/>
    <n v="95.13"/>
    <n v="14569.57"/>
    <n v="235.35"/>
    <n v="95.13"/>
  </r>
  <r>
    <s v="I25_66to56"/>
    <s v="Win"/>
    <s v="TR012"/>
    <x v="1"/>
    <x v="2"/>
    <s v="Fi01"/>
    <x v="7"/>
    <s v="MD2.vld"/>
    <s v="3c"/>
    <n v="25"/>
    <n v="0"/>
    <s v="MD"/>
    <s v="MD2"/>
    <n v="19017"/>
    <n v="19018"/>
    <x v="1"/>
    <x v="11"/>
    <x v="1"/>
    <n v="2208.81"/>
    <n v="125.86"/>
    <n v="229.09"/>
    <n v="2563.75"/>
    <n v="2334.67"/>
    <n v="229.09"/>
  </r>
  <r>
    <s v="I25_66to56"/>
    <s v="Win"/>
    <s v="TR012"/>
    <x v="1"/>
    <x v="2"/>
    <s v="Fi01"/>
    <x v="7"/>
    <s v="MD2.vld"/>
    <s v="3c"/>
    <n v="25"/>
    <n v="0"/>
    <s v="MD"/>
    <s v="MD2"/>
    <n v="19035"/>
    <n v="19036"/>
    <x v="1"/>
    <x v="9"/>
    <x v="1"/>
    <n v="1208.33"/>
    <n v="45.92"/>
    <n v="150.06"/>
    <n v="1404.31"/>
    <n v="1254.25"/>
    <n v="150.06"/>
  </r>
  <r>
    <s v="I25_66to56"/>
    <s v="Win"/>
    <s v="TR012"/>
    <x v="1"/>
    <x v="2"/>
    <s v="Fi01"/>
    <x v="7"/>
    <s v="MD2.vld"/>
    <s v="3c"/>
    <n v="25"/>
    <n v="0"/>
    <s v="MD"/>
    <s v="MD2"/>
    <n v="19075"/>
    <n v="19076"/>
    <x v="1"/>
    <x v="4"/>
    <x v="1"/>
    <n v="949.63"/>
    <n v="1.1200000000000001"/>
    <n v="6.86"/>
    <n v="957.61"/>
    <n v="950.75"/>
    <n v="6.86"/>
  </r>
  <r>
    <s v="I25_66to56"/>
    <s v="Win"/>
    <s v="TR012"/>
    <x v="1"/>
    <x v="2"/>
    <s v="Fi01"/>
    <x v="7"/>
    <s v="MD2.vld"/>
    <s v="3c"/>
    <n v="25"/>
    <n v="0"/>
    <s v="MD"/>
    <s v="MD2"/>
    <n v="19119"/>
    <n v="19120"/>
    <x v="1"/>
    <x v="7"/>
    <x v="1"/>
    <n v="303.14999999999998"/>
    <n v="2.38"/>
    <n v="111.37"/>
    <n v="416.9"/>
    <n v="305.54000000000002"/>
    <n v="111.37"/>
  </r>
  <r>
    <s v="I25_66to56"/>
    <s v="Win"/>
    <s v="TR012"/>
    <x v="1"/>
    <x v="2"/>
    <s v="Fi01"/>
    <x v="7"/>
    <s v="MD2.vld"/>
    <s v="3c"/>
    <n v="25"/>
    <n v="0"/>
    <s v="MD"/>
    <s v="MD2"/>
    <n v="19127"/>
    <n v="19239"/>
    <x v="0"/>
    <x v="0"/>
    <x v="1"/>
    <n v="2159.38"/>
    <n v="130.69999999999999"/>
    <n v="211.99"/>
    <n v="2502.0700000000002"/>
    <n v="2290.09"/>
    <n v="211.99"/>
  </r>
  <r>
    <s v="I25_66to56"/>
    <s v="Win"/>
    <s v="TR012"/>
    <x v="1"/>
    <x v="2"/>
    <s v="Fi01"/>
    <x v="7"/>
    <s v="MD2.vld"/>
    <s v="3c"/>
    <n v="25"/>
    <n v="0"/>
    <s v="MD"/>
    <s v="MD2"/>
    <n v="19131"/>
    <n v="19130"/>
    <x v="0"/>
    <x v="2"/>
    <x v="1"/>
    <n v="1933.82"/>
    <n v="116.26"/>
    <n v="250.07"/>
    <n v="2300.14"/>
    <n v="2050.0700000000002"/>
    <n v="250.07"/>
  </r>
  <r>
    <s v="I25_66to56"/>
    <s v="Win"/>
    <s v="TR012"/>
    <x v="1"/>
    <x v="2"/>
    <s v="Fi01"/>
    <x v="7"/>
    <s v="MD2.vld"/>
    <s v="3c"/>
    <n v="25"/>
    <n v="0"/>
    <s v="MD"/>
    <s v="MD2"/>
    <n v="19136"/>
    <n v="19135"/>
    <x v="0"/>
    <x v="1"/>
    <x v="1"/>
    <n v="1564.52"/>
    <n v="93.44"/>
    <n v="231.51"/>
    <n v="1889.48"/>
    <n v="1657.97"/>
    <n v="231.51"/>
  </r>
  <r>
    <s v="I25_66to56"/>
    <s v="Win"/>
    <s v="TR012"/>
    <x v="1"/>
    <x v="2"/>
    <s v="Fi01"/>
    <x v="7"/>
    <s v="MD2.vld"/>
    <s v="3c"/>
    <n v="25"/>
    <n v="0"/>
    <s v="MD"/>
    <s v="MD2"/>
    <n v="19149"/>
    <n v="19148"/>
    <x v="0"/>
    <x v="10"/>
    <x v="1"/>
    <n v="785.92"/>
    <n v="47.17"/>
    <n v="145.71"/>
    <n v="978.8"/>
    <n v="833.09"/>
    <n v="145.71"/>
  </r>
  <r>
    <s v="I25_66to56"/>
    <s v="Win"/>
    <s v="TR012"/>
    <x v="1"/>
    <x v="2"/>
    <s v="Fi01"/>
    <x v="7"/>
    <s v="MD2.vld"/>
    <s v="3c"/>
    <n v="25"/>
    <n v="0"/>
    <s v="MD"/>
    <s v="MD2"/>
    <n v="19189"/>
    <n v="19188"/>
    <x v="0"/>
    <x v="5"/>
    <x v="1"/>
    <n v="239.89"/>
    <n v="0.63"/>
    <n v="10.46"/>
    <n v="250.97"/>
    <n v="240.52"/>
    <n v="10.46"/>
  </r>
  <r>
    <s v="I25_66to56"/>
    <s v="Win"/>
    <s v="TR012"/>
    <x v="1"/>
    <x v="2"/>
    <s v="Fi01"/>
    <x v="7"/>
    <s v="MD2.vld"/>
    <s v="3c"/>
    <n v="25"/>
    <n v="0"/>
    <s v="MD"/>
    <s v="MD2"/>
    <n v="19233"/>
    <n v="19232"/>
    <x v="0"/>
    <x v="6"/>
    <x v="1"/>
    <n v="128.66"/>
    <n v="2.12"/>
    <n v="106.1"/>
    <n v="236.88"/>
    <n v="130.78"/>
    <n v="106.1"/>
  </r>
  <r>
    <s v="I25_66to56"/>
    <s v="Win"/>
    <s v="TR012"/>
    <x v="1"/>
    <x v="2"/>
    <s v="Fi01"/>
    <x v="8"/>
    <s v="PM1.vld"/>
    <s v="3c"/>
    <n v="25"/>
    <n v="0"/>
    <s v="PM"/>
    <s v="PM1"/>
    <n v="5209"/>
    <n v="19241"/>
    <x v="0"/>
    <x v="0"/>
    <x v="0"/>
    <n v="100.85"/>
    <n v="9.2799999999999994"/>
    <n v="35.56"/>
    <n v="2568.1"/>
    <n v="110.14"/>
    <n v="35.56"/>
  </r>
  <r>
    <s v="I25_66to56"/>
    <s v="Win"/>
    <s v="TR012"/>
    <x v="1"/>
    <x v="2"/>
    <s v="Fi01"/>
    <x v="8"/>
    <s v="PM1.vld"/>
    <s v="3c"/>
    <n v="25"/>
    <n v="0"/>
    <s v="PM"/>
    <s v="PM1"/>
    <n v="5394"/>
    <n v="15366"/>
    <x v="0"/>
    <x v="1"/>
    <x v="0"/>
    <n v="80.739999999999995"/>
    <n v="12.22"/>
    <n v="28.62"/>
    <n v="2414.29"/>
    <n v="92.96"/>
    <n v="28.62"/>
  </r>
  <r>
    <s v="I25_66to56"/>
    <s v="Win"/>
    <s v="TR012"/>
    <x v="1"/>
    <x v="2"/>
    <s v="Fi01"/>
    <x v="8"/>
    <s v="PM1.vld"/>
    <s v="3c"/>
    <n v="25"/>
    <n v="0"/>
    <s v="PM"/>
    <s v="PM1"/>
    <n v="13270"/>
    <n v="11802"/>
    <x v="0"/>
    <x v="2"/>
    <x v="0"/>
    <n v="137.87"/>
    <n v="21.43"/>
    <n v="19.97"/>
    <n v="2405.46"/>
    <n v="159.31"/>
    <n v="19.97"/>
  </r>
  <r>
    <s v="I25_66to56"/>
    <s v="Win"/>
    <s v="TR012"/>
    <x v="1"/>
    <x v="2"/>
    <s v="Fi01"/>
    <x v="8"/>
    <s v="PM1.vld"/>
    <s v="3c"/>
    <n v="25"/>
    <n v="0"/>
    <s v="PM"/>
    <s v="PM1"/>
    <n v="15333"/>
    <n v="18991"/>
    <x v="1"/>
    <x v="3"/>
    <x v="0"/>
    <n v="370.11"/>
    <n v="6.96"/>
    <n v="13.34"/>
    <n v="2240.9699999999998"/>
    <n v="377.07"/>
    <n v="13.34"/>
  </r>
  <r>
    <s v="I25_66to56"/>
    <s v="Win"/>
    <s v="TR012"/>
    <x v="1"/>
    <x v="2"/>
    <s v="Fi01"/>
    <x v="8"/>
    <s v="PM1.vld"/>
    <s v="3c"/>
    <n v="25"/>
    <n v="0"/>
    <s v="PM"/>
    <s v="PM1"/>
    <n v="15740"/>
    <n v="15741"/>
    <x v="1"/>
    <x v="4"/>
    <x v="0"/>
    <n v="1.5"/>
    <n v="0.06"/>
    <n v="0.74"/>
    <n v="1298.3699999999999"/>
    <n v="1.57"/>
    <n v="0.74"/>
  </r>
  <r>
    <s v="I25_66to56"/>
    <s v="Win"/>
    <s v="TR012"/>
    <x v="1"/>
    <x v="2"/>
    <s v="Fi01"/>
    <x v="8"/>
    <s v="PM1.vld"/>
    <s v="3c"/>
    <n v="25"/>
    <n v="0"/>
    <s v="PM"/>
    <s v="PM1"/>
    <n v="15742"/>
    <n v="15743"/>
    <x v="0"/>
    <x v="5"/>
    <x v="0"/>
    <n v="4.51"/>
    <n v="0.23"/>
    <n v="0.63"/>
    <n v="1093.17"/>
    <n v="4.74"/>
    <n v="0.63"/>
  </r>
  <r>
    <s v="I25_66to56"/>
    <s v="Win"/>
    <s v="TR012"/>
    <x v="1"/>
    <x v="2"/>
    <s v="Fi01"/>
    <x v="8"/>
    <s v="PM1.vld"/>
    <s v="3c"/>
    <n v="25"/>
    <n v="0"/>
    <s v="PM"/>
    <s v="PM1"/>
    <n v="17350"/>
    <n v="17351"/>
    <x v="0"/>
    <x v="6"/>
    <x v="0"/>
    <n v="0"/>
    <n v="0"/>
    <n v="0"/>
    <n v="1386.13"/>
    <n v="0"/>
    <n v="0"/>
  </r>
  <r>
    <s v="I25_66to56"/>
    <s v="Win"/>
    <s v="TR012"/>
    <x v="1"/>
    <x v="2"/>
    <s v="Fi01"/>
    <x v="8"/>
    <s v="PM1.vld"/>
    <s v="3c"/>
    <n v="25"/>
    <n v="0"/>
    <s v="PM"/>
    <s v="PM1"/>
    <n v="17352"/>
    <n v="17353"/>
    <x v="1"/>
    <x v="7"/>
    <x v="0"/>
    <n v="0"/>
    <n v="0"/>
    <n v="0"/>
    <n v="1561.98"/>
    <n v="0"/>
    <n v="0"/>
  </r>
  <r>
    <s v="I25_66to56"/>
    <s v="Win"/>
    <s v="TR012"/>
    <x v="1"/>
    <x v="2"/>
    <s v="Fi01"/>
    <x v="8"/>
    <s v="PM1.vld"/>
    <s v="3c"/>
    <n v="25"/>
    <n v="0"/>
    <s v="PM"/>
    <s v="PM1"/>
    <n v="18993"/>
    <n v="15334"/>
    <x v="0"/>
    <x v="8"/>
    <x v="0"/>
    <n v="380.59"/>
    <n v="8.49"/>
    <n v="15.5"/>
    <n v="1774.73"/>
    <n v="389.08"/>
    <n v="15.5"/>
  </r>
  <r>
    <s v="I25_66to56"/>
    <s v="Win"/>
    <s v="TR012"/>
    <x v="1"/>
    <x v="2"/>
    <s v="Fi01"/>
    <x v="8"/>
    <s v="PM1.vld"/>
    <s v="3c"/>
    <n v="25"/>
    <n v="0"/>
    <s v="PM"/>
    <s v="PM1"/>
    <n v="18999"/>
    <n v="19000"/>
    <x v="1"/>
    <x v="9"/>
    <x v="0"/>
    <n v="71.27"/>
    <n v="7.71"/>
    <n v="22.09"/>
    <n v="2474.3200000000002"/>
    <n v="78.98"/>
    <n v="22.09"/>
  </r>
  <r>
    <s v="I25_66to56"/>
    <s v="Win"/>
    <s v="TR012"/>
    <x v="1"/>
    <x v="2"/>
    <s v="Fi01"/>
    <x v="8"/>
    <s v="PM1.vld"/>
    <s v="3c"/>
    <n v="25"/>
    <n v="0"/>
    <s v="PM"/>
    <s v="PM1"/>
    <n v="19002"/>
    <n v="19001"/>
    <x v="0"/>
    <x v="10"/>
    <x v="0"/>
    <n v="50.06"/>
    <n v="4.67"/>
    <n v="19.71"/>
    <n v="2053.0300000000002"/>
    <n v="54.72"/>
    <n v="19.71"/>
  </r>
  <r>
    <s v="I25_66to56"/>
    <s v="Win"/>
    <s v="TR012"/>
    <x v="1"/>
    <x v="2"/>
    <s v="Fi01"/>
    <x v="8"/>
    <s v="PM1.vld"/>
    <s v="3c"/>
    <n v="25"/>
    <n v="0"/>
    <s v="PM"/>
    <s v="PM1"/>
    <n v="19004"/>
    <n v="13271"/>
    <x v="1"/>
    <x v="11"/>
    <x v="0"/>
    <n v="53.23"/>
    <n v="6.9"/>
    <n v="26.32"/>
    <n v="2671.34"/>
    <n v="60.13"/>
    <n v="26.32"/>
  </r>
  <r>
    <s v="I25_66to56"/>
    <s v="Win"/>
    <s v="TR012"/>
    <x v="1"/>
    <x v="2"/>
    <s v="Fi01"/>
    <x v="8"/>
    <s v="PM1.vld"/>
    <s v="3c"/>
    <n v="25"/>
    <n v="0"/>
    <s v="PM"/>
    <s v="PM1"/>
    <n v="19017"/>
    <n v="19018"/>
    <x v="1"/>
    <x v="11"/>
    <x v="1"/>
    <n v="564.55999999999995"/>
    <n v="45.49"/>
    <n v="90.95"/>
    <n v="701"/>
    <n v="610.04999999999995"/>
    <n v="90.95"/>
  </r>
  <r>
    <s v="I25_66to56"/>
    <s v="Win"/>
    <s v="TR012"/>
    <x v="1"/>
    <x v="2"/>
    <s v="Fi01"/>
    <x v="8"/>
    <s v="PM1.vld"/>
    <s v="3c"/>
    <n v="25"/>
    <n v="0"/>
    <s v="PM"/>
    <s v="PM1"/>
    <n v="19035"/>
    <n v="19036"/>
    <x v="1"/>
    <x v="9"/>
    <x v="1"/>
    <n v="313.07"/>
    <n v="17.170000000000002"/>
    <n v="50.98"/>
    <n v="381.23"/>
    <n v="330.24"/>
    <n v="50.98"/>
  </r>
  <r>
    <s v="I25_66to56"/>
    <s v="Win"/>
    <s v="TR012"/>
    <x v="1"/>
    <x v="2"/>
    <s v="Fi01"/>
    <x v="8"/>
    <s v="PM1.vld"/>
    <s v="3c"/>
    <n v="25"/>
    <n v="0"/>
    <s v="PM"/>
    <s v="PM1"/>
    <n v="19075"/>
    <n v="19076"/>
    <x v="1"/>
    <x v="4"/>
    <x v="1"/>
    <n v="304.94"/>
    <n v="1.48"/>
    <n v="3.82"/>
    <n v="310.24"/>
    <n v="306.42"/>
    <n v="3.82"/>
  </r>
  <r>
    <s v="I25_66to56"/>
    <s v="Win"/>
    <s v="TR012"/>
    <x v="1"/>
    <x v="2"/>
    <s v="Fi01"/>
    <x v="8"/>
    <s v="PM1.vld"/>
    <s v="3c"/>
    <n v="25"/>
    <n v="0"/>
    <s v="PM"/>
    <s v="PM1"/>
    <n v="19119"/>
    <n v="19120"/>
    <x v="1"/>
    <x v="7"/>
    <x v="1"/>
    <n v="218.41"/>
    <n v="6.41"/>
    <n v="41.42"/>
    <n v="266.24"/>
    <n v="224.82"/>
    <n v="41.42"/>
  </r>
  <r>
    <s v="I25_66to56"/>
    <s v="Win"/>
    <s v="TR012"/>
    <x v="1"/>
    <x v="2"/>
    <s v="Fi01"/>
    <x v="8"/>
    <s v="PM1.vld"/>
    <s v="3c"/>
    <n v="25"/>
    <n v="0"/>
    <s v="PM"/>
    <s v="PM1"/>
    <n v="19127"/>
    <n v="19239"/>
    <x v="0"/>
    <x v="0"/>
    <x v="1"/>
    <n v="548.99"/>
    <n v="71.12"/>
    <n v="90.18"/>
    <n v="710.29"/>
    <n v="620.11"/>
    <n v="90.18"/>
  </r>
  <r>
    <s v="I25_66to56"/>
    <s v="Win"/>
    <s v="TR012"/>
    <x v="1"/>
    <x v="2"/>
    <s v="Fi01"/>
    <x v="8"/>
    <s v="PM1.vld"/>
    <s v="3c"/>
    <n v="25"/>
    <n v="0"/>
    <s v="PM"/>
    <s v="PM1"/>
    <n v="19131"/>
    <n v="19130"/>
    <x v="0"/>
    <x v="2"/>
    <x v="1"/>
    <n v="565.87"/>
    <n v="64.790000000000006"/>
    <n v="103.5"/>
    <n v="734.16"/>
    <n v="630.66"/>
    <n v="103.5"/>
  </r>
  <r>
    <s v="I25_66to56"/>
    <s v="Win"/>
    <s v="TR012"/>
    <x v="1"/>
    <x v="2"/>
    <s v="Fi01"/>
    <x v="8"/>
    <s v="PM1.vld"/>
    <s v="3c"/>
    <n v="25"/>
    <n v="0"/>
    <s v="PM"/>
    <s v="PM1"/>
    <n v="19136"/>
    <n v="19135"/>
    <x v="0"/>
    <x v="1"/>
    <x v="1"/>
    <n v="536.21"/>
    <n v="57.1"/>
    <n v="90.12"/>
    <n v="683.44"/>
    <n v="593.30999999999995"/>
    <n v="90.12"/>
  </r>
  <r>
    <s v="I25_66to56"/>
    <s v="Win"/>
    <s v="TR012"/>
    <x v="1"/>
    <x v="2"/>
    <s v="Fi01"/>
    <x v="8"/>
    <s v="PM1.vld"/>
    <s v="3c"/>
    <n v="25"/>
    <n v="0"/>
    <s v="PM"/>
    <s v="PM1"/>
    <n v="19149"/>
    <n v="19148"/>
    <x v="0"/>
    <x v="10"/>
    <x v="1"/>
    <n v="373.63"/>
    <n v="27.12"/>
    <n v="56.27"/>
    <n v="457.02"/>
    <n v="400.75"/>
    <n v="56.27"/>
  </r>
  <r>
    <s v="I25_66to56"/>
    <s v="Win"/>
    <s v="TR012"/>
    <x v="1"/>
    <x v="2"/>
    <s v="Fi01"/>
    <x v="8"/>
    <s v="PM1.vld"/>
    <s v="3c"/>
    <n v="25"/>
    <n v="0"/>
    <s v="PM"/>
    <s v="PM1"/>
    <n v="19189"/>
    <n v="19188"/>
    <x v="0"/>
    <x v="5"/>
    <x v="1"/>
    <n v="359.83"/>
    <n v="2.92"/>
    <n v="28"/>
    <n v="390.75"/>
    <n v="362.75"/>
    <n v="28"/>
  </r>
  <r>
    <s v="I25_66to56"/>
    <s v="Win"/>
    <s v="TR012"/>
    <x v="1"/>
    <x v="2"/>
    <s v="Fi01"/>
    <x v="8"/>
    <s v="PM1.vld"/>
    <s v="3c"/>
    <n v="25"/>
    <n v="0"/>
    <s v="PM"/>
    <s v="PM1"/>
    <n v="19233"/>
    <n v="19232"/>
    <x v="0"/>
    <x v="6"/>
    <x v="1"/>
    <n v="336.05"/>
    <n v="13.53"/>
    <n v="45.52"/>
    <n v="395.1"/>
    <n v="349.58"/>
    <n v="45.52"/>
  </r>
  <r>
    <s v="I25_66to56"/>
    <s v="Win"/>
    <s v="TR012"/>
    <x v="1"/>
    <x v="2"/>
    <s v="Fi01"/>
    <x v="9"/>
    <s v="PM2.vld"/>
    <s v="3c"/>
    <n v="25"/>
    <n v="0"/>
    <s v="PM"/>
    <s v="PM2"/>
    <n v="5209"/>
    <n v="19241"/>
    <x v="0"/>
    <x v="0"/>
    <x v="0"/>
    <n v="170.5"/>
    <n v="16.41"/>
    <n v="73.91"/>
    <n v="5307.82"/>
    <n v="186.91"/>
    <n v="73.91"/>
  </r>
  <r>
    <s v="I25_66to56"/>
    <s v="Win"/>
    <s v="TR012"/>
    <x v="1"/>
    <x v="2"/>
    <s v="Fi01"/>
    <x v="9"/>
    <s v="PM2.vld"/>
    <s v="3c"/>
    <n v="25"/>
    <n v="0"/>
    <s v="PM"/>
    <s v="PM2"/>
    <n v="5394"/>
    <n v="15366"/>
    <x v="0"/>
    <x v="1"/>
    <x v="0"/>
    <n v="170.81"/>
    <n v="24.74"/>
    <n v="63"/>
    <n v="4948.1000000000004"/>
    <n v="195.55"/>
    <n v="63"/>
  </r>
  <r>
    <s v="I25_66to56"/>
    <s v="Win"/>
    <s v="TR012"/>
    <x v="1"/>
    <x v="2"/>
    <s v="Fi01"/>
    <x v="9"/>
    <s v="PM2.vld"/>
    <s v="3c"/>
    <n v="25"/>
    <n v="0"/>
    <s v="PM"/>
    <s v="PM2"/>
    <n v="13270"/>
    <n v="11802"/>
    <x v="0"/>
    <x v="2"/>
    <x v="0"/>
    <n v="296.45"/>
    <n v="44.9"/>
    <n v="50.33"/>
    <n v="4943.6000000000004"/>
    <n v="341.35"/>
    <n v="50.33"/>
  </r>
  <r>
    <s v="I25_66to56"/>
    <s v="Win"/>
    <s v="TR012"/>
    <x v="1"/>
    <x v="2"/>
    <s v="Fi01"/>
    <x v="9"/>
    <s v="PM2.vld"/>
    <s v="3c"/>
    <n v="25"/>
    <n v="0"/>
    <s v="PM"/>
    <s v="PM2"/>
    <n v="15333"/>
    <n v="18991"/>
    <x v="1"/>
    <x v="3"/>
    <x v="0"/>
    <n v="777.72"/>
    <n v="16.2"/>
    <n v="30.25"/>
    <n v="4939.54"/>
    <n v="793.92"/>
    <n v="30.25"/>
  </r>
  <r>
    <s v="I25_66to56"/>
    <s v="Win"/>
    <s v="TR012"/>
    <x v="1"/>
    <x v="2"/>
    <s v="Fi01"/>
    <x v="9"/>
    <s v="PM2.vld"/>
    <s v="3c"/>
    <n v="25"/>
    <n v="0"/>
    <s v="PM"/>
    <s v="PM2"/>
    <n v="15740"/>
    <n v="15741"/>
    <x v="1"/>
    <x v="4"/>
    <x v="0"/>
    <n v="2.61"/>
    <n v="0.11"/>
    <n v="1.74"/>
    <n v="2987.81"/>
    <n v="2.71"/>
    <n v="1.74"/>
  </r>
  <r>
    <s v="I25_66to56"/>
    <s v="Win"/>
    <s v="TR012"/>
    <x v="1"/>
    <x v="2"/>
    <s v="Fi01"/>
    <x v="9"/>
    <s v="PM2.vld"/>
    <s v="3c"/>
    <n v="25"/>
    <n v="0"/>
    <s v="PM"/>
    <s v="PM2"/>
    <n v="15742"/>
    <n v="15743"/>
    <x v="0"/>
    <x v="5"/>
    <x v="0"/>
    <n v="12.05"/>
    <n v="0.63"/>
    <n v="1.59"/>
    <n v="2234.77"/>
    <n v="12.68"/>
    <n v="1.59"/>
  </r>
  <r>
    <s v="I25_66to56"/>
    <s v="Win"/>
    <s v="TR012"/>
    <x v="1"/>
    <x v="2"/>
    <s v="Fi01"/>
    <x v="9"/>
    <s v="PM2.vld"/>
    <s v="3c"/>
    <n v="25"/>
    <n v="0"/>
    <s v="PM"/>
    <s v="PM2"/>
    <n v="17350"/>
    <n v="17351"/>
    <x v="0"/>
    <x v="6"/>
    <x v="0"/>
    <n v="0"/>
    <n v="0"/>
    <n v="0"/>
    <n v="2920.57"/>
    <n v="0"/>
    <n v="0"/>
  </r>
  <r>
    <s v="I25_66to56"/>
    <s v="Win"/>
    <s v="TR012"/>
    <x v="1"/>
    <x v="2"/>
    <s v="Fi01"/>
    <x v="9"/>
    <s v="PM2.vld"/>
    <s v="3c"/>
    <n v="25"/>
    <n v="0"/>
    <s v="PM"/>
    <s v="PM2"/>
    <n v="17352"/>
    <n v="17353"/>
    <x v="1"/>
    <x v="7"/>
    <x v="0"/>
    <n v="0"/>
    <n v="0"/>
    <n v="0"/>
    <n v="3175.09"/>
    <n v="0"/>
    <n v="0"/>
  </r>
  <r>
    <s v="I25_66to56"/>
    <s v="Win"/>
    <s v="TR012"/>
    <x v="1"/>
    <x v="2"/>
    <s v="Fi01"/>
    <x v="9"/>
    <s v="PM2.vld"/>
    <s v="3c"/>
    <n v="25"/>
    <n v="0"/>
    <s v="PM"/>
    <s v="PM2"/>
    <n v="18993"/>
    <n v="15334"/>
    <x v="0"/>
    <x v="8"/>
    <x v="0"/>
    <n v="870.8"/>
    <n v="21.67"/>
    <n v="35.270000000000003"/>
    <n v="3693.96"/>
    <n v="892.47"/>
    <n v="35.270000000000003"/>
  </r>
  <r>
    <s v="I25_66to56"/>
    <s v="Win"/>
    <s v="TR012"/>
    <x v="1"/>
    <x v="2"/>
    <s v="Fi01"/>
    <x v="9"/>
    <s v="PM2.vld"/>
    <s v="3c"/>
    <n v="25"/>
    <n v="0"/>
    <s v="PM"/>
    <s v="PM2"/>
    <n v="18999"/>
    <n v="19000"/>
    <x v="1"/>
    <x v="9"/>
    <x v="0"/>
    <n v="94.1"/>
    <n v="9.77"/>
    <n v="43.3"/>
    <n v="5154.18"/>
    <n v="103.87"/>
    <n v="43.3"/>
  </r>
  <r>
    <s v="I25_66to56"/>
    <s v="Win"/>
    <s v="TR012"/>
    <x v="1"/>
    <x v="2"/>
    <s v="Fi01"/>
    <x v="9"/>
    <s v="PM2.vld"/>
    <s v="3c"/>
    <n v="25"/>
    <n v="0"/>
    <s v="PM"/>
    <s v="PM2"/>
    <n v="19002"/>
    <n v="19001"/>
    <x v="0"/>
    <x v="10"/>
    <x v="0"/>
    <n v="112.24"/>
    <n v="11.56"/>
    <n v="44.19"/>
    <n v="4257.04"/>
    <n v="123.8"/>
    <n v="44.19"/>
  </r>
  <r>
    <s v="I25_66to56"/>
    <s v="Win"/>
    <s v="TR012"/>
    <x v="1"/>
    <x v="2"/>
    <s v="Fi01"/>
    <x v="9"/>
    <s v="PM2.vld"/>
    <s v="3c"/>
    <n v="25"/>
    <n v="0"/>
    <s v="PM"/>
    <s v="PM2"/>
    <n v="19004"/>
    <n v="13271"/>
    <x v="1"/>
    <x v="11"/>
    <x v="0"/>
    <n v="94.05"/>
    <n v="11.51"/>
    <n v="62.05"/>
    <n v="5696.92"/>
    <n v="105.56"/>
    <n v="62.05"/>
  </r>
  <r>
    <s v="I25_66to56"/>
    <s v="Win"/>
    <s v="TR012"/>
    <x v="1"/>
    <x v="2"/>
    <s v="Fi01"/>
    <x v="9"/>
    <s v="PM2.vld"/>
    <s v="3c"/>
    <n v="25"/>
    <n v="0"/>
    <s v="PM"/>
    <s v="PM2"/>
    <n v="19017"/>
    <n v="19018"/>
    <x v="1"/>
    <x v="11"/>
    <x v="1"/>
    <n v="888.02"/>
    <n v="77.14"/>
    <n v="252.99"/>
    <n v="1218.1500000000001"/>
    <n v="965.16"/>
    <n v="252.99"/>
  </r>
  <r>
    <s v="I25_66to56"/>
    <s v="Win"/>
    <s v="TR012"/>
    <x v="1"/>
    <x v="2"/>
    <s v="Fi01"/>
    <x v="9"/>
    <s v="PM2.vld"/>
    <s v="3c"/>
    <n v="25"/>
    <n v="0"/>
    <s v="PM"/>
    <s v="PM2"/>
    <n v="19035"/>
    <n v="19036"/>
    <x v="1"/>
    <x v="9"/>
    <x v="1"/>
    <n v="552.86"/>
    <n v="38.049999999999997"/>
    <n v="146.83000000000001"/>
    <n v="737.74"/>
    <n v="590.91"/>
    <n v="146.83000000000001"/>
  </r>
  <r>
    <s v="I25_66to56"/>
    <s v="Win"/>
    <s v="TR012"/>
    <x v="1"/>
    <x v="2"/>
    <s v="Fi01"/>
    <x v="9"/>
    <s v="PM2.vld"/>
    <s v="3c"/>
    <n v="25"/>
    <n v="0"/>
    <s v="PM"/>
    <s v="PM2"/>
    <n v="19075"/>
    <n v="19076"/>
    <x v="1"/>
    <x v="4"/>
    <x v="1"/>
    <n v="614.46"/>
    <n v="3.38"/>
    <n v="10.39"/>
    <n v="628.23"/>
    <n v="617.84"/>
    <n v="10.39"/>
  </r>
  <r>
    <s v="I25_66to56"/>
    <s v="Win"/>
    <s v="TR012"/>
    <x v="1"/>
    <x v="2"/>
    <s v="Fi01"/>
    <x v="9"/>
    <s v="PM2.vld"/>
    <s v="3c"/>
    <n v="25"/>
    <n v="0"/>
    <s v="PM"/>
    <s v="PM2"/>
    <n v="19119"/>
    <n v="19120"/>
    <x v="1"/>
    <x v="7"/>
    <x v="1"/>
    <n v="517.44000000000005"/>
    <n v="18.38"/>
    <n v="88.92"/>
    <n v="624.74"/>
    <n v="535.82000000000005"/>
    <n v="88.92"/>
  </r>
  <r>
    <s v="I25_66to56"/>
    <s v="Win"/>
    <s v="TR012"/>
    <x v="1"/>
    <x v="2"/>
    <s v="Fi01"/>
    <x v="9"/>
    <s v="PM2.vld"/>
    <s v="3c"/>
    <n v="25"/>
    <n v="0"/>
    <s v="PM"/>
    <s v="PM2"/>
    <n v="19127"/>
    <n v="19239"/>
    <x v="0"/>
    <x v="0"/>
    <x v="1"/>
    <n v="1187.24"/>
    <n v="156.57"/>
    <n v="208.36"/>
    <n v="1552.17"/>
    <n v="1343.8"/>
    <n v="208.36"/>
  </r>
  <r>
    <s v="I25_66to56"/>
    <s v="Win"/>
    <s v="TR012"/>
    <x v="1"/>
    <x v="2"/>
    <s v="Fi01"/>
    <x v="9"/>
    <s v="PM2.vld"/>
    <s v="3c"/>
    <n v="25"/>
    <n v="0"/>
    <s v="PM"/>
    <s v="PM2"/>
    <n v="19131"/>
    <n v="19130"/>
    <x v="0"/>
    <x v="2"/>
    <x v="1"/>
    <n v="1174.19"/>
    <n v="139.49"/>
    <n v="219.2"/>
    <n v="1532.88"/>
    <n v="1313.68"/>
    <n v="219.2"/>
  </r>
  <r>
    <s v="I25_66to56"/>
    <s v="Win"/>
    <s v="TR012"/>
    <x v="1"/>
    <x v="2"/>
    <s v="Fi01"/>
    <x v="9"/>
    <s v="PM2.vld"/>
    <s v="3c"/>
    <n v="25"/>
    <n v="0"/>
    <s v="PM"/>
    <s v="PM2"/>
    <n v="19136"/>
    <n v="19135"/>
    <x v="0"/>
    <x v="1"/>
    <x v="1"/>
    <n v="1131.8499999999999"/>
    <n v="125.38"/>
    <n v="197.16"/>
    <n v="1454.4"/>
    <n v="1257.24"/>
    <n v="197.16"/>
  </r>
  <r>
    <s v="I25_66to56"/>
    <s v="Win"/>
    <s v="TR012"/>
    <x v="1"/>
    <x v="2"/>
    <s v="Fi01"/>
    <x v="9"/>
    <s v="PM2.vld"/>
    <s v="3c"/>
    <n v="25"/>
    <n v="0"/>
    <s v="PM"/>
    <s v="PM2"/>
    <n v="19149"/>
    <n v="19148"/>
    <x v="0"/>
    <x v="10"/>
    <x v="1"/>
    <n v="837.94"/>
    <n v="65.56"/>
    <n v="134.41"/>
    <n v="1037.9100000000001"/>
    <n v="903.5"/>
    <n v="134.41"/>
  </r>
  <r>
    <s v="I25_66to56"/>
    <s v="Win"/>
    <s v="TR012"/>
    <x v="1"/>
    <x v="2"/>
    <s v="Fi01"/>
    <x v="9"/>
    <s v="PM2.vld"/>
    <s v="3c"/>
    <n v="25"/>
    <n v="0"/>
    <s v="PM"/>
    <s v="PM2"/>
    <n v="19189"/>
    <n v="19188"/>
    <x v="0"/>
    <x v="5"/>
    <x v="1"/>
    <n v="796.74"/>
    <n v="7"/>
    <n v="62.96"/>
    <n v="866.71"/>
    <n v="803.74"/>
    <n v="62.96"/>
  </r>
  <r>
    <s v="I25_66to56"/>
    <s v="Win"/>
    <s v="TR012"/>
    <x v="1"/>
    <x v="2"/>
    <s v="Fi01"/>
    <x v="9"/>
    <s v="PM2.vld"/>
    <s v="3c"/>
    <n v="25"/>
    <n v="0"/>
    <s v="PM"/>
    <s v="PM2"/>
    <n v="19233"/>
    <n v="19232"/>
    <x v="0"/>
    <x v="6"/>
    <x v="1"/>
    <n v="815.68"/>
    <n v="33.36"/>
    <n v="99.36"/>
    <n v="948.4"/>
    <n v="849.04"/>
    <n v="99.36"/>
  </r>
  <r>
    <s v="I25_66to56"/>
    <s v="Win"/>
    <s v="TR012"/>
    <x v="1"/>
    <x v="2"/>
    <s v="Fi01"/>
    <x v="10"/>
    <s v="PM3.vld"/>
    <s v="3c"/>
    <n v="25"/>
    <n v="0"/>
    <s v="PM"/>
    <s v="PM3"/>
    <n v="5209"/>
    <n v="19241"/>
    <x v="0"/>
    <x v="0"/>
    <x v="0"/>
    <n v="165.48"/>
    <n v="19.5"/>
    <n v="150.6"/>
    <n v="8771.7099999999991"/>
    <n v="184.99"/>
    <n v="150.6"/>
  </r>
  <r>
    <s v="I25_66to56"/>
    <s v="Win"/>
    <s v="TR012"/>
    <x v="1"/>
    <x v="2"/>
    <s v="Fi01"/>
    <x v="10"/>
    <s v="PM3.vld"/>
    <s v="3c"/>
    <n v="25"/>
    <n v="0"/>
    <s v="PM"/>
    <s v="PM3"/>
    <n v="5394"/>
    <n v="15366"/>
    <x v="0"/>
    <x v="1"/>
    <x v="0"/>
    <n v="232.22"/>
    <n v="36.17"/>
    <n v="102.93"/>
    <n v="7916.52"/>
    <n v="268.39999999999998"/>
    <n v="102.93"/>
  </r>
  <r>
    <s v="I25_66to56"/>
    <s v="Win"/>
    <s v="TR012"/>
    <x v="1"/>
    <x v="2"/>
    <s v="Fi01"/>
    <x v="10"/>
    <s v="PM3.vld"/>
    <s v="3c"/>
    <n v="25"/>
    <n v="0"/>
    <s v="PM"/>
    <s v="PM3"/>
    <n v="13270"/>
    <n v="11802"/>
    <x v="0"/>
    <x v="2"/>
    <x v="0"/>
    <n v="360.62"/>
    <n v="55.96"/>
    <n v="79.959999999999994"/>
    <n v="8006.41"/>
    <n v="416.58"/>
    <n v="79.959999999999994"/>
  </r>
  <r>
    <s v="I25_66to56"/>
    <s v="Win"/>
    <s v="TR012"/>
    <x v="1"/>
    <x v="2"/>
    <s v="Fi01"/>
    <x v="10"/>
    <s v="PM3.vld"/>
    <s v="3c"/>
    <n v="25"/>
    <n v="0"/>
    <s v="PM"/>
    <s v="PM3"/>
    <n v="15333"/>
    <n v="18991"/>
    <x v="1"/>
    <x v="3"/>
    <x v="0"/>
    <n v="1218.3499999999999"/>
    <n v="22.63"/>
    <n v="50.45"/>
    <n v="8167.37"/>
    <n v="1240.99"/>
    <n v="50.45"/>
  </r>
  <r>
    <s v="I25_66to56"/>
    <s v="Win"/>
    <s v="TR012"/>
    <x v="1"/>
    <x v="2"/>
    <s v="Fi01"/>
    <x v="10"/>
    <s v="PM3.vld"/>
    <s v="3c"/>
    <n v="25"/>
    <n v="0"/>
    <s v="PM"/>
    <s v="PM3"/>
    <n v="15740"/>
    <n v="15741"/>
    <x v="1"/>
    <x v="4"/>
    <x v="0"/>
    <n v="7.2"/>
    <n v="0.31"/>
    <n v="3.03"/>
    <n v="4667.04"/>
    <n v="7.51"/>
    <n v="3.03"/>
  </r>
  <r>
    <s v="I25_66to56"/>
    <s v="Win"/>
    <s v="TR012"/>
    <x v="1"/>
    <x v="2"/>
    <s v="Fi01"/>
    <x v="10"/>
    <s v="PM3.vld"/>
    <s v="3c"/>
    <n v="25"/>
    <n v="0"/>
    <s v="PM"/>
    <s v="PM3"/>
    <n v="15742"/>
    <n v="15743"/>
    <x v="0"/>
    <x v="5"/>
    <x v="0"/>
    <n v="13.83"/>
    <n v="0.72"/>
    <n v="2.4500000000000002"/>
    <n v="3547.35"/>
    <n v="14.55"/>
    <n v="2.4500000000000002"/>
  </r>
  <r>
    <s v="I25_66to56"/>
    <s v="Win"/>
    <s v="TR012"/>
    <x v="1"/>
    <x v="2"/>
    <s v="Fi01"/>
    <x v="10"/>
    <s v="PM3.vld"/>
    <s v="3c"/>
    <n v="25"/>
    <n v="0"/>
    <s v="PM"/>
    <s v="PM3"/>
    <n v="17350"/>
    <n v="17351"/>
    <x v="0"/>
    <x v="6"/>
    <x v="0"/>
    <n v="0"/>
    <n v="0"/>
    <n v="0"/>
    <n v="5104.88"/>
    <n v="0"/>
    <n v="0"/>
  </r>
  <r>
    <s v="I25_66to56"/>
    <s v="Win"/>
    <s v="TR012"/>
    <x v="1"/>
    <x v="2"/>
    <s v="Fi01"/>
    <x v="10"/>
    <s v="PM3.vld"/>
    <s v="3c"/>
    <n v="25"/>
    <n v="0"/>
    <s v="PM"/>
    <s v="PM3"/>
    <n v="17352"/>
    <n v="17353"/>
    <x v="1"/>
    <x v="7"/>
    <x v="0"/>
    <n v="0"/>
    <n v="0"/>
    <n v="0"/>
    <n v="4915.82"/>
    <n v="0"/>
    <n v="0"/>
  </r>
  <r>
    <s v="I25_66to56"/>
    <s v="Win"/>
    <s v="TR012"/>
    <x v="1"/>
    <x v="2"/>
    <s v="Fi01"/>
    <x v="10"/>
    <s v="PM3.vld"/>
    <s v="3c"/>
    <n v="25"/>
    <n v="0"/>
    <s v="PM"/>
    <s v="PM3"/>
    <n v="18993"/>
    <n v="15334"/>
    <x v="0"/>
    <x v="8"/>
    <x v="0"/>
    <n v="1088.45"/>
    <n v="31.86"/>
    <n v="55.12"/>
    <n v="5748.53"/>
    <n v="1120.31"/>
    <n v="55.12"/>
  </r>
  <r>
    <s v="I25_66to56"/>
    <s v="Win"/>
    <s v="TR012"/>
    <x v="1"/>
    <x v="2"/>
    <s v="Fi01"/>
    <x v="10"/>
    <s v="PM3.vld"/>
    <s v="3c"/>
    <n v="25"/>
    <n v="0"/>
    <s v="PM"/>
    <s v="PM3"/>
    <n v="18999"/>
    <n v="19000"/>
    <x v="1"/>
    <x v="9"/>
    <x v="0"/>
    <n v="111.51"/>
    <n v="13.21"/>
    <n v="75.22"/>
    <n v="8373.85"/>
    <n v="124.73"/>
    <n v="75.22"/>
  </r>
  <r>
    <s v="I25_66to56"/>
    <s v="Win"/>
    <s v="TR012"/>
    <x v="1"/>
    <x v="2"/>
    <s v="Fi01"/>
    <x v="10"/>
    <s v="PM3.vld"/>
    <s v="3c"/>
    <n v="25"/>
    <n v="0"/>
    <s v="PM"/>
    <s v="PM3"/>
    <n v="19002"/>
    <n v="19001"/>
    <x v="0"/>
    <x v="10"/>
    <x v="0"/>
    <n v="157.04"/>
    <n v="19.5"/>
    <n v="85.16"/>
    <n v="7050.13"/>
    <n v="176.54"/>
    <n v="85.16"/>
  </r>
  <r>
    <s v="I25_66to56"/>
    <s v="Win"/>
    <s v="TR012"/>
    <x v="1"/>
    <x v="2"/>
    <s v="Fi01"/>
    <x v="10"/>
    <s v="PM3.vld"/>
    <s v="3c"/>
    <n v="25"/>
    <n v="0"/>
    <s v="PM"/>
    <s v="PM3"/>
    <n v="19004"/>
    <n v="13271"/>
    <x v="1"/>
    <x v="11"/>
    <x v="0"/>
    <n v="244.24"/>
    <n v="32.090000000000003"/>
    <n v="173.52"/>
    <n v="9181.3799999999992"/>
    <n v="276.33999999999997"/>
    <n v="173.52"/>
  </r>
  <r>
    <s v="I25_66to56"/>
    <s v="Win"/>
    <s v="TR012"/>
    <x v="1"/>
    <x v="2"/>
    <s v="Fi01"/>
    <x v="10"/>
    <s v="PM3.vld"/>
    <s v="3c"/>
    <n v="25"/>
    <n v="0"/>
    <s v="PM"/>
    <s v="PM3"/>
    <n v="19017"/>
    <n v="19018"/>
    <x v="1"/>
    <x v="11"/>
    <x v="1"/>
    <n v="1179.8499999999999"/>
    <n v="119.85"/>
    <n v="584.16"/>
    <n v="1883.86"/>
    <n v="1299.7"/>
    <n v="584.16"/>
  </r>
  <r>
    <s v="I25_66to56"/>
    <s v="Win"/>
    <s v="TR012"/>
    <x v="1"/>
    <x v="2"/>
    <s v="Fi01"/>
    <x v="10"/>
    <s v="PM3.vld"/>
    <s v="3c"/>
    <n v="25"/>
    <n v="0"/>
    <s v="PM"/>
    <s v="PM3"/>
    <n v="19035"/>
    <n v="19036"/>
    <x v="1"/>
    <x v="9"/>
    <x v="1"/>
    <n v="577.73"/>
    <n v="49.01"/>
    <n v="335.76"/>
    <n v="962.5"/>
    <n v="626.74"/>
    <n v="335.76"/>
  </r>
  <r>
    <s v="I25_66to56"/>
    <s v="Win"/>
    <s v="TR012"/>
    <x v="1"/>
    <x v="2"/>
    <s v="Fi01"/>
    <x v="10"/>
    <s v="PM3.vld"/>
    <s v="3c"/>
    <n v="25"/>
    <n v="0"/>
    <s v="PM"/>
    <s v="PM3"/>
    <n v="19075"/>
    <n v="19076"/>
    <x v="1"/>
    <x v="4"/>
    <x v="1"/>
    <n v="1045.75"/>
    <n v="6.91"/>
    <n v="16.78"/>
    <n v="1069.44"/>
    <n v="1052.6600000000001"/>
    <n v="16.78"/>
  </r>
  <r>
    <s v="I25_66to56"/>
    <s v="Win"/>
    <s v="TR012"/>
    <x v="1"/>
    <x v="2"/>
    <s v="Fi01"/>
    <x v="10"/>
    <s v="PM3.vld"/>
    <s v="3c"/>
    <n v="25"/>
    <n v="0"/>
    <s v="PM"/>
    <s v="PM3"/>
    <n v="19119"/>
    <n v="19120"/>
    <x v="1"/>
    <x v="7"/>
    <x v="1"/>
    <n v="927.26"/>
    <n v="37.35"/>
    <n v="136.07"/>
    <n v="1100.68"/>
    <n v="964.61"/>
    <n v="136.07"/>
  </r>
  <r>
    <s v="I25_66to56"/>
    <s v="Win"/>
    <s v="TR012"/>
    <x v="1"/>
    <x v="2"/>
    <s v="Fi01"/>
    <x v="10"/>
    <s v="PM3.vld"/>
    <s v="3c"/>
    <n v="25"/>
    <n v="0"/>
    <s v="PM"/>
    <s v="PM3"/>
    <n v="19127"/>
    <n v="19239"/>
    <x v="0"/>
    <x v="0"/>
    <x v="1"/>
    <n v="1541.3"/>
    <n v="207.69"/>
    <n v="394.06"/>
    <n v="2143.0500000000002"/>
    <n v="1748.99"/>
    <n v="394.06"/>
  </r>
  <r>
    <s v="I25_66to56"/>
    <s v="Win"/>
    <s v="TR012"/>
    <x v="1"/>
    <x v="2"/>
    <s v="Fi01"/>
    <x v="10"/>
    <s v="PM3.vld"/>
    <s v="3c"/>
    <n v="25"/>
    <n v="0"/>
    <s v="PM"/>
    <s v="PM3"/>
    <n v="19131"/>
    <n v="19130"/>
    <x v="0"/>
    <x v="2"/>
    <x v="1"/>
    <n v="1485.32"/>
    <n v="181.53"/>
    <n v="419.82"/>
    <n v="2086.67"/>
    <n v="1666.85"/>
    <n v="419.82"/>
  </r>
  <r>
    <s v="I25_66to56"/>
    <s v="Win"/>
    <s v="TR012"/>
    <x v="1"/>
    <x v="2"/>
    <s v="Fi01"/>
    <x v="10"/>
    <s v="PM3.vld"/>
    <s v="3c"/>
    <n v="25"/>
    <n v="0"/>
    <s v="PM"/>
    <s v="PM3"/>
    <n v="19136"/>
    <n v="19135"/>
    <x v="0"/>
    <x v="1"/>
    <x v="1"/>
    <n v="1375.12"/>
    <n v="156.9"/>
    <n v="367.9"/>
    <n v="1899.91"/>
    <n v="1532.01"/>
    <n v="367.9"/>
  </r>
  <r>
    <s v="I25_66to56"/>
    <s v="Win"/>
    <s v="TR012"/>
    <x v="1"/>
    <x v="2"/>
    <s v="Fi01"/>
    <x v="10"/>
    <s v="PM3.vld"/>
    <s v="3c"/>
    <n v="25"/>
    <n v="0"/>
    <s v="PM"/>
    <s v="PM3"/>
    <n v="19149"/>
    <n v="19148"/>
    <x v="0"/>
    <x v="10"/>
    <x v="1"/>
    <n v="986.03"/>
    <n v="82.94"/>
    <n v="257.54000000000002"/>
    <n v="1326.51"/>
    <n v="1068.97"/>
    <n v="257.54000000000002"/>
  </r>
  <r>
    <s v="I25_66to56"/>
    <s v="Win"/>
    <s v="TR012"/>
    <x v="1"/>
    <x v="2"/>
    <s v="Fi01"/>
    <x v="10"/>
    <s v="PM3.vld"/>
    <s v="3c"/>
    <n v="25"/>
    <n v="0"/>
    <s v="PM"/>
    <s v="PM3"/>
    <n v="19189"/>
    <n v="19188"/>
    <x v="0"/>
    <x v="5"/>
    <x v="1"/>
    <n v="823.8"/>
    <n v="7.01"/>
    <n v="104.08"/>
    <n v="934.89"/>
    <n v="830.8"/>
    <n v="104.08"/>
  </r>
  <r>
    <s v="I25_66to56"/>
    <s v="Win"/>
    <s v="TR012"/>
    <x v="1"/>
    <x v="2"/>
    <s v="Fi01"/>
    <x v="10"/>
    <s v="PM3.vld"/>
    <s v="3c"/>
    <n v="25"/>
    <n v="0"/>
    <s v="PM"/>
    <s v="PM3"/>
    <n v="19233"/>
    <n v="19232"/>
    <x v="0"/>
    <x v="6"/>
    <x v="1"/>
    <n v="1035.4100000000001"/>
    <n v="43.61"/>
    <n v="162.82"/>
    <n v="1241.8399999999999"/>
    <n v="1079.03"/>
    <n v="162.82"/>
  </r>
  <r>
    <s v="I25_66to56"/>
    <s v="Win"/>
    <s v="TR012"/>
    <x v="1"/>
    <x v="2"/>
    <s v="Fi01"/>
    <x v="11"/>
    <s v="PM4.vld"/>
    <s v="3c"/>
    <n v="25"/>
    <n v="0"/>
    <s v="PM"/>
    <s v="PM4"/>
    <n v="5209"/>
    <n v="19241"/>
    <x v="0"/>
    <x v="0"/>
    <x v="0"/>
    <n v="146.32"/>
    <n v="16.09"/>
    <n v="97.99"/>
    <n v="5410.61"/>
    <n v="162.4"/>
    <n v="97.99"/>
  </r>
  <r>
    <s v="I25_66to56"/>
    <s v="Win"/>
    <s v="TR012"/>
    <x v="1"/>
    <x v="2"/>
    <s v="Fi01"/>
    <x v="11"/>
    <s v="PM4.vld"/>
    <s v="3c"/>
    <n v="25"/>
    <n v="0"/>
    <s v="PM"/>
    <s v="PM4"/>
    <n v="5394"/>
    <n v="15366"/>
    <x v="0"/>
    <x v="1"/>
    <x v="0"/>
    <n v="174.26"/>
    <n v="24.16"/>
    <n v="56.51"/>
    <n v="4865.22"/>
    <n v="198.42"/>
    <n v="56.51"/>
  </r>
  <r>
    <s v="I25_66to56"/>
    <s v="Win"/>
    <s v="TR012"/>
    <x v="1"/>
    <x v="2"/>
    <s v="Fi01"/>
    <x v="11"/>
    <s v="PM4.vld"/>
    <s v="3c"/>
    <n v="25"/>
    <n v="0"/>
    <s v="PM"/>
    <s v="PM4"/>
    <n v="13270"/>
    <n v="11802"/>
    <x v="0"/>
    <x v="2"/>
    <x v="0"/>
    <n v="300.51"/>
    <n v="45.78"/>
    <n v="49.07"/>
    <n v="4906.5"/>
    <n v="346.29"/>
    <n v="49.07"/>
  </r>
  <r>
    <s v="I25_66to56"/>
    <s v="Win"/>
    <s v="TR012"/>
    <x v="1"/>
    <x v="2"/>
    <s v="Fi01"/>
    <x v="11"/>
    <s v="PM4.vld"/>
    <s v="3c"/>
    <n v="25"/>
    <n v="0"/>
    <s v="PM"/>
    <s v="PM4"/>
    <n v="15333"/>
    <n v="18991"/>
    <x v="1"/>
    <x v="3"/>
    <x v="0"/>
    <n v="703.53"/>
    <n v="14.73"/>
    <n v="29.28"/>
    <n v="4374.16"/>
    <n v="718.26"/>
    <n v="29.28"/>
  </r>
  <r>
    <s v="I25_66to56"/>
    <s v="Win"/>
    <s v="TR012"/>
    <x v="1"/>
    <x v="2"/>
    <s v="Fi01"/>
    <x v="11"/>
    <s v="PM4.vld"/>
    <s v="3c"/>
    <n v="25"/>
    <n v="0"/>
    <s v="PM"/>
    <s v="PM4"/>
    <n v="15740"/>
    <n v="15741"/>
    <x v="1"/>
    <x v="4"/>
    <x v="0"/>
    <n v="3.33"/>
    <n v="0.13"/>
    <n v="1.5"/>
    <n v="2540.54"/>
    <n v="3.46"/>
    <n v="1.5"/>
  </r>
  <r>
    <s v="I25_66to56"/>
    <s v="Win"/>
    <s v="TR012"/>
    <x v="1"/>
    <x v="2"/>
    <s v="Fi01"/>
    <x v="11"/>
    <s v="PM4.vld"/>
    <s v="3c"/>
    <n v="25"/>
    <n v="0"/>
    <s v="PM"/>
    <s v="PM4"/>
    <n v="15742"/>
    <n v="15743"/>
    <x v="0"/>
    <x v="5"/>
    <x v="0"/>
    <n v="5.57"/>
    <n v="0.28000000000000003"/>
    <n v="1.08"/>
    <n v="1783.86"/>
    <n v="5.85"/>
    <n v="1.08"/>
  </r>
  <r>
    <s v="I25_66to56"/>
    <s v="Win"/>
    <s v="TR012"/>
    <x v="1"/>
    <x v="2"/>
    <s v="Fi01"/>
    <x v="11"/>
    <s v="PM4.vld"/>
    <s v="3c"/>
    <n v="25"/>
    <n v="0"/>
    <s v="PM"/>
    <s v="PM4"/>
    <n v="17350"/>
    <n v="17351"/>
    <x v="0"/>
    <x v="6"/>
    <x v="0"/>
    <n v="0"/>
    <n v="0"/>
    <n v="0"/>
    <n v="2685.34"/>
    <n v="0"/>
    <n v="0"/>
  </r>
  <r>
    <s v="I25_66to56"/>
    <s v="Win"/>
    <s v="TR012"/>
    <x v="1"/>
    <x v="2"/>
    <s v="Fi01"/>
    <x v="11"/>
    <s v="PM4.vld"/>
    <s v="3c"/>
    <n v="25"/>
    <n v="0"/>
    <s v="PM"/>
    <s v="PM4"/>
    <n v="17352"/>
    <n v="17353"/>
    <x v="1"/>
    <x v="7"/>
    <x v="0"/>
    <n v="0"/>
    <n v="0"/>
    <n v="0"/>
    <n v="2956.62"/>
    <n v="0"/>
    <n v="0"/>
  </r>
  <r>
    <s v="I25_66to56"/>
    <s v="Win"/>
    <s v="TR012"/>
    <x v="1"/>
    <x v="2"/>
    <s v="Fi01"/>
    <x v="11"/>
    <s v="PM4.vld"/>
    <s v="3c"/>
    <n v="25"/>
    <n v="0"/>
    <s v="PM"/>
    <s v="PM4"/>
    <n v="18993"/>
    <n v="15334"/>
    <x v="0"/>
    <x v="8"/>
    <x v="0"/>
    <n v="547.03"/>
    <n v="16.18"/>
    <n v="29.24"/>
    <n v="2962.94"/>
    <n v="563.20000000000005"/>
    <n v="29.24"/>
  </r>
  <r>
    <s v="I25_66to56"/>
    <s v="Win"/>
    <s v="TR012"/>
    <x v="1"/>
    <x v="2"/>
    <s v="Fi01"/>
    <x v="11"/>
    <s v="PM4.vld"/>
    <s v="3c"/>
    <n v="25"/>
    <n v="0"/>
    <s v="PM"/>
    <s v="PM4"/>
    <n v="18999"/>
    <n v="19000"/>
    <x v="1"/>
    <x v="9"/>
    <x v="0"/>
    <n v="142.35"/>
    <n v="15.14"/>
    <n v="46.4"/>
    <n v="4865.43"/>
    <n v="157.49"/>
    <n v="46.4"/>
  </r>
  <r>
    <s v="I25_66to56"/>
    <s v="Win"/>
    <s v="TR012"/>
    <x v="1"/>
    <x v="2"/>
    <s v="Fi01"/>
    <x v="11"/>
    <s v="PM4.vld"/>
    <s v="3c"/>
    <n v="25"/>
    <n v="0"/>
    <s v="PM"/>
    <s v="PM4"/>
    <n v="19002"/>
    <n v="19001"/>
    <x v="0"/>
    <x v="10"/>
    <x v="0"/>
    <n v="88.38"/>
    <n v="10.29"/>
    <n v="47.49"/>
    <n v="3993.63"/>
    <n v="98.67"/>
    <n v="47.49"/>
  </r>
  <r>
    <s v="I25_66to56"/>
    <s v="Win"/>
    <s v="TR012"/>
    <x v="1"/>
    <x v="2"/>
    <s v="Fi01"/>
    <x v="11"/>
    <s v="PM4.vld"/>
    <s v="3c"/>
    <n v="25"/>
    <n v="0"/>
    <s v="PM"/>
    <s v="PM4"/>
    <n v="19004"/>
    <n v="13271"/>
    <x v="1"/>
    <x v="11"/>
    <x v="0"/>
    <n v="127.72"/>
    <n v="16.21"/>
    <n v="73.45"/>
    <n v="5327.22"/>
    <n v="143.94"/>
    <n v="73.45"/>
  </r>
  <r>
    <s v="I25_66to56"/>
    <s v="Win"/>
    <s v="TR012"/>
    <x v="1"/>
    <x v="2"/>
    <s v="Fi01"/>
    <x v="11"/>
    <s v="PM4.vld"/>
    <s v="3c"/>
    <n v="25"/>
    <n v="0"/>
    <s v="PM"/>
    <s v="PM4"/>
    <n v="19017"/>
    <n v="19018"/>
    <x v="1"/>
    <x v="11"/>
    <x v="1"/>
    <n v="1160.56"/>
    <n v="99.81"/>
    <n v="192.6"/>
    <n v="1452.97"/>
    <n v="1260.3699999999999"/>
    <n v="192.6"/>
  </r>
  <r>
    <s v="I25_66to56"/>
    <s v="Win"/>
    <s v="TR012"/>
    <x v="1"/>
    <x v="2"/>
    <s v="Fi01"/>
    <x v="11"/>
    <s v="PM4.vld"/>
    <s v="3c"/>
    <n v="25"/>
    <n v="0"/>
    <s v="PM"/>
    <s v="PM4"/>
    <n v="19035"/>
    <n v="19036"/>
    <x v="1"/>
    <x v="9"/>
    <x v="1"/>
    <n v="587.54"/>
    <n v="33.799999999999997"/>
    <n v="105.21"/>
    <n v="726.56"/>
    <n v="621.34"/>
    <n v="105.21"/>
  </r>
  <r>
    <s v="I25_66to56"/>
    <s v="Win"/>
    <s v="TR012"/>
    <x v="1"/>
    <x v="2"/>
    <s v="Fi01"/>
    <x v="11"/>
    <s v="PM4.vld"/>
    <s v="3c"/>
    <n v="25"/>
    <n v="0"/>
    <s v="PM"/>
    <s v="PM4"/>
    <n v="19075"/>
    <n v="19076"/>
    <x v="1"/>
    <x v="4"/>
    <x v="1"/>
    <n v="552.79999999999995"/>
    <n v="2.52"/>
    <n v="7.41"/>
    <n v="562.73"/>
    <n v="555.32000000000005"/>
    <n v="7.41"/>
  </r>
  <r>
    <s v="I25_66to56"/>
    <s v="Win"/>
    <s v="TR012"/>
    <x v="1"/>
    <x v="2"/>
    <s v="Fi01"/>
    <x v="11"/>
    <s v="PM4.vld"/>
    <s v="3c"/>
    <n v="25"/>
    <n v="0"/>
    <s v="PM"/>
    <s v="PM4"/>
    <n v="19119"/>
    <n v="19120"/>
    <x v="1"/>
    <x v="7"/>
    <x v="1"/>
    <n v="439.63"/>
    <n v="13.95"/>
    <n v="75.010000000000005"/>
    <n v="528.59"/>
    <n v="453.58"/>
    <n v="75.010000000000005"/>
  </r>
  <r>
    <s v="I25_66to56"/>
    <s v="Win"/>
    <s v="TR012"/>
    <x v="1"/>
    <x v="2"/>
    <s v="Fi01"/>
    <x v="11"/>
    <s v="PM4.vld"/>
    <s v="3c"/>
    <n v="25"/>
    <n v="0"/>
    <s v="PM"/>
    <s v="PM4"/>
    <n v="19127"/>
    <n v="19239"/>
    <x v="0"/>
    <x v="0"/>
    <x v="1"/>
    <n v="1131.1199999999999"/>
    <n v="146.76"/>
    <n v="183.41"/>
    <n v="1461.29"/>
    <n v="1277.8800000000001"/>
    <n v="183.41"/>
  </r>
  <r>
    <s v="I25_66to56"/>
    <s v="Win"/>
    <s v="TR012"/>
    <x v="1"/>
    <x v="2"/>
    <s v="Fi01"/>
    <x v="11"/>
    <s v="PM4.vld"/>
    <s v="3c"/>
    <n v="25"/>
    <n v="0"/>
    <s v="PM"/>
    <s v="PM4"/>
    <n v="19131"/>
    <n v="19130"/>
    <x v="0"/>
    <x v="2"/>
    <x v="1"/>
    <n v="1070.8399999999999"/>
    <n v="126.38"/>
    <n v="214.59"/>
    <n v="1411.81"/>
    <n v="1197.22"/>
    <n v="214.59"/>
  </r>
  <r>
    <s v="I25_66to56"/>
    <s v="Win"/>
    <s v="TR012"/>
    <x v="1"/>
    <x v="2"/>
    <s v="Fi01"/>
    <x v="11"/>
    <s v="PM4.vld"/>
    <s v="3c"/>
    <n v="25"/>
    <n v="0"/>
    <s v="PM"/>
    <s v="PM4"/>
    <n v="19136"/>
    <n v="19135"/>
    <x v="0"/>
    <x v="1"/>
    <x v="1"/>
    <n v="985.93"/>
    <n v="110.49"/>
    <n v="198.61"/>
    <n v="1295.03"/>
    <n v="1096.42"/>
    <n v="198.61"/>
  </r>
  <r>
    <s v="I25_66to56"/>
    <s v="Win"/>
    <s v="TR012"/>
    <x v="1"/>
    <x v="2"/>
    <s v="Fi01"/>
    <x v="11"/>
    <s v="PM4.vld"/>
    <s v="3c"/>
    <n v="25"/>
    <n v="0"/>
    <s v="PM"/>
    <s v="PM4"/>
    <n v="19149"/>
    <n v="19148"/>
    <x v="0"/>
    <x v="10"/>
    <x v="1"/>
    <n v="592.96"/>
    <n v="49.36"/>
    <n v="126.91"/>
    <n v="769.23"/>
    <n v="642.32000000000005"/>
    <n v="126.91"/>
  </r>
  <r>
    <s v="I25_66to56"/>
    <s v="Win"/>
    <s v="TR012"/>
    <x v="1"/>
    <x v="2"/>
    <s v="Fi01"/>
    <x v="11"/>
    <s v="PM4.vld"/>
    <s v="3c"/>
    <n v="25"/>
    <n v="0"/>
    <s v="PM"/>
    <s v="PM4"/>
    <n v="19189"/>
    <n v="19188"/>
    <x v="0"/>
    <x v="5"/>
    <x v="1"/>
    <n v="406.96"/>
    <n v="2.36"/>
    <n v="50.97"/>
    <n v="460.29"/>
    <n v="409.32"/>
    <n v="50.97"/>
  </r>
  <r>
    <s v="I25_66to56"/>
    <s v="Win"/>
    <s v="TR012"/>
    <x v="1"/>
    <x v="2"/>
    <s v="Fi01"/>
    <x v="11"/>
    <s v="PM4.vld"/>
    <s v="3c"/>
    <n v="25"/>
    <n v="0"/>
    <s v="PM"/>
    <s v="PM4"/>
    <n v="19233"/>
    <n v="19232"/>
    <x v="0"/>
    <x v="6"/>
    <x v="1"/>
    <n v="485.63"/>
    <n v="19.239999999999998"/>
    <n v="78.53"/>
    <n v="583.4"/>
    <n v="504.87"/>
    <n v="78.53"/>
  </r>
  <r>
    <s v="I25_66to56"/>
    <s v="Win"/>
    <s v="TR012"/>
    <x v="2"/>
    <x v="2"/>
    <s v="Fi01"/>
    <x v="0"/>
    <s v="AM1.vld"/>
    <s v="3c"/>
    <n v="35"/>
    <n v="0"/>
    <s v="AM"/>
    <s v="AM1"/>
    <n v="5209"/>
    <n v="19241"/>
    <x v="0"/>
    <x v="0"/>
    <x v="0"/>
    <n v="35.450000000000003"/>
    <n v="2.1800000000000002"/>
    <n v="19.21"/>
    <n v="2380.9499999999998"/>
    <n v="37.630000000000003"/>
    <n v="19.21"/>
  </r>
  <r>
    <s v="I25_66to56"/>
    <s v="Win"/>
    <s v="TR012"/>
    <x v="2"/>
    <x v="2"/>
    <s v="Fi01"/>
    <x v="0"/>
    <s v="AM1.vld"/>
    <s v="3c"/>
    <n v="35"/>
    <n v="0"/>
    <s v="AM"/>
    <s v="AM1"/>
    <n v="5394"/>
    <n v="15366"/>
    <x v="0"/>
    <x v="1"/>
    <x v="0"/>
    <n v="11.41"/>
    <n v="0.7"/>
    <n v="8.24"/>
    <n v="1915.53"/>
    <n v="12.11"/>
    <n v="8.24"/>
  </r>
  <r>
    <s v="I25_66to56"/>
    <s v="Win"/>
    <s v="TR012"/>
    <x v="2"/>
    <x v="2"/>
    <s v="Fi01"/>
    <x v="0"/>
    <s v="AM1.vld"/>
    <s v="3c"/>
    <n v="35"/>
    <n v="0"/>
    <s v="AM"/>
    <s v="AM1"/>
    <n v="13270"/>
    <n v="11802"/>
    <x v="0"/>
    <x v="2"/>
    <x v="0"/>
    <n v="17.38"/>
    <n v="1.48"/>
    <n v="8.0399999999999991"/>
    <n v="1909.24"/>
    <n v="18.86"/>
    <n v="8.0399999999999991"/>
  </r>
  <r>
    <s v="I25_66to56"/>
    <s v="Win"/>
    <s v="TR012"/>
    <x v="2"/>
    <x v="2"/>
    <s v="Fi01"/>
    <x v="0"/>
    <s v="AM1.vld"/>
    <s v="3c"/>
    <n v="35"/>
    <n v="0"/>
    <s v="AM"/>
    <s v="AM1"/>
    <n v="15333"/>
    <n v="18991"/>
    <x v="1"/>
    <x v="3"/>
    <x v="0"/>
    <n v="56.63"/>
    <n v="1.08"/>
    <n v="4.8499999999999996"/>
    <n v="1319.37"/>
    <n v="57.71"/>
    <n v="4.8499999999999996"/>
  </r>
  <r>
    <s v="I25_66to56"/>
    <s v="Win"/>
    <s v="TR012"/>
    <x v="2"/>
    <x v="2"/>
    <s v="Fi01"/>
    <x v="0"/>
    <s v="AM1.vld"/>
    <s v="3c"/>
    <n v="35"/>
    <n v="0"/>
    <s v="AM"/>
    <s v="AM1"/>
    <n v="15740"/>
    <n v="15741"/>
    <x v="1"/>
    <x v="4"/>
    <x v="0"/>
    <n v="0"/>
    <n v="0"/>
    <n v="0.72"/>
    <n v="1265.43"/>
    <n v="0"/>
    <n v="0.72"/>
  </r>
  <r>
    <s v="I25_66to56"/>
    <s v="Win"/>
    <s v="TR012"/>
    <x v="2"/>
    <x v="2"/>
    <s v="Fi01"/>
    <x v="0"/>
    <s v="AM1.vld"/>
    <s v="3c"/>
    <n v="35"/>
    <n v="0"/>
    <s v="AM"/>
    <s v="AM1"/>
    <n v="15742"/>
    <n v="15743"/>
    <x v="0"/>
    <x v="5"/>
    <x v="0"/>
    <n v="0"/>
    <n v="0"/>
    <n v="0.77"/>
    <n v="1392.29"/>
    <n v="0"/>
    <n v="0.77"/>
  </r>
  <r>
    <s v="I25_66to56"/>
    <s v="Win"/>
    <s v="TR012"/>
    <x v="2"/>
    <x v="2"/>
    <s v="Fi01"/>
    <x v="0"/>
    <s v="AM1.vld"/>
    <s v="3c"/>
    <n v="35"/>
    <n v="0"/>
    <s v="AM"/>
    <s v="AM1"/>
    <n v="17350"/>
    <n v="17351"/>
    <x v="0"/>
    <x v="6"/>
    <x v="0"/>
    <n v="0"/>
    <n v="0"/>
    <n v="0"/>
    <n v="931.51"/>
    <n v="0"/>
    <n v="0"/>
  </r>
  <r>
    <s v="I25_66to56"/>
    <s v="Win"/>
    <s v="TR012"/>
    <x v="2"/>
    <x v="2"/>
    <s v="Fi01"/>
    <x v="0"/>
    <s v="AM1.vld"/>
    <s v="3c"/>
    <n v="35"/>
    <n v="0"/>
    <s v="AM"/>
    <s v="AM1"/>
    <n v="17352"/>
    <n v="17353"/>
    <x v="1"/>
    <x v="7"/>
    <x v="0"/>
    <n v="0"/>
    <n v="0"/>
    <n v="0"/>
    <n v="931.14"/>
    <n v="0"/>
    <n v="0"/>
  </r>
  <r>
    <s v="I25_66to56"/>
    <s v="Win"/>
    <s v="TR012"/>
    <x v="2"/>
    <x v="2"/>
    <s v="Fi01"/>
    <x v="0"/>
    <s v="AM1.vld"/>
    <s v="3c"/>
    <n v="35"/>
    <n v="0"/>
    <s v="AM"/>
    <s v="AM1"/>
    <n v="18993"/>
    <n v="15334"/>
    <x v="0"/>
    <x v="8"/>
    <x v="0"/>
    <n v="75.09"/>
    <n v="2.34"/>
    <n v="12.78"/>
    <n v="2221.9499999999998"/>
    <n v="77.42"/>
    <n v="12.78"/>
  </r>
  <r>
    <s v="I25_66to56"/>
    <s v="Win"/>
    <s v="TR012"/>
    <x v="2"/>
    <x v="2"/>
    <s v="Fi01"/>
    <x v="0"/>
    <s v="AM1.vld"/>
    <s v="3c"/>
    <n v="35"/>
    <n v="0"/>
    <s v="AM"/>
    <s v="AM1"/>
    <n v="18999"/>
    <n v="19000"/>
    <x v="1"/>
    <x v="9"/>
    <x v="0"/>
    <n v="50.87"/>
    <n v="4.03"/>
    <n v="13.53"/>
    <n v="2087.4"/>
    <n v="54.9"/>
    <n v="13.53"/>
  </r>
  <r>
    <s v="I25_66to56"/>
    <s v="Win"/>
    <s v="TR012"/>
    <x v="2"/>
    <x v="2"/>
    <s v="Fi01"/>
    <x v="0"/>
    <s v="AM1.vld"/>
    <s v="3c"/>
    <n v="35"/>
    <n v="0"/>
    <s v="AM"/>
    <s v="AM1"/>
    <n v="19002"/>
    <n v="19001"/>
    <x v="0"/>
    <x v="10"/>
    <x v="0"/>
    <n v="5.78"/>
    <n v="0.44"/>
    <n v="10.35"/>
    <n v="2237.06"/>
    <n v="6.22"/>
    <n v="10.35"/>
  </r>
  <r>
    <s v="I25_66to56"/>
    <s v="Win"/>
    <s v="TR012"/>
    <x v="2"/>
    <x v="2"/>
    <s v="Fi01"/>
    <x v="0"/>
    <s v="AM1.vld"/>
    <s v="3c"/>
    <n v="35"/>
    <n v="0"/>
    <s v="AM"/>
    <s v="AM1"/>
    <n v="19004"/>
    <n v="13271"/>
    <x v="1"/>
    <x v="11"/>
    <x v="0"/>
    <n v="7.64"/>
    <n v="0.65"/>
    <n v="3.82"/>
    <n v="1090.3800000000001"/>
    <n v="8.2899999999999991"/>
    <n v="3.82"/>
  </r>
  <r>
    <s v="I25_66to56"/>
    <s v="Win"/>
    <s v="TR012"/>
    <x v="2"/>
    <x v="2"/>
    <s v="Fi01"/>
    <x v="0"/>
    <s v="AM1.vld"/>
    <s v="3c"/>
    <n v="35"/>
    <n v="0"/>
    <s v="AM"/>
    <s v="AM1"/>
    <n v="19017"/>
    <n v="19018"/>
    <x v="1"/>
    <x v="11"/>
    <x v="1"/>
    <n v="163.76"/>
    <n v="13.42"/>
    <n v="24.55"/>
    <n v="201.74"/>
    <n v="177.19"/>
    <n v="24.55"/>
  </r>
  <r>
    <s v="I25_66to56"/>
    <s v="Win"/>
    <s v="TR012"/>
    <x v="2"/>
    <x v="2"/>
    <s v="Fi01"/>
    <x v="0"/>
    <s v="AM1.vld"/>
    <s v="3c"/>
    <n v="35"/>
    <n v="0"/>
    <s v="AM"/>
    <s v="AM1"/>
    <n v="19035"/>
    <n v="19036"/>
    <x v="1"/>
    <x v="9"/>
    <x v="1"/>
    <n v="52.32"/>
    <n v="3.52"/>
    <n v="19.78"/>
    <n v="75.62"/>
    <n v="55.84"/>
    <n v="19.78"/>
  </r>
  <r>
    <s v="I25_66to56"/>
    <s v="Win"/>
    <s v="TR012"/>
    <x v="2"/>
    <x v="2"/>
    <s v="Fi01"/>
    <x v="0"/>
    <s v="AM1.vld"/>
    <s v="3c"/>
    <n v="35"/>
    <n v="0"/>
    <s v="AM"/>
    <s v="AM1"/>
    <n v="19075"/>
    <n v="19076"/>
    <x v="1"/>
    <x v="4"/>
    <x v="1"/>
    <n v="23.51"/>
    <n v="0"/>
    <n v="4"/>
    <n v="27.51"/>
    <n v="23.51"/>
    <n v="4"/>
  </r>
  <r>
    <s v="I25_66to56"/>
    <s v="Win"/>
    <s v="TR012"/>
    <x v="2"/>
    <x v="2"/>
    <s v="Fi01"/>
    <x v="0"/>
    <s v="AM1.vld"/>
    <s v="3c"/>
    <n v="35"/>
    <n v="0"/>
    <s v="AM"/>
    <s v="AM1"/>
    <n v="19119"/>
    <n v="19120"/>
    <x v="1"/>
    <x v="7"/>
    <x v="1"/>
    <n v="4.22"/>
    <n v="0"/>
    <n v="17"/>
    <n v="21.21"/>
    <n v="4.22"/>
    <n v="17"/>
  </r>
  <r>
    <s v="I25_66to56"/>
    <s v="Win"/>
    <s v="TR012"/>
    <x v="2"/>
    <x v="2"/>
    <s v="Fi01"/>
    <x v="0"/>
    <s v="AM1.vld"/>
    <s v="3c"/>
    <n v="35"/>
    <n v="0"/>
    <s v="AM"/>
    <s v="AM1"/>
    <n v="19127"/>
    <n v="19239"/>
    <x v="0"/>
    <x v="0"/>
    <x v="1"/>
    <n v="65.989999999999995"/>
    <n v="5.62"/>
    <n v="32.43"/>
    <n v="104.04"/>
    <n v="71.61"/>
    <n v="32.43"/>
  </r>
  <r>
    <s v="I25_66to56"/>
    <s v="Win"/>
    <s v="TR012"/>
    <x v="2"/>
    <x v="2"/>
    <s v="Fi01"/>
    <x v="0"/>
    <s v="AM1.vld"/>
    <s v="3c"/>
    <n v="35"/>
    <n v="0"/>
    <s v="AM"/>
    <s v="AM1"/>
    <n v="19131"/>
    <n v="19130"/>
    <x v="0"/>
    <x v="2"/>
    <x v="1"/>
    <n v="84.26"/>
    <n v="6.37"/>
    <n v="35.770000000000003"/>
    <n v="126.39"/>
    <n v="90.63"/>
    <n v="35.770000000000003"/>
  </r>
  <r>
    <s v="I25_66to56"/>
    <s v="Win"/>
    <s v="TR012"/>
    <x v="2"/>
    <x v="2"/>
    <s v="Fi01"/>
    <x v="0"/>
    <s v="AM1.vld"/>
    <s v="3c"/>
    <n v="35"/>
    <n v="0"/>
    <s v="AM"/>
    <s v="AM1"/>
    <n v="19136"/>
    <n v="19135"/>
    <x v="0"/>
    <x v="1"/>
    <x v="1"/>
    <n v="83.52"/>
    <n v="6.51"/>
    <n v="42.23"/>
    <n v="132.27000000000001"/>
    <n v="90.04"/>
    <n v="42.23"/>
  </r>
  <r>
    <s v="I25_66to56"/>
    <s v="Win"/>
    <s v="TR012"/>
    <x v="2"/>
    <x v="2"/>
    <s v="Fi01"/>
    <x v="0"/>
    <s v="AM1.vld"/>
    <s v="3c"/>
    <n v="35"/>
    <n v="0"/>
    <s v="AM"/>
    <s v="AM1"/>
    <n v="19149"/>
    <n v="19148"/>
    <x v="0"/>
    <x v="10"/>
    <x v="1"/>
    <n v="63.38"/>
    <n v="4.18"/>
    <n v="27.04"/>
    <n v="94.6"/>
    <n v="67.56"/>
    <n v="27.04"/>
  </r>
  <r>
    <s v="I25_66to56"/>
    <s v="Win"/>
    <s v="TR012"/>
    <x v="2"/>
    <x v="2"/>
    <s v="Fi01"/>
    <x v="0"/>
    <s v="AM1.vld"/>
    <s v="3c"/>
    <n v="35"/>
    <n v="0"/>
    <s v="AM"/>
    <s v="AM1"/>
    <n v="19189"/>
    <n v="19188"/>
    <x v="0"/>
    <x v="5"/>
    <x v="1"/>
    <n v="31.35"/>
    <n v="0.02"/>
    <n v="6.73"/>
    <n v="38.1"/>
    <n v="31.38"/>
    <n v="6.73"/>
  </r>
  <r>
    <s v="I25_66to56"/>
    <s v="Win"/>
    <s v="TR012"/>
    <x v="2"/>
    <x v="2"/>
    <s v="Fi01"/>
    <x v="0"/>
    <s v="AM1.vld"/>
    <s v="3c"/>
    <n v="35"/>
    <n v="0"/>
    <s v="AM"/>
    <s v="AM1"/>
    <n v="19233"/>
    <n v="19232"/>
    <x v="0"/>
    <x v="6"/>
    <x v="1"/>
    <n v="11.11"/>
    <n v="0.22"/>
    <n v="18.59"/>
    <n v="29.91"/>
    <n v="11.32"/>
    <n v="18.59"/>
  </r>
  <r>
    <s v="I25_66to56"/>
    <s v="Win"/>
    <s v="TR012"/>
    <x v="2"/>
    <x v="2"/>
    <s v="Fi01"/>
    <x v="1"/>
    <s v="AM2.vld"/>
    <s v="3c"/>
    <n v="35"/>
    <n v="0"/>
    <s v="AM"/>
    <s v="AM2"/>
    <n v="5209"/>
    <n v="19241"/>
    <x v="0"/>
    <x v="0"/>
    <x v="0"/>
    <n v="238.22"/>
    <n v="17.059999999999999"/>
    <n v="40.85"/>
    <n v="4200.1000000000004"/>
    <n v="255.28"/>
    <n v="40.85"/>
  </r>
  <r>
    <s v="I25_66to56"/>
    <s v="Win"/>
    <s v="TR012"/>
    <x v="2"/>
    <x v="2"/>
    <s v="Fi01"/>
    <x v="1"/>
    <s v="AM2.vld"/>
    <s v="3c"/>
    <n v="35"/>
    <n v="0"/>
    <s v="AM"/>
    <s v="AM2"/>
    <n v="5394"/>
    <n v="15366"/>
    <x v="0"/>
    <x v="1"/>
    <x v="0"/>
    <n v="116.62"/>
    <n v="13.69"/>
    <n v="32.21"/>
    <n v="3354.79"/>
    <n v="130.30000000000001"/>
    <n v="32.21"/>
  </r>
  <r>
    <s v="I25_66to56"/>
    <s v="Win"/>
    <s v="TR012"/>
    <x v="2"/>
    <x v="2"/>
    <s v="Fi01"/>
    <x v="1"/>
    <s v="AM2.vld"/>
    <s v="3c"/>
    <n v="35"/>
    <n v="0"/>
    <s v="AM"/>
    <s v="AM2"/>
    <n v="13270"/>
    <n v="11802"/>
    <x v="0"/>
    <x v="2"/>
    <x v="0"/>
    <n v="96.3"/>
    <n v="8.3699999999999992"/>
    <n v="18.059999999999999"/>
    <n v="3418.45"/>
    <n v="104.68"/>
    <n v="18.059999999999999"/>
  </r>
  <r>
    <s v="I25_66to56"/>
    <s v="Win"/>
    <s v="TR012"/>
    <x v="2"/>
    <x v="2"/>
    <s v="Fi01"/>
    <x v="1"/>
    <s v="AM2.vld"/>
    <s v="3c"/>
    <n v="35"/>
    <n v="0"/>
    <s v="AM"/>
    <s v="AM2"/>
    <n v="15333"/>
    <n v="18991"/>
    <x v="1"/>
    <x v="3"/>
    <x v="0"/>
    <n v="432.21"/>
    <n v="4.66"/>
    <n v="9.1199999999999992"/>
    <n v="2208.6799999999998"/>
    <n v="436.86"/>
    <n v="9.1199999999999992"/>
  </r>
  <r>
    <s v="I25_66to56"/>
    <s v="Win"/>
    <s v="TR012"/>
    <x v="2"/>
    <x v="2"/>
    <s v="Fi01"/>
    <x v="1"/>
    <s v="AM2.vld"/>
    <s v="3c"/>
    <n v="35"/>
    <n v="0"/>
    <s v="AM"/>
    <s v="AM2"/>
    <n v="15740"/>
    <n v="15741"/>
    <x v="1"/>
    <x v="4"/>
    <x v="0"/>
    <n v="1.41"/>
    <n v="0.06"/>
    <n v="0.81"/>
    <n v="1618.33"/>
    <n v="1.47"/>
    <n v="0.81"/>
  </r>
  <r>
    <s v="I25_66to56"/>
    <s v="Win"/>
    <s v="TR012"/>
    <x v="2"/>
    <x v="2"/>
    <s v="Fi01"/>
    <x v="1"/>
    <s v="AM2.vld"/>
    <s v="3c"/>
    <n v="35"/>
    <n v="0"/>
    <s v="AM"/>
    <s v="AM2"/>
    <n v="15742"/>
    <n v="15743"/>
    <x v="0"/>
    <x v="5"/>
    <x v="0"/>
    <n v="3.06"/>
    <n v="0.19"/>
    <n v="1.85"/>
    <n v="1629.47"/>
    <n v="3.25"/>
    <n v="1.85"/>
  </r>
  <r>
    <s v="I25_66to56"/>
    <s v="Win"/>
    <s v="TR012"/>
    <x v="2"/>
    <x v="2"/>
    <s v="Fi01"/>
    <x v="1"/>
    <s v="AM2.vld"/>
    <s v="3c"/>
    <n v="35"/>
    <n v="0"/>
    <s v="AM"/>
    <s v="AM2"/>
    <n v="17350"/>
    <n v="17351"/>
    <x v="0"/>
    <x v="6"/>
    <x v="0"/>
    <n v="0"/>
    <n v="0"/>
    <n v="0"/>
    <n v="1388.76"/>
    <n v="0"/>
    <n v="0"/>
  </r>
  <r>
    <s v="I25_66to56"/>
    <s v="Win"/>
    <s v="TR012"/>
    <x v="2"/>
    <x v="2"/>
    <s v="Fi01"/>
    <x v="1"/>
    <s v="AM2.vld"/>
    <s v="3c"/>
    <n v="35"/>
    <n v="0"/>
    <s v="AM"/>
    <s v="AM2"/>
    <n v="17352"/>
    <n v="17353"/>
    <x v="1"/>
    <x v="7"/>
    <x v="0"/>
    <n v="0"/>
    <n v="0"/>
    <n v="0"/>
    <n v="1370.04"/>
    <n v="0"/>
    <n v="0"/>
  </r>
  <r>
    <s v="I25_66to56"/>
    <s v="Win"/>
    <s v="TR012"/>
    <x v="2"/>
    <x v="2"/>
    <s v="Fi01"/>
    <x v="1"/>
    <s v="AM2.vld"/>
    <s v="3c"/>
    <n v="35"/>
    <n v="0"/>
    <s v="AM"/>
    <s v="AM2"/>
    <n v="18993"/>
    <n v="15334"/>
    <x v="0"/>
    <x v="8"/>
    <x v="0"/>
    <n v="492.35"/>
    <n v="15.83"/>
    <n v="21.95"/>
    <n v="3229.3"/>
    <n v="508.18"/>
    <n v="21.95"/>
  </r>
  <r>
    <s v="I25_66to56"/>
    <s v="Win"/>
    <s v="TR012"/>
    <x v="2"/>
    <x v="2"/>
    <s v="Fi01"/>
    <x v="1"/>
    <s v="AM2.vld"/>
    <s v="3c"/>
    <n v="35"/>
    <n v="0"/>
    <s v="AM"/>
    <s v="AM2"/>
    <n v="18999"/>
    <n v="19000"/>
    <x v="1"/>
    <x v="9"/>
    <x v="0"/>
    <n v="65.540000000000006"/>
    <n v="4.82"/>
    <n v="21.41"/>
    <n v="2920.09"/>
    <n v="70.36"/>
    <n v="21.41"/>
  </r>
  <r>
    <s v="I25_66to56"/>
    <s v="Win"/>
    <s v="TR012"/>
    <x v="2"/>
    <x v="2"/>
    <s v="Fi01"/>
    <x v="1"/>
    <s v="AM2.vld"/>
    <s v="3c"/>
    <n v="35"/>
    <n v="0"/>
    <s v="AM"/>
    <s v="AM2"/>
    <n v="19002"/>
    <n v="19001"/>
    <x v="0"/>
    <x v="10"/>
    <x v="0"/>
    <n v="92.44"/>
    <n v="8.34"/>
    <n v="20.97"/>
    <n v="3329.37"/>
    <n v="100.78"/>
    <n v="20.97"/>
  </r>
  <r>
    <s v="I25_66to56"/>
    <s v="Win"/>
    <s v="TR012"/>
    <x v="2"/>
    <x v="2"/>
    <s v="Fi01"/>
    <x v="1"/>
    <s v="AM2.vld"/>
    <s v="3c"/>
    <n v="35"/>
    <n v="0"/>
    <s v="AM"/>
    <s v="AM2"/>
    <n v="19004"/>
    <n v="13271"/>
    <x v="1"/>
    <x v="11"/>
    <x v="0"/>
    <n v="3.65"/>
    <n v="0.31"/>
    <n v="8.34"/>
    <n v="2081.7199999999998"/>
    <n v="3.97"/>
    <n v="8.34"/>
  </r>
  <r>
    <s v="I25_66to56"/>
    <s v="Win"/>
    <s v="TR012"/>
    <x v="2"/>
    <x v="2"/>
    <s v="Fi01"/>
    <x v="1"/>
    <s v="AM2.vld"/>
    <s v="3c"/>
    <n v="35"/>
    <n v="0"/>
    <s v="AM"/>
    <s v="AM2"/>
    <n v="19017"/>
    <n v="19018"/>
    <x v="1"/>
    <x v="11"/>
    <x v="1"/>
    <n v="256.72000000000003"/>
    <n v="16.77"/>
    <n v="51.34"/>
    <n v="324.83"/>
    <n v="273.49"/>
    <n v="51.34"/>
  </r>
  <r>
    <s v="I25_66to56"/>
    <s v="Win"/>
    <s v="TR012"/>
    <x v="2"/>
    <x v="2"/>
    <s v="Fi01"/>
    <x v="1"/>
    <s v="AM2.vld"/>
    <s v="3c"/>
    <n v="35"/>
    <n v="0"/>
    <s v="AM"/>
    <s v="AM2"/>
    <n v="19035"/>
    <n v="19036"/>
    <x v="1"/>
    <x v="9"/>
    <x v="1"/>
    <n v="205.54"/>
    <n v="7.07"/>
    <n v="39.119999999999997"/>
    <n v="251.73"/>
    <n v="212.61"/>
    <n v="39.119999999999997"/>
  </r>
  <r>
    <s v="I25_66to56"/>
    <s v="Win"/>
    <s v="TR012"/>
    <x v="2"/>
    <x v="2"/>
    <s v="Fi01"/>
    <x v="1"/>
    <s v="AM2.vld"/>
    <s v="3c"/>
    <n v="35"/>
    <n v="0"/>
    <s v="AM"/>
    <s v="AM2"/>
    <n v="19075"/>
    <n v="19076"/>
    <x v="1"/>
    <x v="4"/>
    <x v="1"/>
    <n v="409.99"/>
    <n v="3.23"/>
    <n v="5.98"/>
    <n v="419.2"/>
    <n v="413.22"/>
    <n v="5.98"/>
  </r>
  <r>
    <s v="I25_66to56"/>
    <s v="Win"/>
    <s v="TR012"/>
    <x v="2"/>
    <x v="2"/>
    <s v="Fi01"/>
    <x v="1"/>
    <s v="AM2.vld"/>
    <s v="3c"/>
    <n v="35"/>
    <n v="0"/>
    <s v="AM"/>
    <s v="AM2"/>
    <n v="19119"/>
    <n v="19120"/>
    <x v="1"/>
    <x v="7"/>
    <x v="1"/>
    <n v="138.08000000000001"/>
    <n v="4.88"/>
    <n v="30"/>
    <n v="172.97"/>
    <n v="142.96"/>
    <n v="30"/>
  </r>
  <r>
    <s v="I25_66to56"/>
    <s v="Win"/>
    <s v="TR012"/>
    <x v="2"/>
    <x v="2"/>
    <s v="Fi01"/>
    <x v="1"/>
    <s v="AM2.vld"/>
    <s v="3c"/>
    <n v="35"/>
    <n v="0"/>
    <s v="AM"/>
    <s v="AM2"/>
    <n v="19127"/>
    <n v="19239"/>
    <x v="0"/>
    <x v="0"/>
    <x v="1"/>
    <n v="643.33000000000004"/>
    <n v="60.01"/>
    <n v="105.6"/>
    <n v="808.94"/>
    <n v="703.34"/>
    <n v="105.6"/>
  </r>
  <r>
    <s v="I25_66to56"/>
    <s v="Win"/>
    <s v="TR012"/>
    <x v="2"/>
    <x v="2"/>
    <s v="Fi01"/>
    <x v="1"/>
    <s v="AM2.vld"/>
    <s v="3c"/>
    <n v="35"/>
    <n v="0"/>
    <s v="AM"/>
    <s v="AM2"/>
    <n v="19131"/>
    <n v="19130"/>
    <x v="0"/>
    <x v="2"/>
    <x v="1"/>
    <n v="951.38"/>
    <n v="82.65"/>
    <n v="121.25"/>
    <n v="1155.29"/>
    <n v="1034.04"/>
    <n v="121.25"/>
  </r>
  <r>
    <s v="I25_66to56"/>
    <s v="Win"/>
    <s v="TR012"/>
    <x v="2"/>
    <x v="2"/>
    <s v="Fi01"/>
    <x v="1"/>
    <s v="AM2.vld"/>
    <s v="3c"/>
    <n v="35"/>
    <n v="0"/>
    <s v="AM"/>
    <s v="AM2"/>
    <n v="19136"/>
    <n v="19135"/>
    <x v="0"/>
    <x v="1"/>
    <x v="1"/>
    <n v="967.54"/>
    <n v="77.180000000000007"/>
    <n v="101.19"/>
    <n v="1145.92"/>
    <n v="1044.73"/>
    <n v="101.19"/>
  </r>
  <r>
    <s v="I25_66to56"/>
    <s v="Win"/>
    <s v="TR012"/>
    <x v="2"/>
    <x v="2"/>
    <s v="Fi01"/>
    <x v="1"/>
    <s v="AM2.vld"/>
    <s v="3c"/>
    <n v="35"/>
    <n v="0"/>
    <s v="AM"/>
    <s v="AM2"/>
    <n v="19149"/>
    <n v="19148"/>
    <x v="0"/>
    <x v="10"/>
    <x v="1"/>
    <n v="629.59"/>
    <n v="41.45"/>
    <n v="64.06"/>
    <n v="735.1"/>
    <n v="671.05"/>
    <n v="64.06"/>
  </r>
  <r>
    <s v="I25_66to56"/>
    <s v="Win"/>
    <s v="TR012"/>
    <x v="2"/>
    <x v="2"/>
    <s v="Fi01"/>
    <x v="1"/>
    <s v="AM2.vld"/>
    <s v="3c"/>
    <n v="35"/>
    <n v="0"/>
    <s v="AM"/>
    <s v="AM2"/>
    <n v="19189"/>
    <n v="19188"/>
    <x v="0"/>
    <x v="5"/>
    <x v="1"/>
    <n v="285.70999999999998"/>
    <n v="3.19"/>
    <n v="7.76"/>
    <n v="296.66000000000003"/>
    <n v="288.89999999999998"/>
    <n v="7.76"/>
  </r>
  <r>
    <s v="I25_66to56"/>
    <s v="Win"/>
    <s v="TR012"/>
    <x v="2"/>
    <x v="2"/>
    <s v="Fi01"/>
    <x v="1"/>
    <s v="AM2.vld"/>
    <s v="3c"/>
    <n v="35"/>
    <n v="0"/>
    <s v="AM"/>
    <s v="AM2"/>
    <n v="19233"/>
    <n v="19232"/>
    <x v="0"/>
    <x v="6"/>
    <x v="1"/>
    <n v="110.86"/>
    <n v="5.0199999999999996"/>
    <n v="31.39"/>
    <n v="147.27000000000001"/>
    <n v="115.88"/>
    <n v="31.39"/>
  </r>
  <r>
    <s v="I25_66to56"/>
    <s v="Win"/>
    <s v="TR012"/>
    <x v="2"/>
    <x v="2"/>
    <s v="Fi01"/>
    <x v="2"/>
    <s v="AM3.vld"/>
    <s v="3c"/>
    <n v="35"/>
    <n v="0"/>
    <s v="AM"/>
    <s v="AM3"/>
    <n v="5209"/>
    <n v="19241"/>
    <x v="0"/>
    <x v="0"/>
    <x v="0"/>
    <n v="102.17"/>
    <n v="8"/>
    <n v="30.75"/>
    <n v="3472.36"/>
    <n v="110.17"/>
    <n v="30.75"/>
  </r>
  <r>
    <s v="I25_66to56"/>
    <s v="Win"/>
    <s v="TR012"/>
    <x v="2"/>
    <x v="2"/>
    <s v="Fi01"/>
    <x v="2"/>
    <s v="AM3.vld"/>
    <s v="3c"/>
    <n v="35"/>
    <n v="0"/>
    <s v="AM"/>
    <s v="AM3"/>
    <n v="5394"/>
    <n v="15366"/>
    <x v="0"/>
    <x v="1"/>
    <x v="0"/>
    <n v="67.52"/>
    <n v="6.83"/>
    <n v="31.74"/>
    <n v="2969.86"/>
    <n v="74.349999999999994"/>
    <n v="31.74"/>
  </r>
  <r>
    <s v="I25_66to56"/>
    <s v="Win"/>
    <s v="TR012"/>
    <x v="2"/>
    <x v="2"/>
    <s v="Fi01"/>
    <x v="2"/>
    <s v="AM3.vld"/>
    <s v="3c"/>
    <n v="35"/>
    <n v="0"/>
    <s v="AM"/>
    <s v="AM3"/>
    <n v="13270"/>
    <n v="11802"/>
    <x v="0"/>
    <x v="2"/>
    <x v="0"/>
    <n v="90.43"/>
    <n v="8.56"/>
    <n v="23.26"/>
    <n v="2989.34"/>
    <n v="98.99"/>
    <n v="23.26"/>
  </r>
  <r>
    <s v="I25_66to56"/>
    <s v="Win"/>
    <s v="TR012"/>
    <x v="2"/>
    <x v="2"/>
    <s v="Fi01"/>
    <x v="2"/>
    <s v="AM3.vld"/>
    <s v="3c"/>
    <n v="35"/>
    <n v="0"/>
    <s v="AM"/>
    <s v="AM3"/>
    <n v="15333"/>
    <n v="18991"/>
    <x v="1"/>
    <x v="3"/>
    <x v="0"/>
    <n v="504.55"/>
    <n v="7.1"/>
    <n v="7.61"/>
    <n v="2020.33"/>
    <n v="511.65"/>
    <n v="7.61"/>
  </r>
  <r>
    <s v="I25_66to56"/>
    <s v="Win"/>
    <s v="TR012"/>
    <x v="2"/>
    <x v="2"/>
    <s v="Fi01"/>
    <x v="2"/>
    <s v="AM3.vld"/>
    <s v="3c"/>
    <n v="35"/>
    <n v="0"/>
    <s v="AM"/>
    <s v="AM3"/>
    <n v="15740"/>
    <n v="15741"/>
    <x v="1"/>
    <x v="4"/>
    <x v="0"/>
    <n v="1.23"/>
    <n v="0.05"/>
    <n v="0.68"/>
    <n v="1499.4"/>
    <n v="1.28"/>
    <n v="0.68"/>
  </r>
  <r>
    <s v="I25_66to56"/>
    <s v="Win"/>
    <s v="TR012"/>
    <x v="2"/>
    <x v="2"/>
    <s v="Fi01"/>
    <x v="2"/>
    <s v="AM3.vld"/>
    <s v="3c"/>
    <n v="35"/>
    <n v="0"/>
    <s v="AM"/>
    <s v="AM3"/>
    <n v="15742"/>
    <n v="15743"/>
    <x v="0"/>
    <x v="5"/>
    <x v="0"/>
    <n v="4.97"/>
    <n v="0.33"/>
    <n v="1.39"/>
    <n v="1138.98"/>
    <n v="5.3"/>
    <n v="1.39"/>
  </r>
  <r>
    <s v="I25_66to56"/>
    <s v="Win"/>
    <s v="TR012"/>
    <x v="2"/>
    <x v="2"/>
    <s v="Fi01"/>
    <x v="2"/>
    <s v="AM3.vld"/>
    <s v="3c"/>
    <n v="35"/>
    <n v="0"/>
    <s v="AM"/>
    <s v="AM3"/>
    <n v="17350"/>
    <n v="17351"/>
    <x v="0"/>
    <x v="6"/>
    <x v="0"/>
    <n v="0"/>
    <n v="0"/>
    <n v="0"/>
    <n v="1183.57"/>
    <n v="0"/>
    <n v="0"/>
  </r>
  <r>
    <s v="I25_66to56"/>
    <s v="Win"/>
    <s v="TR012"/>
    <x v="2"/>
    <x v="2"/>
    <s v="Fi01"/>
    <x v="2"/>
    <s v="AM3.vld"/>
    <s v="3c"/>
    <n v="35"/>
    <n v="0"/>
    <s v="AM"/>
    <s v="AM3"/>
    <n v="17352"/>
    <n v="17353"/>
    <x v="1"/>
    <x v="7"/>
    <x v="0"/>
    <n v="0"/>
    <n v="0"/>
    <n v="0"/>
    <n v="1254.53"/>
    <n v="0"/>
    <n v="0"/>
  </r>
  <r>
    <s v="I25_66to56"/>
    <s v="Win"/>
    <s v="TR012"/>
    <x v="2"/>
    <x v="2"/>
    <s v="Fi01"/>
    <x v="2"/>
    <s v="AM3.vld"/>
    <s v="3c"/>
    <n v="35"/>
    <n v="0"/>
    <s v="AM"/>
    <s v="AM3"/>
    <n v="18993"/>
    <n v="15334"/>
    <x v="0"/>
    <x v="8"/>
    <x v="0"/>
    <n v="370.9"/>
    <n v="11.8"/>
    <n v="17.809999999999999"/>
    <n v="2541.96"/>
    <n v="382.7"/>
    <n v="17.809999999999999"/>
  </r>
  <r>
    <s v="I25_66to56"/>
    <s v="Win"/>
    <s v="TR012"/>
    <x v="2"/>
    <x v="2"/>
    <s v="Fi01"/>
    <x v="2"/>
    <s v="AM3.vld"/>
    <s v="3c"/>
    <n v="35"/>
    <n v="0"/>
    <s v="AM"/>
    <s v="AM3"/>
    <n v="18999"/>
    <n v="19000"/>
    <x v="1"/>
    <x v="9"/>
    <x v="0"/>
    <n v="98.57"/>
    <n v="8.41"/>
    <n v="17.47"/>
    <n v="2265.8200000000002"/>
    <n v="106.98"/>
    <n v="17.47"/>
  </r>
  <r>
    <s v="I25_66to56"/>
    <s v="Win"/>
    <s v="TR012"/>
    <x v="2"/>
    <x v="2"/>
    <s v="Fi01"/>
    <x v="2"/>
    <s v="AM3.vld"/>
    <s v="3c"/>
    <n v="35"/>
    <n v="0"/>
    <s v="AM"/>
    <s v="AM3"/>
    <n v="19002"/>
    <n v="19001"/>
    <x v="0"/>
    <x v="10"/>
    <x v="0"/>
    <n v="60.46"/>
    <n v="5.78"/>
    <n v="18.79"/>
    <n v="2858.9"/>
    <n v="66.23"/>
    <n v="18.79"/>
  </r>
  <r>
    <s v="I25_66to56"/>
    <s v="Win"/>
    <s v="TR012"/>
    <x v="2"/>
    <x v="2"/>
    <s v="Fi01"/>
    <x v="2"/>
    <s v="AM3.vld"/>
    <s v="3c"/>
    <n v="35"/>
    <n v="0"/>
    <s v="AM"/>
    <s v="AM3"/>
    <n v="19004"/>
    <n v="13271"/>
    <x v="1"/>
    <x v="11"/>
    <x v="0"/>
    <n v="9.2799999999999994"/>
    <n v="0.91"/>
    <n v="8.39"/>
    <n v="1818.64"/>
    <n v="10.18"/>
    <n v="8.39"/>
  </r>
  <r>
    <s v="I25_66to56"/>
    <s v="Win"/>
    <s v="TR012"/>
    <x v="2"/>
    <x v="2"/>
    <s v="Fi01"/>
    <x v="2"/>
    <s v="AM3.vld"/>
    <s v="3c"/>
    <n v="35"/>
    <n v="0"/>
    <s v="AM"/>
    <s v="AM3"/>
    <n v="19017"/>
    <n v="19018"/>
    <x v="1"/>
    <x v="11"/>
    <x v="1"/>
    <n v="434.9"/>
    <n v="31.67"/>
    <n v="49.94"/>
    <n v="516.5"/>
    <n v="466.56"/>
    <n v="49.94"/>
  </r>
  <r>
    <s v="I25_66to56"/>
    <s v="Win"/>
    <s v="TR012"/>
    <x v="2"/>
    <x v="2"/>
    <s v="Fi01"/>
    <x v="2"/>
    <s v="AM3.vld"/>
    <s v="3c"/>
    <n v="35"/>
    <n v="0"/>
    <s v="AM"/>
    <s v="AM3"/>
    <n v="19035"/>
    <n v="19036"/>
    <x v="1"/>
    <x v="9"/>
    <x v="1"/>
    <n v="347.69"/>
    <n v="17.440000000000001"/>
    <n v="38.31"/>
    <n v="403.44"/>
    <n v="365.13"/>
    <n v="38.31"/>
  </r>
  <r>
    <s v="I25_66to56"/>
    <s v="Win"/>
    <s v="TR012"/>
    <x v="2"/>
    <x v="2"/>
    <s v="Fi01"/>
    <x v="2"/>
    <s v="AM3.vld"/>
    <s v="3c"/>
    <n v="35"/>
    <n v="0"/>
    <s v="AM"/>
    <s v="AM3"/>
    <n v="19075"/>
    <n v="19076"/>
    <x v="1"/>
    <x v="4"/>
    <x v="1"/>
    <n v="425.79"/>
    <n v="2.73"/>
    <n v="5.78"/>
    <n v="434.29"/>
    <n v="428.52"/>
    <n v="5.78"/>
  </r>
  <r>
    <s v="I25_66to56"/>
    <s v="Win"/>
    <s v="TR012"/>
    <x v="2"/>
    <x v="2"/>
    <s v="Fi01"/>
    <x v="2"/>
    <s v="AM3.vld"/>
    <s v="3c"/>
    <n v="35"/>
    <n v="0"/>
    <s v="AM"/>
    <s v="AM3"/>
    <n v="19119"/>
    <n v="19120"/>
    <x v="1"/>
    <x v="7"/>
    <x v="1"/>
    <n v="249.2"/>
    <n v="10.01"/>
    <n v="28.16"/>
    <n v="287.37"/>
    <n v="259.20999999999998"/>
    <n v="28.16"/>
  </r>
  <r>
    <s v="I25_66to56"/>
    <s v="Win"/>
    <s v="TR012"/>
    <x v="2"/>
    <x v="2"/>
    <s v="Fi01"/>
    <x v="2"/>
    <s v="AM3.vld"/>
    <s v="3c"/>
    <n v="35"/>
    <n v="0"/>
    <s v="AM"/>
    <s v="AM3"/>
    <n v="19127"/>
    <n v="19239"/>
    <x v="0"/>
    <x v="0"/>
    <x v="1"/>
    <n v="562.89"/>
    <n v="54.32"/>
    <n v="124.91"/>
    <n v="742.12"/>
    <n v="617.21"/>
    <n v="124.91"/>
  </r>
  <r>
    <s v="I25_66to56"/>
    <s v="Win"/>
    <s v="TR012"/>
    <x v="2"/>
    <x v="2"/>
    <s v="Fi01"/>
    <x v="2"/>
    <s v="AM3.vld"/>
    <s v="3c"/>
    <n v="35"/>
    <n v="0"/>
    <s v="AM"/>
    <s v="AM3"/>
    <n v="19131"/>
    <n v="19130"/>
    <x v="0"/>
    <x v="2"/>
    <x v="1"/>
    <n v="639.88"/>
    <n v="58.47"/>
    <n v="130.83000000000001"/>
    <n v="829.18"/>
    <n v="698.35"/>
    <n v="130.83000000000001"/>
  </r>
  <r>
    <s v="I25_66to56"/>
    <s v="Win"/>
    <s v="TR012"/>
    <x v="2"/>
    <x v="2"/>
    <s v="Fi01"/>
    <x v="2"/>
    <s v="AM3.vld"/>
    <s v="3c"/>
    <n v="35"/>
    <n v="0"/>
    <s v="AM"/>
    <s v="AM3"/>
    <n v="19136"/>
    <n v="19135"/>
    <x v="0"/>
    <x v="1"/>
    <x v="1"/>
    <n v="635.23"/>
    <n v="56.03"/>
    <n v="112.32"/>
    <n v="803.59"/>
    <n v="691.26"/>
    <n v="112.32"/>
  </r>
  <r>
    <s v="I25_66to56"/>
    <s v="Win"/>
    <s v="TR012"/>
    <x v="2"/>
    <x v="2"/>
    <s v="Fi01"/>
    <x v="2"/>
    <s v="AM3.vld"/>
    <s v="3c"/>
    <n v="35"/>
    <n v="0"/>
    <s v="AM"/>
    <s v="AM3"/>
    <n v="19149"/>
    <n v="19148"/>
    <x v="0"/>
    <x v="10"/>
    <x v="1"/>
    <n v="513.51"/>
    <n v="43.04"/>
    <n v="82.4"/>
    <n v="638.95000000000005"/>
    <n v="556.54999999999995"/>
    <n v="82.4"/>
  </r>
  <r>
    <s v="I25_66to56"/>
    <s v="Win"/>
    <s v="TR012"/>
    <x v="2"/>
    <x v="2"/>
    <s v="Fi01"/>
    <x v="2"/>
    <s v="AM3.vld"/>
    <s v="3c"/>
    <n v="35"/>
    <n v="0"/>
    <s v="AM"/>
    <s v="AM3"/>
    <n v="19189"/>
    <n v="19188"/>
    <x v="0"/>
    <x v="5"/>
    <x v="1"/>
    <n v="254.98"/>
    <n v="3.56"/>
    <n v="5.38"/>
    <n v="263.92"/>
    <n v="258.54000000000002"/>
    <n v="5.38"/>
  </r>
  <r>
    <s v="I25_66to56"/>
    <s v="Win"/>
    <s v="TR012"/>
    <x v="2"/>
    <x v="2"/>
    <s v="Fi01"/>
    <x v="2"/>
    <s v="AM3.vld"/>
    <s v="3c"/>
    <n v="35"/>
    <n v="0"/>
    <s v="AM"/>
    <s v="AM3"/>
    <n v="19233"/>
    <n v="19232"/>
    <x v="0"/>
    <x v="6"/>
    <x v="1"/>
    <n v="147.47999999999999"/>
    <n v="7.76"/>
    <n v="29.05"/>
    <n v="184.29"/>
    <n v="155.24"/>
    <n v="29.05"/>
  </r>
  <r>
    <s v="I25_66to56"/>
    <s v="Win"/>
    <s v="TR012"/>
    <x v="2"/>
    <x v="2"/>
    <s v="Fi01"/>
    <x v="3"/>
    <s v="AM4.vld"/>
    <s v="3c"/>
    <n v="35"/>
    <n v="0"/>
    <s v="AM"/>
    <s v="AM4"/>
    <n v="5209"/>
    <n v="19241"/>
    <x v="0"/>
    <x v="0"/>
    <x v="0"/>
    <n v="138.09"/>
    <n v="13.44"/>
    <n v="58.32"/>
    <n v="7566.23"/>
    <n v="151.53"/>
    <n v="58.32"/>
  </r>
  <r>
    <s v="I25_66to56"/>
    <s v="Win"/>
    <s v="TR012"/>
    <x v="2"/>
    <x v="2"/>
    <s v="Fi01"/>
    <x v="3"/>
    <s v="AM4.vld"/>
    <s v="3c"/>
    <n v="35"/>
    <n v="0"/>
    <s v="AM"/>
    <s v="AM4"/>
    <n v="5394"/>
    <n v="15366"/>
    <x v="0"/>
    <x v="1"/>
    <x v="0"/>
    <n v="138.19"/>
    <n v="13.88"/>
    <n v="66.83"/>
    <n v="6606.99"/>
    <n v="152.07"/>
    <n v="66.83"/>
  </r>
  <r>
    <s v="I25_66to56"/>
    <s v="Win"/>
    <s v="TR012"/>
    <x v="2"/>
    <x v="2"/>
    <s v="Fi01"/>
    <x v="3"/>
    <s v="AM4.vld"/>
    <s v="3c"/>
    <n v="35"/>
    <n v="0"/>
    <s v="AM"/>
    <s v="AM4"/>
    <n v="13270"/>
    <n v="11802"/>
    <x v="0"/>
    <x v="2"/>
    <x v="0"/>
    <n v="225.32"/>
    <n v="21.56"/>
    <n v="59.09"/>
    <n v="6707.72"/>
    <n v="246.88"/>
    <n v="59.09"/>
  </r>
  <r>
    <s v="I25_66to56"/>
    <s v="Win"/>
    <s v="TR012"/>
    <x v="2"/>
    <x v="2"/>
    <s v="Fi01"/>
    <x v="3"/>
    <s v="AM4.vld"/>
    <s v="3c"/>
    <n v="35"/>
    <n v="0"/>
    <s v="AM"/>
    <s v="AM4"/>
    <n v="15333"/>
    <n v="18991"/>
    <x v="1"/>
    <x v="3"/>
    <x v="0"/>
    <n v="1029.6500000000001"/>
    <n v="12.73"/>
    <n v="17.75"/>
    <n v="4403.3900000000003"/>
    <n v="1042.3800000000001"/>
    <n v="17.75"/>
  </r>
  <r>
    <s v="I25_66to56"/>
    <s v="Win"/>
    <s v="TR012"/>
    <x v="2"/>
    <x v="2"/>
    <s v="Fi01"/>
    <x v="3"/>
    <s v="AM4.vld"/>
    <s v="3c"/>
    <n v="35"/>
    <n v="0"/>
    <s v="AM"/>
    <s v="AM4"/>
    <n v="15740"/>
    <n v="15741"/>
    <x v="1"/>
    <x v="4"/>
    <x v="0"/>
    <n v="3.08"/>
    <n v="0.13"/>
    <n v="0.92"/>
    <n v="3188.72"/>
    <n v="3.22"/>
    <n v="0.92"/>
  </r>
  <r>
    <s v="I25_66to56"/>
    <s v="Win"/>
    <s v="TR012"/>
    <x v="2"/>
    <x v="2"/>
    <s v="Fi01"/>
    <x v="3"/>
    <s v="AM4.vld"/>
    <s v="3c"/>
    <n v="35"/>
    <n v="0"/>
    <s v="AM"/>
    <s v="AM4"/>
    <n v="15742"/>
    <n v="15743"/>
    <x v="0"/>
    <x v="5"/>
    <x v="0"/>
    <n v="5.74"/>
    <n v="0.35"/>
    <n v="2.23"/>
    <n v="2776.06"/>
    <n v="6.09"/>
    <n v="2.23"/>
  </r>
  <r>
    <s v="I25_66to56"/>
    <s v="Win"/>
    <s v="TR012"/>
    <x v="2"/>
    <x v="2"/>
    <s v="Fi01"/>
    <x v="3"/>
    <s v="AM4.vld"/>
    <s v="3c"/>
    <n v="35"/>
    <n v="0"/>
    <s v="AM"/>
    <s v="AM4"/>
    <n v="17350"/>
    <n v="17351"/>
    <x v="0"/>
    <x v="6"/>
    <x v="0"/>
    <n v="0"/>
    <n v="0"/>
    <n v="0"/>
    <n v="2708"/>
    <n v="0"/>
    <n v="0"/>
  </r>
  <r>
    <s v="I25_66to56"/>
    <s v="Win"/>
    <s v="TR012"/>
    <x v="2"/>
    <x v="2"/>
    <s v="Fi01"/>
    <x v="3"/>
    <s v="AM4.vld"/>
    <s v="3c"/>
    <n v="35"/>
    <n v="0"/>
    <s v="AM"/>
    <s v="AM4"/>
    <n v="17352"/>
    <n v="17353"/>
    <x v="1"/>
    <x v="7"/>
    <x v="0"/>
    <n v="0"/>
    <n v="0"/>
    <n v="0"/>
    <n v="2856.65"/>
    <n v="0"/>
    <n v="0"/>
  </r>
  <r>
    <s v="I25_66to56"/>
    <s v="Win"/>
    <s v="TR012"/>
    <x v="2"/>
    <x v="2"/>
    <s v="Fi01"/>
    <x v="3"/>
    <s v="AM4.vld"/>
    <s v="3c"/>
    <n v="35"/>
    <n v="0"/>
    <s v="AM"/>
    <s v="AM4"/>
    <n v="18993"/>
    <n v="15334"/>
    <x v="0"/>
    <x v="8"/>
    <x v="0"/>
    <n v="672.34"/>
    <n v="24.22"/>
    <n v="36.33"/>
    <n v="5268.67"/>
    <n v="696.56"/>
    <n v="36.33"/>
  </r>
  <r>
    <s v="I25_66to56"/>
    <s v="Win"/>
    <s v="TR012"/>
    <x v="2"/>
    <x v="2"/>
    <s v="Fi01"/>
    <x v="3"/>
    <s v="AM4.vld"/>
    <s v="3c"/>
    <n v="35"/>
    <n v="0"/>
    <s v="AM"/>
    <s v="AM4"/>
    <n v="18999"/>
    <n v="19000"/>
    <x v="1"/>
    <x v="9"/>
    <x v="0"/>
    <n v="197.9"/>
    <n v="17.059999999999999"/>
    <n v="33.590000000000003"/>
    <n v="4906.17"/>
    <n v="214.96"/>
    <n v="33.590000000000003"/>
  </r>
  <r>
    <s v="I25_66to56"/>
    <s v="Win"/>
    <s v="TR012"/>
    <x v="2"/>
    <x v="2"/>
    <s v="Fi01"/>
    <x v="3"/>
    <s v="AM4.vld"/>
    <s v="3c"/>
    <n v="35"/>
    <n v="0"/>
    <s v="AM"/>
    <s v="AM4"/>
    <n v="19002"/>
    <n v="19001"/>
    <x v="0"/>
    <x v="10"/>
    <x v="0"/>
    <n v="118.93"/>
    <n v="11.6"/>
    <n v="37.15"/>
    <n v="5868.94"/>
    <n v="130.52000000000001"/>
    <n v="37.15"/>
  </r>
  <r>
    <s v="I25_66to56"/>
    <s v="Win"/>
    <s v="TR012"/>
    <x v="2"/>
    <x v="2"/>
    <s v="Fi01"/>
    <x v="3"/>
    <s v="AM4.vld"/>
    <s v="3c"/>
    <n v="35"/>
    <n v="0"/>
    <s v="AM"/>
    <s v="AM4"/>
    <n v="19004"/>
    <n v="13271"/>
    <x v="1"/>
    <x v="11"/>
    <x v="0"/>
    <n v="20.37"/>
    <n v="2.08"/>
    <n v="22.89"/>
    <n v="4561.8100000000004"/>
    <n v="22.45"/>
    <n v="22.89"/>
  </r>
  <r>
    <s v="I25_66to56"/>
    <s v="Win"/>
    <s v="TR012"/>
    <x v="2"/>
    <x v="2"/>
    <s v="Fi01"/>
    <x v="3"/>
    <s v="AM4.vld"/>
    <s v="3c"/>
    <n v="35"/>
    <n v="0"/>
    <s v="AM"/>
    <s v="AM4"/>
    <n v="19017"/>
    <n v="19018"/>
    <x v="1"/>
    <x v="11"/>
    <x v="1"/>
    <n v="828.32"/>
    <n v="63.58"/>
    <n v="138.24"/>
    <n v="1030.1400000000001"/>
    <n v="891.9"/>
    <n v="138.24"/>
  </r>
  <r>
    <s v="I25_66to56"/>
    <s v="Win"/>
    <s v="TR012"/>
    <x v="2"/>
    <x v="2"/>
    <s v="Fi01"/>
    <x v="3"/>
    <s v="AM4.vld"/>
    <s v="3c"/>
    <n v="35"/>
    <n v="0"/>
    <s v="AM"/>
    <s v="AM4"/>
    <n v="19035"/>
    <n v="19036"/>
    <x v="1"/>
    <x v="9"/>
    <x v="1"/>
    <n v="550.52"/>
    <n v="24.7"/>
    <n v="97.23"/>
    <n v="672.44"/>
    <n v="575.21"/>
    <n v="97.23"/>
  </r>
  <r>
    <s v="I25_66to56"/>
    <s v="Win"/>
    <s v="TR012"/>
    <x v="2"/>
    <x v="2"/>
    <s v="Fi01"/>
    <x v="3"/>
    <s v="AM4.vld"/>
    <s v="3c"/>
    <n v="35"/>
    <n v="0"/>
    <s v="AM"/>
    <s v="AM4"/>
    <n v="19075"/>
    <n v="19076"/>
    <x v="1"/>
    <x v="4"/>
    <x v="1"/>
    <n v="946.02"/>
    <n v="5.62"/>
    <n v="11.51"/>
    <n v="963.15"/>
    <n v="951.64"/>
    <n v="11.51"/>
  </r>
  <r>
    <s v="I25_66to56"/>
    <s v="Win"/>
    <s v="TR012"/>
    <x v="2"/>
    <x v="2"/>
    <s v="Fi01"/>
    <x v="3"/>
    <s v="AM4.vld"/>
    <s v="3c"/>
    <n v="35"/>
    <n v="0"/>
    <s v="AM"/>
    <s v="AM4"/>
    <n v="19119"/>
    <n v="19120"/>
    <x v="1"/>
    <x v="7"/>
    <x v="1"/>
    <n v="624.45000000000005"/>
    <n v="24.75"/>
    <n v="62.51"/>
    <n v="711.71"/>
    <n v="649.20000000000005"/>
    <n v="62.51"/>
  </r>
  <r>
    <s v="I25_66to56"/>
    <s v="Win"/>
    <s v="TR012"/>
    <x v="2"/>
    <x v="2"/>
    <s v="Fi01"/>
    <x v="3"/>
    <s v="AM4.vld"/>
    <s v="3c"/>
    <n v="35"/>
    <n v="0"/>
    <s v="AM"/>
    <s v="AM4"/>
    <n v="19127"/>
    <n v="19239"/>
    <x v="0"/>
    <x v="0"/>
    <x v="1"/>
    <n v="1268.18"/>
    <n v="121.64"/>
    <n v="320.86"/>
    <n v="1710.69"/>
    <n v="1389.83"/>
    <n v="320.86"/>
  </r>
  <r>
    <s v="I25_66to56"/>
    <s v="Win"/>
    <s v="TR012"/>
    <x v="2"/>
    <x v="2"/>
    <s v="Fi01"/>
    <x v="3"/>
    <s v="AM4.vld"/>
    <s v="3c"/>
    <n v="35"/>
    <n v="0"/>
    <s v="AM"/>
    <s v="AM4"/>
    <n v="19131"/>
    <n v="19130"/>
    <x v="0"/>
    <x v="2"/>
    <x v="1"/>
    <n v="1238.82"/>
    <n v="114.77"/>
    <n v="333.55"/>
    <n v="1687.15"/>
    <n v="1353.6"/>
    <n v="333.55"/>
  </r>
  <r>
    <s v="I25_66to56"/>
    <s v="Win"/>
    <s v="TR012"/>
    <x v="2"/>
    <x v="2"/>
    <s v="Fi01"/>
    <x v="3"/>
    <s v="AM4.vld"/>
    <s v="3c"/>
    <n v="35"/>
    <n v="0"/>
    <s v="AM"/>
    <s v="AM4"/>
    <n v="19136"/>
    <n v="19135"/>
    <x v="0"/>
    <x v="1"/>
    <x v="1"/>
    <n v="1202.3"/>
    <n v="109.2"/>
    <n v="299.39999999999998"/>
    <n v="1610.9"/>
    <n v="1311.5"/>
    <n v="299.39999999999998"/>
  </r>
  <r>
    <s v="I25_66to56"/>
    <s v="Win"/>
    <s v="TR012"/>
    <x v="2"/>
    <x v="2"/>
    <s v="Fi01"/>
    <x v="3"/>
    <s v="AM4.vld"/>
    <s v="3c"/>
    <n v="35"/>
    <n v="0"/>
    <s v="AM"/>
    <s v="AM4"/>
    <n v="19149"/>
    <n v="19148"/>
    <x v="0"/>
    <x v="10"/>
    <x v="1"/>
    <n v="1047.33"/>
    <n v="93.4"/>
    <n v="231.88"/>
    <n v="1372.61"/>
    <n v="1140.73"/>
    <n v="231.88"/>
  </r>
  <r>
    <s v="I25_66to56"/>
    <s v="Win"/>
    <s v="TR012"/>
    <x v="2"/>
    <x v="2"/>
    <s v="Fi01"/>
    <x v="3"/>
    <s v="AM4.vld"/>
    <s v="3c"/>
    <n v="35"/>
    <n v="0"/>
    <s v="AM"/>
    <s v="AM4"/>
    <n v="19189"/>
    <n v="19188"/>
    <x v="0"/>
    <x v="5"/>
    <x v="1"/>
    <n v="425.74"/>
    <n v="5.99"/>
    <n v="13.55"/>
    <n v="445.28"/>
    <n v="431.74"/>
    <n v="13.55"/>
  </r>
  <r>
    <s v="I25_66to56"/>
    <s v="Win"/>
    <s v="TR012"/>
    <x v="2"/>
    <x v="2"/>
    <s v="Fi01"/>
    <x v="3"/>
    <s v="AM4.vld"/>
    <s v="3c"/>
    <n v="35"/>
    <n v="0"/>
    <s v="AM"/>
    <s v="AM4"/>
    <n v="19233"/>
    <n v="19232"/>
    <x v="0"/>
    <x v="6"/>
    <x v="1"/>
    <n v="484.15"/>
    <n v="29.37"/>
    <n v="68.69"/>
    <n v="582.21"/>
    <n v="513.52"/>
    <n v="68.69"/>
  </r>
  <r>
    <s v="I25_66to56"/>
    <s v="Win"/>
    <s v="TR012"/>
    <x v="2"/>
    <x v="2"/>
    <s v="Fi01"/>
    <x v="4"/>
    <s v="AM5.vld"/>
    <s v="3c"/>
    <n v="35"/>
    <n v="0"/>
    <s v="AM"/>
    <s v="AM5"/>
    <n v="5209"/>
    <n v="19241"/>
    <x v="0"/>
    <x v="0"/>
    <x v="0"/>
    <n v="83.48"/>
    <n v="8.17"/>
    <n v="37.700000000000003"/>
    <n v="3563.81"/>
    <n v="91.65"/>
    <n v="37.700000000000003"/>
  </r>
  <r>
    <s v="I25_66to56"/>
    <s v="Win"/>
    <s v="TR012"/>
    <x v="2"/>
    <x v="2"/>
    <s v="Fi01"/>
    <x v="4"/>
    <s v="AM5.vld"/>
    <s v="3c"/>
    <n v="35"/>
    <n v="0"/>
    <s v="AM"/>
    <s v="AM5"/>
    <n v="5394"/>
    <n v="15366"/>
    <x v="0"/>
    <x v="1"/>
    <x v="0"/>
    <n v="94.3"/>
    <n v="9.76"/>
    <n v="39.200000000000003"/>
    <n v="3172.17"/>
    <n v="104.06"/>
    <n v="39.200000000000003"/>
  </r>
  <r>
    <s v="I25_66to56"/>
    <s v="Win"/>
    <s v="TR012"/>
    <x v="2"/>
    <x v="2"/>
    <s v="Fi01"/>
    <x v="4"/>
    <s v="AM5.vld"/>
    <s v="3c"/>
    <n v="35"/>
    <n v="0"/>
    <s v="AM"/>
    <s v="AM5"/>
    <n v="13270"/>
    <n v="11802"/>
    <x v="0"/>
    <x v="2"/>
    <x v="0"/>
    <n v="90.8"/>
    <n v="8.92"/>
    <n v="24.27"/>
    <n v="3176.22"/>
    <n v="99.73"/>
    <n v="24.27"/>
  </r>
  <r>
    <s v="I25_66to56"/>
    <s v="Win"/>
    <s v="TR012"/>
    <x v="2"/>
    <x v="2"/>
    <s v="Fi01"/>
    <x v="4"/>
    <s v="AM5.vld"/>
    <s v="3c"/>
    <n v="35"/>
    <n v="0"/>
    <s v="AM"/>
    <s v="AM5"/>
    <n v="15333"/>
    <n v="18991"/>
    <x v="1"/>
    <x v="3"/>
    <x v="0"/>
    <n v="506.84"/>
    <n v="6.51"/>
    <n v="8.84"/>
    <n v="2127.66"/>
    <n v="513.35"/>
    <n v="8.84"/>
  </r>
  <r>
    <s v="I25_66to56"/>
    <s v="Win"/>
    <s v="TR012"/>
    <x v="2"/>
    <x v="2"/>
    <s v="Fi01"/>
    <x v="4"/>
    <s v="AM5.vld"/>
    <s v="3c"/>
    <n v="35"/>
    <n v="0"/>
    <s v="AM"/>
    <s v="AM5"/>
    <n v="15740"/>
    <n v="15741"/>
    <x v="1"/>
    <x v="4"/>
    <x v="0"/>
    <n v="1.28"/>
    <n v="0.05"/>
    <n v="0.43"/>
    <n v="1536.85"/>
    <n v="1.33"/>
    <n v="0.43"/>
  </r>
  <r>
    <s v="I25_66to56"/>
    <s v="Win"/>
    <s v="TR012"/>
    <x v="2"/>
    <x v="2"/>
    <s v="Fi01"/>
    <x v="4"/>
    <s v="AM5.vld"/>
    <s v="3c"/>
    <n v="35"/>
    <n v="0"/>
    <s v="AM"/>
    <s v="AM5"/>
    <n v="15742"/>
    <n v="15743"/>
    <x v="0"/>
    <x v="5"/>
    <x v="0"/>
    <n v="2.16"/>
    <n v="0.13"/>
    <n v="1.04"/>
    <n v="1153.3"/>
    <n v="2.29"/>
    <n v="1.04"/>
  </r>
  <r>
    <s v="I25_66to56"/>
    <s v="Win"/>
    <s v="TR012"/>
    <x v="2"/>
    <x v="2"/>
    <s v="Fi01"/>
    <x v="4"/>
    <s v="AM5.vld"/>
    <s v="3c"/>
    <n v="35"/>
    <n v="0"/>
    <s v="AM"/>
    <s v="AM5"/>
    <n v="17350"/>
    <n v="17351"/>
    <x v="0"/>
    <x v="6"/>
    <x v="0"/>
    <n v="0"/>
    <n v="0"/>
    <n v="0"/>
    <n v="1336.72"/>
    <n v="0"/>
    <n v="0"/>
  </r>
  <r>
    <s v="I25_66to56"/>
    <s v="Win"/>
    <s v="TR012"/>
    <x v="2"/>
    <x v="2"/>
    <s v="Fi01"/>
    <x v="4"/>
    <s v="AM5.vld"/>
    <s v="3c"/>
    <n v="35"/>
    <n v="0"/>
    <s v="AM"/>
    <s v="AM5"/>
    <n v="17352"/>
    <n v="17353"/>
    <x v="1"/>
    <x v="7"/>
    <x v="0"/>
    <n v="0"/>
    <n v="0"/>
    <n v="0"/>
    <n v="1406.7"/>
    <n v="0"/>
    <n v="0"/>
  </r>
  <r>
    <s v="I25_66to56"/>
    <s v="Win"/>
    <s v="TR012"/>
    <x v="2"/>
    <x v="2"/>
    <s v="Fi01"/>
    <x v="4"/>
    <s v="AM5.vld"/>
    <s v="3c"/>
    <n v="35"/>
    <n v="0"/>
    <s v="AM"/>
    <s v="AM5"/>
    <n v="18993"/>
    <n v="15334"/>
    <x v="0"/>
    <x v="8"/>
    <x v="0"/>
    <n v="273.57"/>
    <n v="9.82"/>
    <n v="16.25"/>
    <n v="2321.16"/>
    <n v="283.39"/>
    <n v="16.25"/>
  </r>
  <r>
    <s v="I25_66to56"/>
    <s v="Win"/>
    <s v="TR012"/>
    <x v="2"/>
    <x v="2"/>
    <s v="Fi01"/>
    <x v="4"/>
    <s v="AM5.vld"/>
    <s v="3c"/>
    <n v="35"/>
    <n v="0"/>
    <s v="AM"/>
    <s v="AM5"/>
    <n v="18999"/>
    <n v="19000"/>
    <x v="1"/>
    <x v="9"/>
    <x v="0"/>
    <n v="88.77"/>
    <n v="8.01"/>
    <n v="15.25"/>
    <n v="2427.21"/>
    <n v="96.78"/>
    <n v="15.25"/>
  </r>
  <r>
    <s v="I25_66to56"/>
    <s v="Win"/>
    <s v="TR012"/>
    <x v="2"/>
    <x v="2"/>
    <s v="Fi01"/>
    <x v="4"/>
    <s v="AM5.vld"/>
    <s v="3c"/>
    <n v="35"/>
    <n v="0"/>
    <s v="AM"/>
    <s v="AM5"/>
    <n v="19002"/>
    <n v="19001"/>
    <x v="0"/>
    <x v="10"/>
    <x v="0"/>
    <n v="48.69"/>
    <n v="4.6399999999999997"/>
    <n v="17.07"/>
    <n v="2732.68"/>
    <n v="53.33"/>
    <n v="17.07"/>
  </r>
  <r>
    <s v="I25_66to56"/>
    <s v="Win"/>
    <s v="TR012"/>
    <x v="2"/>
    <x v="2"/>
    <s v="Fi01"/>
    <x v="4"/>
    <s v="AM5.vld"/>
    <s v="3c"/>
    <n v="35"/>
    <n v="0"/>
    <s v="AM"/>
    <s v="AM5"/>
    <n v="19004"/>
    <n v="13271"/>
    <x v="1"/>
    <x v="11"/>
    <x v="0"/>
    <n v="12.72"/>
    <n v="1.23"/>
    <n v="9.67"/>
    <n v="2445.41"/>
    <n v="13.95"/>
    <n v="9.67"/>
  </r>
  <r>
    <s v="I25_66to56"/>
    <s v="Win"/>
    <s v="TR012"/>
    <x v="2"/>
    <x v="2"/>
    <s v="Fi01"/>
    <x v="4"/>
    <s v="AM5.vld"/>
    <s v="3c"/>
    <n v="35"/>
    <n v="0"/>
    <s v="AM"/>
    <s v="AM5"/>
    <n v="19017"/>
    <n v="19018"/>
    <x v="1"/>
    <x v="11"/>
    <x v="1"/>
    <n v="507.83"/>
    <n v="37.049999999999997"/>
    <n v="71.56"/>
    <n v="616.45000000000005"/>
    <n v="544.88"/>
    <n v="71.56"/>
  </r>
  <r>
    <s v="I25_66to56"/>
    <s v="Win"/>
    <s v="TR012"/>
    <x v="2"/>
    <x v="2"/>
    <s v="Fi01"/>
    <x v="4"/>
    <s v="AM5.vld"/>
    <s v="3c"/>
    <n v="35"/>
    <n v="0"/>
    <s v="AM"/>
    <s v="AM5"/>
    <n v="19035"/>
    <n v="19036"/>
    <x v="1"/>
    <x v="9"/>
    <x v="1"/>
    <n v="308.42"/>
    <n v="12.73"/>
    <n v="49"/>
    <n v="370.15"/>
    <n v="321.14999999999998"/>
    <n v="49"/>
  </r>
  <r>
    <s v="I25_66to56"/>
    <s v="Win"/>
    <s v="TR012"/>
    <x v="2"/>
    <x v="2"/>
    <s v="Fi01"/>
    <x v="4"/>
    <s v="AM5.vld"/>
    <s v="3c"/>
    <n v="35"/>
    <n v="0"/>
    <s v="AM"/>
    <s v="AM5"/>
    <n v="19075"/>
    <n v="19076"/>
    <x v="1"/>
    <x v="4"/>
    <x v="1"/>
    <n v="459.05"/>
    <n v="2.88"/>
    <n v="5.33"/>
    <n v="467.26"/>
    <n v="461.93"/>
    <n v="5.33"/>
  </r>
  <r>
    <s v="I25_66to56"/>
    <s v="Win"/>
    <s v="TR012"/>
    <x v="2"/>
    <x v="2"/>
    <s v="Fi01"/>
    <x v="4"/>
    <s v="AM5.vld"/>
    <s v="3c"/>
    <n v="35"/>
    <n v="0"/>
    <s v="AM"/>
    <s v="AM5"/>
    <n v="19119"/>
    <n v="19120"/>
    <x v="1"/>
    <x v="7"/>
    <x v="1"/>
    <n v="270.45"/>
    <n v="9.4600000000000009"/>
    <n v="28.85"/>
    <n v="308.76"/>
    <n v="279.91000000000003"/>
    <n v="28.85"/>
  </r>
  <r>
    <s v="I25_66to56"/>
    <s v="Win"/>
    <s v="TR012"/>
    <x v="2"/>
    <x v="2"/>
    <s v="Fi01"/>
    <x v="4"/>
    <s v="AM5.vld"/>
    <s v="3c"/>
    <n v="35"/>
    <n v="0"/>
    <s v="AM"/>
    <s v="AM5"/>
    <n v="19127"/>
    <n v="19239"/>
    <x v="0"/>
    <x v="0"/>
    <x v="1"/>
    <n v="564.76"/>
    <n v="51.97"/>
    <n v="134.18"/>
    <n v="750.9"/>
    <n v="616.73"/>
    <n v="134.18"/>
  </r>
  <r>
    <s v="I25_66to56"/>
    <s v="Win"/>
    <s v="TR012"/>
    <x v="2"/>
    <x v="2"/>
    <s v="Fi01"/>
    <x v="4"/>
    <s v="AM5.vld"/>
    <s v="3c"/>
    <n v="35"/>
    <n v="0"/>
    <s v="AM"/>
    <s v="AM5"/>
    <n v="19131"/>
    <n v="19130"/>
    <x v="0"/>
    <x v="2"/>
    <x v="1"/>
    <n v="544.03"/>
    <n v="47.75"/>
    <n v="135.65"/>
    <n v="727.43"/>
    <n v="591.78"/>
    <n v="135.65"/>
  </r>
  <r>
    <s v="I25_66to56"/>
    <s v="Win"/>
    <s v="TR012"/>
    <x v="2"/>
    <x v="2"/>
    <s v="Fi01"/>
    <x v="4"/>
    <s v="AM5.vld"/>
    <s v="3c"/>
    <n v="35"/>
    <n v="0"/>
    <s v="AM"/>
    <s v="AM5"/>
    <n v="19136"/>
    <n v="19135"/>
    <x v="0"/>
    <x v="1"/>
    <x v="1"/>
    <n v="481.65"/>
    <n v="40.6"/>
    <n v="108.22"/>
    <n v="630.47"/>
    <n v="522.25"/>
    <n v="108.22"/>
  </r>
  <r>
    <s v="I25_66to56"/>
    <s v="Win"/>
    <s v="TR012"/>
    <x v="2"/>
    <x v="2"/>
    <s v="Fi01"/>
    <x v="4"/>
    <s v="AM5.vld"/>
    <s v="3c"/>
    <n v="35"/>
    <n v="0"/>
    <s v="AM"/>
    <s v="AM5"/>
    <n v="19149"/>
    <n v="19148"/>
    <x v="0"/>
    <x v="10"/>
    <x v="1"/>
    <n v="359.52"/>
    <n v="30.12"/>
    <n v="81.180000000000007"/>
    <n v="470.83"/>
    <n v="389.64"/>
    <n v="81.180000000000007"/>
  </r>
  <r>
    <s v="I25_66to56"/>
    <s v="Win"/>
    <s v="TR012"/>
    <x v="2"/>
    <x v="2"/>
    <s v="Fi01"/>
    <x v="4"/>
    <s v="AM5.vld"/>
    <s v="3c"/>
    <n v="35"/>
    <n v="0"/>
    <s v="AM"/>
    <s v="AM5"/>
    <n v="19189"/>
    <n v="19188"/>
    <x v="0"/>
    <x v="5"/>
    <x v="1"/>
    <n v="148.79"/>
    <n v="1.54"/>
    <n v="4.74"/>
    <n v="155.07"/>
    <n v="150.33000000000001"/>
    <n v="4.74"/>
  </r>
  <r>
    <s v="I25_66to56"/>
    <s v="Win"/>
    <s v="TR012"/>
    <x v="2"/>
    <x v="2"/>
    <s v="Fi01"/>
    <x v="4"/>
    <s v="AM5.vld"/>
    <s v="3c"/>
    <n v="35"/>
    <n v="0"/>
    <s v="AM"/>
    <s v="AM5"/>
    <n v="19233"/>
    <n v="19232"/>
    <x v="0"/>
    <x v="6"/>
    <x v="1"/>
    <n v="187.32"/>
    <n v="10.27"/>
    <n v="30.25"/>
    <n v="227.84"/>
    <n v="197.6"/>
    <n v="30.25"/>
  </r>
  <r>
    <s v="I25_66to56"/>
    <s v="Win"/>
    <s v="TR012"/>
    <x v="2"/>
    <x v="2"/>
    <s v="Fi01"/>
    <x v="5"/>
    <s v="AM6.vld"/>
    <s v="3c"/>
    <n v="35"/>
    <n v="0"/>
    <s v="AM"/>
    <s v="AM6"/>
    <n v="5209"/>
    <n v="19241"/>
    <x v="0"/>
    <x v="0"/>
    <x v="0"/>
    <n v="322.54000000000002"/>
    <n v="19.68"/>
    <n v="47.74"/>
    <n v="7319.88"/>
    <n v="342.22"/>
    <n v="47.74"/>
  </r>
  <r>
    <s v="I25_66to56"/>
    <s v="Win"/>
    <s v="TR012"/>
    <x v="2"/>
    <x v="2"/>
    <s v="Fi01"/>
    <x v="5"/>
    <s v="AM6.vld"/>
    <s v="3c"/>
    <n v="35"/>
    <n v="0"/>
    <s v="AM"/>
    <s v="AM6"/>
    <n v="5394"/>
    <n v="15366"/>
    <x v="0"/>
    <x v="1"/>
    <x v="0"/>
    <n v="321.31"/>
    <n v="28.91"/>
    <n v="65.760000000000005"/>
    <n v="6414.89"/>
    <n v="350.22"/>
    <n v="65.760000000000005"/>
  </r>
  <r>
    <s v="I25_66to56"/>
    <s v="Win"/>
    <s v="TR012"/>
    <x v="2"/>
    <x v="2"/>
    <s v="Fi01"/>
    <x v="5"/>
    <s v="AM6.vld"/>
    <s v="3c"/>
    <n v="35"/>
    <n v="0"/>
    <s v="AM"/>
    <s v="AM6"/>
    <n v="13270"/>
    <n v="11802"/>
    <x v="0"/>
    <x v="2"/>
    <x v="0"/>
    <n v="229.1"/>
    <n v="17.54"/>
    <n v="43.89"/>
    <n v="6499.2"/>
    <n v="246.65"/>
    <n v="43.89"/>
  </r>
  <r>
    <s v="I25_66to56"/>
    <s v="Win"/>
    <s v="TR012"/>
    <x v="2"/>
    <x v="2"/>
    <s v="Fi01"/>
    <x v="5"/>
    <s v="AM6.vld"/>
    <s v="3c"/>
    <n v="35"/>
    <n v="0"/>
    <s v="AM"/>
    <s v="AM6"/>
    <n v="15333"/>
    <n v="18991"/>
    <x v="1"/>
    <x v="3"/>
    <x v="0"/>
    <n v="1142.71"/>
    <n v="18.48"/>
    <n v="25.24"/>
    <n v="4987.5"/>
    <n v="1161.19"/>
    <n v="25.24"/>
  </r>
  <r>
    <s v="I25_66to56"/>
    <s v="Win"/>
    <s v="TR012"/>
    <x v="2"/>
    <x v="2"/>
    <s v="Fi01"/>
    <x v="5"/>
    <s v="AM6.vld"/>
    <s v="3c"/>
    <n v="35"/>
    <n v="0"/>
    <s v="AM"/>
    <s v="AM6"/>
    <n v="15740"/>
    <n v="15741"/>
    <x v="1"/>
    <x v="4"/>
    <x v="0"/>
    <n v="1.69"/>
    <n v="0.05"/>
    <n v="0.98"/>
    <n v="3350.74"/>
    <n v="1.75"/>
    <n v="0.98"/>
  </r>
  <r>
    <s v="I25_66to56"/>
    <s v="Win"/>
    <s v="TR012"/>
    <x v="2"/>
    <x v="2"/>
    <s v="Fi01"/>
    <x v="5"/>
    <s v="AM6.vld"/>
    <s v="3c"/>
    <n v="35"/>
    <n v="0"/>
    <s v="AM"/>
    <s v="AM6"/>
    <n v="15742"/>
    <n v="15743"/>
    <x v="0"/>
    <x v="5"/>
    <x v="0"/>
    <n v="2.08"/>
    <n v="0.11"/>
    <n v="2.06"/>
    <n v="2695.36"/>
    <n v="2.2000000000000002"/>
    <n v="2.06"/>
  </r>
  <r>
    <s v="I25_66to56"/>
    <s v="Win"/>
    <s v="TR012"/>
    <x v="2"/>
    <x v="2"/>
    <s v="Fi01"/>
    <x v="5"/>
    <s v="AM6.vld"/>
    <s v="3c"/>
    <n v="35"/>
    <n v="0"/>
    <s v="AM"/>
    <s v="AM6"/>
    <n v="17350"/>
    <n v="17351"/>
    <x v="0"/>
    <x v="6"/>
    <x v="0"/>
    <n v="0"/>
    <n v="0"/>
    <n v="0"/>
    <n v="2847.28"/>
    <n v="0"/>
    <n v="0"/>
  </r>
  <r>
    <s v="I25_66to56"/>
    <s v="Win"/>
    <s v="TR012"/>
    <x v="2"/>
    <x v="2"/>
    <s v="Fi01"/>
    <x v="5"/>
    <s v="AM6.vld"/>
    <s v="3c"/>
    <n v="35"/>
    <n v="0"/>
    <s v="AM"/>
    <s v="AM6"/>
    <n v="17352"/>
    <n v="17353"/>
    <x v="1"/>
    <x v="7"/>
    <x v="0"/>
    <n v="0"/>
    <n v="0"/>
    <n v="0"/>
    <n v="2857.9"/>
    <n v="0"/>
    <n v="0"/>
  </r>
  <r>
    <s v="I25_66to56"/>
    <s v="Win"/>
    <s v="TR012"/>
    <x v="2"/>
    <x v="2"/>
    <s v="Fi01"/>
    <x v="5"/>
    <s v="AM6.vld"/>
    <s v="3c"/>
    <n v="35"/>
    <n v="0"/>
    <s v="AM"/>
    <s v="AM6"/>
    <n v="18993"/>
    <n v="15334"/>
    <x v="0"/>
    <x v="8"/>
    <x v="0"/>
    <n v="668.2"/>
    <n v="26.28"/>
    <n v="35.64"/>
    <n v="4478.8599999999997"/>
    <n v="694.47"/>
    <n v="35.64"/>
  </r>
  <r>
    <s v="I25_66to56"/>
    <s v="Win"/>
    <s v="TR012"/>
    <x v="2"/>
    <x v="2"/>
    <s v="Fi01"/>
    <x v="5"/>
    <s v="AM6.vld"/>
    <s v="3c"/>
    <n v="35"/>
    <n v="0"/>
    <s v="AM"/>
    <s v="AM6"/>
    <n v="18999"/>
    <n v="19000"/>
    <x v="1"/>
    <x v="9"/>
    <x v="0"/>
    <n v="168.99"/>
    <n v="11.15"/>
    <n v="27.74"/>
    <n v="5387.54"/>
    <n v="180.14"/>
    <n v="27.74"/>
  </r>
  <r>
    <s v="I25_66to56"/>
    <s v="Win"/>
    <s v="TR012"/>
    <x v="2"/>
    <x v="2"/>
    <s v="Fi01"/>
    <x v="5"/>
    <s v="AM6.vld"/>
    <s v="3c"/>
    <n v="35"/>
    <n v="0"/>
    <s v="AM"/>
    <s v="AM6"/>
    <n v="19002"/>
    <n v="19001"/>
    <x v="0"/>
    <x v="10"/>
    <x v="0"/>
    <n v="122.5"/>
    <n v="7.09"/>
    <n v="26.77"/>
    <n v="5284.15"/>
    <n v="129.59"/>
    <n v="26.77"/>
  </r>
  <r>
    <s v="I25_66to56"/>
    <s v="Win"/>
    <s v="TR012"/>
    <x v="2"/>
    <x v="2"/>
    <s v="Fi01"/>
    <x v="5"/>
    <s v="AM6.vld"/>
    <s v="3c"/>
    <n v="35"/>
    <n v="0"/>
    <s v="AM"/>
    <s v="AM6"/>
    <n v="19004"/>
    <n v="13271"/>
    <x v="1"/>
    <x v="11"/>
    <x v="0"/>
    <n v="37.659999999999997"/>
    <n v="2.63"/>
    <n v="34.82"/>
    <n v="5852.75"/>
    <n v="40.299999999999997"/>
    <n v="34.82"/>
  </r>
  <r>
    <s v="I25_66to56"/>
    <s v="Win"/>
    <s v="TR012"/>
    <x v="2"/>
    <x v="2"/>
    <s v="Fi01"/>
    <x v="5"/>
    <s v="AM6.vld"/>
    <s v="3c"/>
    <n v="35"/>
    <n v="0"/>
    <s v="AM"/>
    <s v="AM6"/>
    <n v="19017"/>
    <n v="19018"/>
    <x v="1"/>
    <x v="11"/>
    <x v="1"/>
    <n v="1435.92"/>
    <n v="91.34"/>
    <n v="135.68"/>
    <n v="1662.94"/>
    <n v="1527.27"/>
    <n v="135.68"/>
  </r>
  <r>
    <s v="I25_66to56"/>
    <s v="Win"/>
    <s v="TR012"/>
    <x v="2"/>
    <x v="2"/>
    <s v="Fi01"/>
    <x v="5"/>
    <s v="AM6.vld"/>
    <s v="3c"/>
    <n v="35"/>
    <n v="0"/>
    <s v="AM"/>
    <s v="AM6"/>
    <n v="19035"/>
    <n v="19036"/>
    <x v="1"/>
    <x v="9"/>
    <x v="1"/>
    <n v="926.99"/>
    <n v="35.19"/>
    <n v="86.27"/>
    <n v="1048.44"/>
    <n v="962.17"/>
    <n v="86.27"/>
  </r>
  <r>
    <s v="I25_66to56"/>
    <s v="Win"/>
    <s v="TR012"/>
    <x v="2"/>
    <x v="2"/>
    <s v="Fi01"/>
    <x v="5"/>
    <s v="AM6.vld"/>
    <s v="3c"/>
    <n v="35"/>
    <n v="0"/>
    <s v="AM"/>
    <s v="AM6"/>
    <n v="19075"/>
    <n v="19076"/>
    <x v="1"/>
    <x v="4"/>
    <x v="1"/>
    <n v="1063.31"/>
    <n v="4.78"/>
    <n v="8.0299999999999994"/>
    <n v="1076.1099999999999"/>
    <n v="1068.0899999999999"/>
    <n v="8.0299999999999994"/>
  </r>
  <r>
    <s v="I25_66to56"/>
    <s v="Win"/>
    <s v="TR012"/>
    <x v="2"/>
    <x v="2"/>
    <s v="Fi01"/>
    <x v="5"/>
    <s v="AM6.vld"/>
    <s v="3c"/>
    <n v="35"/>
    <n v="0"/>
    <s v="AM"/>
    <s v="AM6"/>
    <n v="19119"/>
    <n v="19120"/>
    <x v="1"/>
    <x v="7"/>
    <x v="1"/>
    <n v="362.26"/>
    <n v="8"/>
    <n v="57.38"/>
    <n v="427.64"/>
    <n v="370.26"/>
    <n v="57.38"/>
  </r>
  <r>
    <s v="I25_66to56"/>
    <s v="Win"/>
    <s v="TR012"/>
    <x v="2"/>
    <x v="2"/>
    <s v="Fi01"/>
    <x v="5"/>
    <s v="AM6.vld"/>
    <s v="3c"/>
    <n v="35"/>
    <n v="0"/>
    <s v="AM"/>
    <s v="AM6"/>
    <n v="19127"/>
    <n v="19239"/>
    <x v="0"/>
    <x v="0"/>
    <x v="1"/>
    <n v="1343.58"/>
    <n v="102.73"/>
    <n v="199.61"/>
    <n v="1645.91"/>
    <n v="1446.3"/>
    <n v="199.61"/>
  </r>
  <r>
    <s v="I25_66to56"/>
    <s v="Win"/>
    <s v="TR012"/>
    <x v="2"/>
    <x v="2"/>
    <s v="Fi01"/>
    <x v="5"/>
    <s v="AM6.vld"/>
    <s v="3c"/>
    <n v="35"/>
    <n v="0"/>
    <s v="AM"/>
    <s v="AM6"/>
    <n v="19131"/>
    <n v="19130"/>
    <x v="0"/>
    <x v="2"/>
    <x v="1"/>
    <n v="1509.41"/>
    <n v="109"/>
    <n v="186.07"/>
    <n v="1804.47"/>
    <n v="1618.4"/>
    <n v="186.07"/>
  </r>
  <r>
    <s v="I25_66to56"/>
    <s v="Win"/>
    <s v="TR012"/>
    <x v="2"/>
    <x v="2"/>
    <s v="Fi01"/>
    <x v="5"/>
    <s v="AM6.vld"/>
    <s v="3c"/>
    <n v="35"/>
    <n v="0"/>
    <s v="AM"/>
    <s v="AM6"/>
    <n v="19136"/>
    <n v="19135"/>
    <x v="0"/>
    <x v="1"/>
    <x v="1"/>
    <n v="1342.87"/>
    <n v="89.65"/>
    <n v="151.76"/>
    <n v="1584.29"/>
    <n v="1432.52"/>
    <n v="151.76"/>
  </r>
  <r>
    <s v="I25_66to56"/>
    <s v="Win"/>
    <s v="TR012"/>
    <x v="2"/>
    <x v="2"/>
    <s v="Fi01"/>
    <x v="5"/>
    <s v="AM6.vld"/>
    <s v="3c"/>
    <n v="35"/>
    <n v="0"/>
    <s v="AM"/>
    <s v="AM6"/>
    <n v="19149"/>
    <n v="19148"/>
    <x v="0"/>
    <x v="10"/>
    <x v="1"/>
    <n v="955.8"/>
    <n v="56.89"/>
    <n v="105.72"/>
    <n v="1118.4000000000001"/>
    <n v="1012.69"/>
    <n v="105.72"/>
  </r>
  <r>
    <s v="I25_66to56"/>
    <s v="Win"/>
    <s v="TR012"/>
    <x v="2"/>
    <x v="2"/>
    <s v="Fi01"/>
    <x v="5"/>
    <s v="AM6.vld"/>
    <s v="3c"/>
    <n v="35"/>
    <n v="0"/>
    <s v="AM"/>
    <s v="AM6"/>
    <n v="19189"/>
    <n v="19188"/>
    <x v="0"/>
    <x v="5"/>
    <x v="1"/>
    <n v="343.91"/>
    <n v="2.04"/>
    <n v="9.66"/>
    <n v="355.61"/>
    <n v="345.95"/>
    <n v="9.66"/>
  </r>
  <r>
    <s v="I25_66to56"/>
    <s v="Win"/>
    <s v="TR012"/>
    <x v="2"/>
    <x v="2"/>
    <s v="Fi01"/>
    <x v="5"/>
    <s v="AM6.vld"/>
    <s v="3c"/>
    <n v="35"/>
    <n v="0"/>
    <s v="AM"/>
    <s v="AM6"/>
    <n v="19233"/>
    <n v="19232"/>
    <x v="0"/>
    <x v="6"/>
    <x v="1"/>
    <n v="171.91"/>
    <n v="5.39"/>
    <n v="61.37"/>
    <n v="238.67"/>
    <n v="177.31"/>
    <n v="61.37"/>
  </r>
  <r>
    <s v="I25_66to56"/>
    <s v="Win"/>
    <s v="TR012"/>
    <x v="2"/>
    <x v="2"/>
    <s v="Fi01"/>
    <x v="6"/>
    <s v="MD1.vld"/>
    <s v="3c"/>
    <n v="35"/>
    <n v="0"/>
    <s v="MD"/>
    <s v="MD1"/>
    <n v="5209"/>
    <n v="19241"/>
    <x v="0"/>
    <x v="0"/>
    <x v="0"/>
    <n v="256.72000000000003"/>
    <n v="16.579999999999998"/>
    <n v="59.74"/>
    <n v="10325.39"/>
    <n v="273.29000000000002"/>
    <n v="59.74"/>
  </r>
  <r>
    <s v="I25_66to56"/>
    <s v="Win"/>
    <s v="TR012"/>
    <x v="2"/>
    <x v="2"/>
    <s v="Fi01"/>
    <x v="6"/>
    <s v="MD1.vld"/>
    <s v="3c"/>
    <n v="35"/>
    <n v="0"/>
    <s v="MD"/>
    <s v="MD1"/>
    <n v="5394"/>
    <n v="15366"/>
    <x v="0"/>
    <x v="1"/>
    <x v="0"/>
    <n v="252.93"/>
    <n v="18.510000000000002"/>
    <n v="40.01"/>
    <n v="9309.98"/>
    <n v="271.43"/>
    <n v="40.01"/>
  </r>
  <r>
    <s v="I25_66to56"/>
    <s v="Win"/>
    <s v="TR012"/>
    <x v="2"/>
    <x v="2"/>
    <s v="Fi01"/>
    <x v="6"/>
    <s v="MD1.vld"/>
    <s v="3c"/>
    <n v="35"/>
    <n v="0"/>
    <s v="MD"/>
    <s v="MD1"/>
    <n v="13270"/>
    <n v="11802"/>
    <x v="0"/>
    <x v="2"/>
    <x v="0"/>
    <n v="339.53"/>
    <n v="23.84"/>
    <n v="26.87"/>
    <n v="9517.34"/>
    <n v="363.37"/>
    <n v="26.87"/>
  </r>
  <r>
    <s v="I25_66to56"/>
    <s v="Win"/>
    <s v="TR012"/>
    <x v="2"/>
    <x v="2"/>
    <s v="Fi01"/>
    <x v="6"/>
    <s v="MD1.vld"/>
    <s v="3c"/>
    <n v="35"/>
    <n v="0"/>
    <s v="MD"/>
    <s v="MD1"/>
    <n v="15333"/>
    <n v="18991"/>
    <x v="1"/>
    <x v="3"/>
    <x v="0"/>
    <n v="1405.48"/>
    <n v="20.88"/>
    <n v="37.369999999999997"/>
    <n v="7965.75"/>
    <n v="1426.35"/>
    <n v="37.369999999999997"/>
  </r>
  <r>
    <s v="I25_66to56"/>
    <s v="Win"/>
    <s v="TR012"/>
    <x v="2"/>
    <x v="2"/>
    <s v="Fi01"/>
    <x v="6"/>
    <s v="MD1.vld"/>
    <s v="3c"/>
    <n v="35"/>
    <n v="0"/>
    <s v="MD"/>
    <s v="MD1"/>
    <n v="15740"/>
    <n v="15741"/>
    <x v="1"/>
    <x v="4"/>
    <x v="0"/>
    <n v="1.41"/>
    <n v="0.03"/>
    <n v="1.1200000000000001"/>
    <n v="5720.6"/>
    <n v="1.44"/>
    <n v="1.1200000000000001"/>
  </r>
  <r>
    <s v="I25_66to56"/>
    <s v="Win"/>
    <s v="TR012"/>
    <x v="2"/>
    <x v="2"/>
    <s v="Fi01"/>
    <x v="6"/>
    <s v="MD1.vld"/>
    <s v="3c"/>
    <n v="35"/>
    <n v="0"/>
    <s v="MD"/>
    <s v="MD1"/>
    <n v="15742"/>
    <n v="15743"/>
    <x v="0"/>
    <x v="5"/>
    <x v="0"/>
    <n v="0.61"/>
    <n v="0.03"/>
    <n v="2.19"/>
    <n v="3474.92"/>
    <n v="0.64"/>
    <n v="2.19"/>
  </r>
  <r>
    <s v="I25_66to56"/>
    <s v="Win"/>
    <s v="TR012"/>
    <x v="2"/>
    <x v="2"/>
    <s v="Fi01"/>
    <x v="6"/>
    <s v="MD1.vld"/>
    <s v="3c"/>
    <n v="35"/>
    <n v="0"/>
    <s v="MD"/>
    <s v="MD1"/>
    <n v="17350"/>
    <n v="17351"/>
    <x v="0"/>
    <x v="6"/>
    <x v="0"/>
    <n v="0"/>
    <n v="0"/>
    <n v="0"/>
    <n v="4301.8900000000003"/>
    <n v="0"/>
    <n v="0"/>
  </r>
  <r>
    <s v="I25_66to56"/>
    <s v="Win"/>
    <s v="TR012"/>
    <x v="2"/>
    <x v="2"/>
    <s v="Fi01"/>
    <x v="6"/>
    <s v="MD1.vld"/>
    <s v="3c"/>
    <n v="35"/>
    <n v="0"/>
    <s v="MD"/>
    <s v="MD1"/>
    <n v="17352"/>
    <n v="17353"/>
    <x v="1"/>
    <x v="7"/>
    <x v="0"/>
    <n v="0"/>
    <n v="0"/>
    <n v="0"/>
    <n v="4642.3100000000004"/>
    <n v="0"/>
    <n v="0"/>
  </r>
  <r>
    <s v="I25_66to56"/>
    <s v="Win"/>
    <s v="TR012"/>
    <x v="2"/>
    <x v="2"/>
    <s v="Fi01"/>
    <x v="6"/>
    <s v="MD1.vld"/>
    <s v="3c"/>
    <n v="35"/>
    <n v="0"/>
    <s v="MD"/>
    <s v="MD1"/>
    <n v="18993"/>
    <n v="15334"/>
    <x v="0"/>
    <x v="8"/>
    <x v="0"/>
    <n v="454.32"/>
    <n v="21.15"/>
    <n v="42.03"/>
    <n v="5382.95"/>
    <n v="475.47"/>
    <n v="42.03"/>
  </r>
  <r>
    <s v="I25_66to56"/>
    <s v="Win"/>
    <s v="TR012"/>
    <x v="2"/>
    <x v="2"/>
    <s v="Fi01"/>
    <x v="6"/>
    <s v="MD1.vld"/>
    <s v="3c"/>
    <n v="35"/>
    <n v="0"/>
    <s v="MD"/>
    <s v="MD1"/>
    <n v="18999"/>
    <n v="19000"/>
    <x v="1"/>
    <x v="9"/>
    <x v="0"/>
    <n v="240.27"/>
    <n v="12.29"/>
    <n v="45.08"/>
    <n v="8929.7099999999991"/>
    <n v="252.56"/>
    <n v="45.08"/>
  </r>
  <r>
    <s v="I25_66to56"/>
    <s v="Win"/>
    <s v="TR012"/>
    <x v="2"/>
    <x v="2"/>
    <s v="Fi01"/>
    <x v="6"/>
    <s v="MD1.vld"/>
    <s v="3c"/>
    <n v="35"/>
    <n v="0"/>
    <s v="MD"/>
    <s v="MD1"/>
    <n v="19002"/>
    <n v="19001"/>
    <x v="0"/>
    <x v="10"/>
    <x v="0"/>
    <n v="115.01"/>
    <n v="4.42"/>
    <n v="43.01"/>
    <n v="7981.64"/>
    <n v="119.43"/>
    <n v="43.01"/>
  </r>
  <r>
    <s v="I25_66to56"/>
    <s v="Win"/>
    <s v="TR012"/>
    <x v="2"/>
    <x v="2"/>
    <s v="Fi01"/>
    <x v="6"/>
    <s v="MD1.vld"/>
    <s v="3c"/>
    <n v="35"/>
    <n v="0"/>
    <s v="MD"/>
    <s v="MD1"/>
    <n v="19004"/>
    <n v="13271"/>
    <x v="1"/>
    <x v="11"/>
    <x v="0"/>
    <n v="62.41"/>
    <n v="4.63"/>
    <n v="31.39"/>
    <n v="9659.91"/>
    <n v="67.040000000000006"/>
    <n v="31.39"/>
  </r>
  <r>
    <s v="I25_66to56"/>
    <s v="Win"/>
    <s v="TR012"/>
    <x v="2"/>
    <x v="2"/>
    <s v="Fi01"/>
    <x v="6"/>
    <s v="MD1.vld"/>
    <s v="3c"/>
    <n v="35"/>
    <n v="0"/>
    <s v="MD"/>
    <s v="MD1"/>
    <n v="19017"/>
    <n v="19018"/>
    <x v="1"/>
    <x v="11"/>
    <x v="1"/>
    <n v="2253.8000000000002"/>
    <n v="123.39"/>
    <n v="221.95"/>
    <n v="2599.14"/>
    <n v="2377.1799999999998"/>
    <n v="221.95"/>
  </r>
  <r>
    <s v="I25_66to56"/>
    <s v="Win"/>
    <s v="TR012"/>
    <x v="2"/>
    <x v="2"/>
    <s v="Fi01"/>
    <x v="6"/>
    <s v="MD1.vld"/>
    <s v="3c"/>
    <n v="35"/>
    <n v="0"/>
    <s v="MD"/>
    <s v="MD1"/>
    <n v="19035"/>
    <n v="19036"/>
    <x v="1"/>
    <x v="9"/>
    <x v="1"/>
    <n v="1495.49"/>
    <n v="50.93"/>
    <n v="119.49"/>
    <n v="1665.91"/>
    <n v="1546.42"/>
    <n v="119.49"/>
  </r>
  <r>
    <s v="I25_66to56"/>
    <s v="Win"/>
    <s v="TR012"/>
    <x v="2"/>
    <x v="2"/>
    <s v="Fi01"/>
    <x v="6"/>
    <s v="MD1.vld"/>
    <s v="3c"/>
    <n v="35"/>
    <n v="0"/>
    <s v="MD"/>
    <s v="MD1"/>
    <n v="19075"/>
    <n v="19076"/>
    <x v="1"/>
    <x v="4"/>
    <x v="1"/>
    <n v="1352.28"/>
    <n v="4.16"/>
    <n v="9.42"/>
    <n v="1365.86"/>
    <n v="1356.44"/>
    <n v="9.42"/>
  </r>
  <r>
    <s v="I25_66to56"/>
    <s v="Win"/>
    <s v="TR012"/>
    <x v="2"/>
    <x v="2"/>
    <s v="Fi01"/>
    <x v="6"/>
    <s v="MD1.vld"/>
    <s v="3c"/>
    <n v="35"/>
    <n v="0"/>
    <s v="MD"/>
    <s v="MD1"/>
    <n v="19119"/>
    <n v="19120"/>
    <x v="1"/>
    <x v="7"/>
    <x v="1"/>
    <n v="478.69"/>
    <n v="7.49"/>
    <n v="86.04"/>
    <n v="572.22"/>
    <n v="486.18"/>
    <n v="86.04"/>
  </r>
  <r>
    <s v="I25_66to56"/>
    <s v="Win"/>
    <s v="TR012"/>
    <x v="2"/>
    <x v="2"/>
    <s v="Fi01"/>
    <x v="6"/>
    <s v="MD1.vld"/>
    <s v="3c"/>
    <n v="35"/>
    <n v="0"/>
    <s v="MD"/>
    <s v="MD1"/>
    <n v="19127"/>
    <n v="19239"/>
    <x v="0"/>
    <x v="0"/>
    <x v="1"/>
    <n v="1567.85"/>
    <n v="102.34"/>
    <n v="173"/>
    <n v="1843.19"/>
    <n v="1670.19"/>
    <n v="173"/>
  </r>
  <r>
    <s v="I25_66to56"/>
    <s v="Win"/>
    <s v="TR012"/>
    <x v="2"/>
    <x v="2"/>
    <s v="Fi01"/>
    <x v="6"/>
    <s v="MD1.vld"/>
    <s v="3c"/>
    <n v="35"/>
    <n v="0"/>
    <s v="MD"/>
    <s v="MD1"/>
    <n v="19131"/>
    <n v="19130"/>
    <x v="0"/>
    <x v="2"/>
    <x v="1"/>
    <n v="1514.98"/>
    <n v="96.7"/>
    <n v="193.38"/>
    <n v="1805.06"/>
    <n v="1611.68"/>
    <n v="193.38"/>
  </r>
  <r>
    <s v="I25_66to56"/>
    <s v="Win"/>
    <s v="TR012"/>
    <x v="2"/>
    <x v="2"/>
    <s v="Fi01"/>
    <x v="6"/>
    <s v="MD1.vld"/>
    <s v="3c"/>
    <n v="35"/>
    <n v="0"/>
    <s v="MD"/>
    <s v="MD1"/>
    <n v="19136"/>
    <n v="19135"/>
    <x v="0"/>
    <x v="1"/>
    <x v="1"/>
    <n v="1347.78"/>
    <n v="85.51"/>
    <n v="182.87"/>
    <n v="1616.16"/>
    <n v="1433.29"/>
    <n v="182.87"/>
  </r>
  <r>
    <s v="I25_66to56"/>
    <s v="Win"/>
    <s v="TR012"/>
    <x v="2"/>
    <x v="2"/>
    <s v="Fi01"/>
    <x v="6"/>
    <s v="MD1.vld"/>
    <s v="3c"/>
    <n v="35"/>
    <n v="0"/>
    <s v="MD"/>
    <s v="MD1"/>
    <n v="19149"/>
    <n v="19148"/>
    <x v="0"/>
    <x v="10"/>
    <x v="1"/>
    <n v="796.15"/>
    <n v="48.87"/>
    <n v="122.91"/>
    <n v="967.94"/>
    <n v="845.02"/>
    <n v="122.91"/>
  </r>
  <r>
    <s v="I25_66to56"/>
    <s v="Win"/>
    <s v="TR012"/>
    <x v="2"/>
    <x v="2"/>
    <s v="Fi01"/>
    <x v="6"/>
    <s v="MD1.vld"/>
    <s v="3c"/>
    <n v="35"/>
    <n v="0"/>
    <s v="MD"/>
    <s v="MD1"/>
    <n v="19189"/>
    <n v="19188"/>
    <x v="0"/>
    <x v="5"/>
    <x v="1"/>
    <n v="216.06"/>
    <n v="0.79"/>
    <n v="9.9600000000000009"/>
    <n v="226.81"/>
    <n v="216.86"/>
    <n v="9.9600000000000009"/>
  </r>
  <r>
    <s v="I25_66to56"/>
    <s v="Win"/>
    <s v="TR012"/>
    <x v="2"/>
    <x v="2"/>
    <s v="Fi01"/>
    <x v="6"/>
    <s v="MD1.vld"/>
    <s v="3c"/>
    <n v="35"/>
    <n v="0"/>
    <s v="MD"/>
    <s v="MD1"/>
    <n v="19233"/>
    <n v="19232"/>
    <x v="0"/>
    <x v="6"/>
    <x v="1"/>
    <n v="122.76"/>
    <n v="3.54"/>
    <n v="91.22"/>
    <n v="217.51"/>
    <n v="126.29"/>
    <n v="91.22"/>
  </r>
  <r>
    <s v="I25_66to56"/>
    <s v="Win"/>
    <s v="TR012"/>
    <x v="2"/>
    <x v="2"/>
    <s v="Fi01"/>
    <x v="7"/>
    <s v="MD2.vld"/>
    <s v="3c"/>
    <n v="35"/>
    <n v="0"/>
    <s v="MD"/>
    <s v="MD2"/>
    <n v="5209"/>
    <n v="19241"/>
    <x v="0"/>
    <x v="0"/>
    <x v="0"/>
    <n v="1036.52"/>
    <n v="79.66"/>
    <n v="127.73"/>
    <n v="16594.38"/>
    <n v="1116.18"/>
    <n v="127.73"/>
  </r>
  <r>
    <s v="I25_66to56"/>
    <s v="Win"/>
    <s v="TR012"/>
    <x v="2"/>
    <x v="2"/>
    <s v="Fi01"/>
    <x v="7"/>
    <s v="MD2.vld"/>
    <s v="3c"/>
    <n v="35"/>
    <n v="0"/>
    <s v="MD"/>
    <s v="MD2"/>
    <n v="5394"/>
    <n v="15366"/>
    <x v="0"/>
    <x v="1"/>
    <x v="0"/>
    <n v="1074.75"/>
    <n v="98.44"/>
    <n v="141.25"/>
    <n v="14972.74"/>
    <n v="1173.19"/>
    <n v="141.25"/>
  </r>
  <r>
    <s v="I25_66to56"/>
    <s v="Win"/>
    <s v="TR012"/>
    <x v="2"/>
    <x v="2"/>
    <s v="Fi01"/>
    <x v="7"/>
    <s v="MD2.vld"/>
    <s v="3c"/>
    <n v="35"/>
    <n v="0"/>
    <s v="MD"/>
    <s v="MD2"/>
    <n v="13270"/>
    <n v="11802"/>
    <x v="0"/>
    <x v="2"/>
    <x v="0"/>
    <n v="771.6"/>
    <n v="49.19"/>
    <n v="74.48"/>
    <n v="14945.84"/>
    <n v="820.79"/>
    <n v="74.48"/>
  </r>
  <r>
    <s v="I25_66to56"/>
    <s v="Win"/>
    <s v="TR012"/>
    <x v="2"/>
    <x v="2"/>
    <s v="Fi01"/>
    <x v="7"/>
    <s v="MD2.vld"/>
    <s v="3c"/>
    <n v="35"/>
    <n v="0"/>
    <s v="MD"/>
    <s v="MD2"/>
    <n v="15333"/>
    <n v="18991"/>
    <x v="1"/>
    <x v="3"/>
    <x v="0"/>
    <n v="2593.21"/>
    <n v="40.5"/>
    <n v="68.77"/>
    <n v="13824.28"/>
    <n v="2633.71"/>
    <n v="68.77"/>
  </r>
  <r>
    <s v="I25_66to56"/>
    <s v="Win"/>
    <s v="TR012"/>
    <x v="2"/>
    <x v="2"/>
    <s v="Fi01"/>
    <x v="7"/>
    <s v="MD2.vld"/>
    <s v="3c"/>
    <n v="35"/>
    <n v="0"/>
    <s v="MD"/>
    <s v="MD2"/>
    <n v="15740"/>
    <n v="15741"/>
    <x v="1"/>
    <x v="4"/>
    <x v="0"/>
    <n v="0.46"/>
    <n v="0.01"/>
    <n v="1.78"/>
    <n v="9246.0400000000009"/>
    <n v="0.46"/>
    <n v="1.78"/>
  </r>
  <r>
    <s v="I25_66to56"/>
    <s v="Win"/>
    <s v="TR012"/>
    <x v="2"/>
    <x v="2"/>
    <s v="Fi01"/>
    <x v="7"/>
    <s v="MD2.vld"/>
    <s v="3c"/>
    <n v="35"/>
    <n v="0"/>
    <s v="MD"/>
    <s v="MD2"/>
    <n v="15742"/>
    <n v="15743"/>
    <x v="0"/>
    <x v="5"/>
    <x v="0"/>
    <n v="14.72"/>
    <n v="0.76"/>
    <n v="3.6"/>
    <n v="5978.53"/>
    <n v="15.48"/>
    <n v="3.6"/>
  </r>
  <r>
    <s v="I25_66to56"/>
    <s v="Win"/>
    <s v="TR012"/>
    <x v="2"/>
    <x v="2"/>
    <s v="Fi01"/>
    <x v="7"/>
    <s v="MD2.vld"/>
    <s v="3c"/>
    <n v="35"/>
    <n v="0"/>
    <s v="MD"/>
    <s v="MD2"/>
    <n v="17350"/>
    <n v="17351"/>
    <x v="0"/>
    <x v="6"/>
    <x v="0"/>
    <n v="0"/>
    <n v="0"/>
    <n v="0"/>
    <n v="6852.21"/>
    <n v="0"/>
    <n v="0"/>
  </r>
  <r>
    <s v="I25_66to56"/>
    <s v="Win"/>
    <s v="TR012"/>
    <x v="2"/>
    <x v="2"/>
    <s v="Fi01"/>
    <x v="7"/>
    <s v="MD2.vld"/>
    <s v="3c"/>
    <n v="35"/>
    <n v="0"/>
    <s v="MD"/>
    <s v="MD2"/>
    <n v="17352"/>
    <n v="17353"/>
    <x v="1"/>
    <x v="7"/>
    <x v="0"/>
    <n v="0"/>
    <n v="0"/>
    <n v="0"/>
    <n v="7269.72"/>
    <n v="0"/>
    <n v="0"/>
  </r>
  <r>
    <s v="I25_66to56"/>
    <s v="Win"/>
    <s v="TR012"/>
    <x v="2"/>
    <x v="2"/>
    <s v="Fi01"/>
    <x v="7"/>
    <s v="MD2.vld"/>
    <s v="3c"/>
    <n v="35"/>
    <n v="0"/>
    <s v="MD"/>
    <s v="MD2"/>
    <n v="18993"/>
    <n v="15334"/>
    <x v="0"/>
    <x v="8"/>
    <x v="0"/>
    <n v="1512.98"/>
    <n v="54.53"/>
    <n v="81.319999999999993"/>
    <n v="9823.4"/>
    <n v="1567.52"/>
    <n v="81.319999999999993"/>
  </r>
  <r>
    <s v="I25_66to56"/>
    <s v="Win"/>
    <s v="TR012"/>
    <x v="2"/>
    <x v="2"/>
    <s v="Fi01"/>
    <x v="7"/>
    <s v="MD2.vld"/>
    <s v="3c"/>
    <n v="35"/>
    <n v="0"/>
    <s v="MD"/>
    <s v="MD2"/>
    <n v="18999"/>
    <n v="19000"/>
    <x v="1"/>
    <x v="9"/>
    <x v="0"/>
    <n v="182.22"/>
    <n v="7.08"/>
    <n v="44.44"/>
    <n v="13866.61"/>
    <n v="189.3"/>
    <n v="44.44"/>
  </r>
  <r>
    <s v="I25_66to56"/>
    <s v="Win"/>
    <s v="TR012"/>
    <x v="2"/>
    <x v="2"/>
    <s v="Fi01"/>
    <x v="7"/>
    <s v="MD2.vld"/>
    <s v="3c"/>
    <n v="35"/>
    <n v="0"/>
    <s v="MD"/>
    <s v="MD2"/>
    <n v="19002"/>
    <n v="19001"/>
    <x v="0"/>
    <x v="10"/>
    <x v="0"/>
    <n v="218.4"/>
    <n v="8.93"/>
    <n v="71.14"/>
    <n v="12167.86"/>
    <n v="227.32"/>
    <n v="71.14"/>
  </r>
  <r>
    <s v="I25_66to56"/>
    <s v="Win"/>
    <s v="TR012"/>
    <x v="2"/>
    <x v="2"/>
    <s v="Fi01"/>
    <x v="7"/>
    <s v="MD2.vld"/>
    <s v="3c"/>
    <n v="35"/>
    <n v="0"/>
    <s v="MD"/>
    <s v="MD2"/>
    <n v="19004"/>
    <n v="13271"/>
    <x v="1"/>
    <x v="11"/>
    <x v="0"/>
    <n v="201.55"/>
    <n v="17.12"/>
    <n v="83.64"/>
    <n v="15585.79"/>
    <n v="218.67"/>
    <n v="83.64"/>
  </r>
  <r>
    <s v="I25_66to56"/>
    <s v="Win"/>
    <s v="TR012"/>
    <x v="2"/>
    <x v="2"/>
    <s v="Fi01"/>
    <x v="7"/>
    <s v="MD2.vld"/>
    <s v="3c"/>
    <n v="35"/>
    <n v="0"/>
    <s v="MD"/>
    <s v="MD2"/>
    <n v="19017"/>
    <n v="19018"/>
    <x v="1"/>
    <x v="11"/>
    <x v="1"/>
    <n v="2330.89"/>
    <n v="115.83"/>
    <n v="225.99"/>
    <n v="2672.71"/>
    <n v="2446.7199999999998"/>
    <n v="225.99"/>
  </r>
  <r>
    <s v="I25_66to56"/>
    <s v="Win"/>
    <s v="TR012"/>
    <x v="2"/>
    <x v="2"/>
    <s v="Fi01"/>
    <x v="7"/>
    <s v="MD2.vld"/>
    <s v="3c"/>
    <n v="35"/>
    <n v="0"/>
    <s v="MD"/>
    <s v="MD2"/>
    <n v="19035"/>
    <n v="19036"/>
    <x v="1"/>
    <x v="9"/>
    <x v="1"/>
    <n v="1739.48"/>
    <n v="56.74"/>
    <n v="180.49"/>
    <n v="1976.71"/>
    <n v="1796.22"/>
    <n v="180.49"/>
  </r>
  <r>
    <s v="I25_66to56"/>
    <s v="Win"/>
    <s v="TR012"/>
    <x v="2"/>
    <x v="2"/>
    <s v="Fi01"/>
    <x v="7"/>
    <s v="MD2.vld"/>
    <s v="3c"/>
    <n v="35"/>
    <n v="0"/>
    <s v="MD"/>
    <s v="MD2"/>
    <n v="19075"/>
    <n v="19076"/>
    <x v="1"/>
    <x v="4"/>
    <x v="1"/>
    <n v="2195.0700000000002"/>
    <n v="5.15"/>
    <n v="16.48"/>
    <n v="2216.6999999999998"/>
    <n v="2200.23"/>
    <n v="16.48"/>
  </r>
  <r>
    <s v="I25_66to56"/>
    <s v="Win"/>
    <s v="TR012"/>
    <x v="2"/>
    <x v="2"/>
    <s v="Fi01"/>
    <x v="7"/>
    <s v="MD2.vld"/>
    <s v="3c"/>
    <n v="35"/>
    <n v="0"/>
    <s v="MD"/>
    <s v="MD2"/>
    <n v="19119"/>
    <n v="19120"/>
    <x v="1"/>
    <x v="7"/>
    <x v="1"/>
    <n v="933.31"/>
    <n v="21.55"/>
    <n v="141.44999999999999"/>
    <n v="1096.31"/>
    <n v="954.85"/>
    <n v="141.44999999999999"/>
  </r>
  <r>
    <s v="I25_66to56"/>
    <s v="Win"/>
    <s v="TR012"/>
    <x v="2"/>
    <x v="2"/>
    <s v="Fi01"/>
    <x v="7"/>
    <s v="MD2.vld"/>
    <s v="3c"/>
    <n v="35"/>
    <n v="0"/>
    <s v="MD"/>
    <s v="MD2"/>
    <n v="19127"/>
    <n v="19239"/>
    <x v="0"/>
    <x v="0"/>
    <x v="1"/>
    <n v="3367.92"/>
    <n v="231.78"/>
    <n v="216.85"/>
    <n v="3816.55"/>
    <n v="3599.7"/>
    <n v="216.85"/>
  </r>
  <r>
    <s v="I25_66to56"/>
    <s v="Win"/>
    <s v="TR012"/>
    <x v="2"/>
    <x v="2"/>
    <s v="Fi01"/>
    <x v="7"/>
    <s v="MD2.vld"/>
    <s v="3c"/>
    <n v="35"/>
    <n v="0"/>
    <s v="MD"/>
    <s v="MD2"/>
    <n v="19131"/>
    <n v="19130"/>
    <x v="0"/>
    <x v="2"/>
    <x v="1"/>
    <n v="3378.47"/>
    <n v="225.07"/>
    <n v="248.62"/>
    <n v="3852.16"/>
    <n v="3603.54"/>
    <n v="248.62"/>
  </r>
  <r>
    <s v="I25_66to56"/>
    <s v="Win"/>
    <s v="TR012"/>
    <x v="2"/>
    <x v="2"/>
    <s v="Fi01"/>
    <x v="7"/>
    <s v="MD2.vld"/>
    <s v="3c"/>
    <n v="35"/>
    <n v="0"/>
    <s v="MD"/>
    <s v="MD2"/>
    <n v="19136"/>
    <n v="19135"/>
    <x v="0"/>
    <x v="1"/>
    <x v="1"/>
    <n v="2603.41"/>
    <n v="145.1"/>
    <n v="188.57"/>
    <n v="2937.08"/>
    <n v="2748.51"/>
    <n v="188.57"/>
  </r>
  <r>
    <s v="I25_66to56"/>
    <s v="Win"/>
    <s v="TR012"/>
    <x v="2"/>
    <x v="2"/>
    <s v="Fi01"/>
    <x v="7"/>
    <s v="MD2.vld"/>
    <s v="3c"/>
    <n v="35"/>
    <n v="0"/>
    <s v="MD"/>
    <s v="MD2"/>
    <n v="19149"/>
    <n v="19148"/>
    <x v="0"/>
    <x v="10"/>
    <x v="1"/>
    <n v="1736.95"/>
    <n v="88.79"/>
    <n v="179.99"/>
    <n v="2005.73"/>
    <n v="1825.74"/>
    <n v="179.99"/>
  </r>
  <r>
    <s v="I25_66to56"/>
    <s v="Win"/>
    <s v="TR012"/>
    <x v="2"/>
    <x v="2"/>
    <s v="Fi01"/>
    <x v="7"/>
    <s v="MD2.vld"/>
    <s v="3c"/>
    <n v="35"/>
    <n v="0"/>
    <s v="MD"/>
    <s v="MD2"/>
    <n v="19189"/>
    <n v="19188"/>
    <x v="0"/>
    <x v="5"/>
    <x v="1"/>
    <n v="1040.9100000000001"/>
    <n v="6.28"/>
    <n v="21.18"/>
    <n v="1068.3599999999999"/>
    <n v="1047.19"/>
    <n v="21.18"/>
  </r>
  <r>
    <s v="I25_66to56"/>
    <s v="Win"/>
    <s v="TR012"/>
    <x v="2"/>
    <x v="2"/>
    <s v="Fi01"/>
    <x v="7"/>
    <s v="MD2.vld"/>
    <s v="3c"/>
    <n v="35"/>
    <n v="0"/>
    <s v="MD"/>
    <s v="MD2"/>
    <n v="19233"/>
    <n v="19232"/>
    <x v="0"/>
    <x v="6"/>
    <x v="1"/>
    <n v="713.74"/>
    <n v="24.87"/>
    <n v="152.72"/>
    <n v="891.33"/>
    <n v="738.61"/>
    <n v="152.72"/>
  </r>
  <r>
    <s v="I25_66to56"/>
    <s v="Win"/>
    <s v="TR012"/>
    <x v="2"/>
    <x v="2"/>
    <s v="Fi01"/>
    <x v="8"/>
    <s v="PM1.vld"/>
    <s v="3c"/>
    <n v="35"/>
    <n v="0"/>
    <s v="PM"/>
    <s v="PM1"/>
    <n v="5209"/>
    <n v="19241"/>
    <x v="0"/>
    <x v="0"/>
    <x v="0"/>
    <n v="104.58"/>
    <n v="8.73"/>
    <n v="40.85"/>
    <n v="2697.03"/>
    <n v="113.31"/>
    <n v="40.85"/>
  </r>
  <r>
    <s v="I25_66to56"/>
    <s v="Win"/>
    <s v="TR012"/>
    <x v="2"/>
    <x v="2"/>
    <s v="Fi01"/>
    <x v="8"/>
    <s v="PM1.vld"/>
    <s v="3c"/>
    <n v="35"/>
    <n v="0"/>
    <s v="PM"/>
    <s v="PM1"/>
    <n v="5394"/>
    <n v="15366"/>
    <x v="0"/>
    <x v="1"/>
    <x v="0"/>
    <n v="79.790000000000006"/>
    <n v="10.91"/>
    <n v="31.81"/>
    <n v="2508.8000000000002"/>
    <n v="90.7"/>
    <n v="31.81"/>
  </r>
  <r>
    <s v="I25_66to56"/>
    <s v="Win"/>
    <s v="TR012"/>
    <x v="2"/>
    <x v="2"/>
    <s v="Fi01"/>
    <x v="8"/>
    <s v="PM1.vld"/>
    <s v="3c"/>
    <n v="35"/>
    <n v="0"/>
    <s v="PM"/>
    <s v="PM1"/>
    <n v="13270"/>
    <n v="11802"/>
    <x v="0"/>
    <x v="2"/>
    <x v="0"/>
    <n v="131.61000000000001"/>
    <n v="19.21"/>
    <n v="24.37"/>
    <n v="2493.0300000000002"/>
    <n v="150.82"/>
    <n v="24.37"/>
  </r>
  <r>
    <s v="I25_66to56"/>
    <s v="Win"/>
    <s v="TR012"/>
    <x v="2"/>
    <x v="2"/>
    <s v="Fi01"/>
    <x v="8"/>
    <s v="PM1.vld"/>
    <s v="3c"/>
    <n v="35"/>
    <n v="0"/>
    <s v="PM"/>
    <s v="PM1"/>
    <n v="15333"/>
    <n v="18991"/>
    <x v="1"/>
    <x v="3"/>
    <x v="0"/>
    <n v="510.29"/>
    <n v="8.08"/>
    <n v="14.05"/>
    <n v="2663.38"/>
    <n v="518.38"/>
    <n v="14.05"/>
  </r>
  <r>
    <s v="I25_66to56"/>
    <s v="Win"/>
    <s v="TR012"/>
    <x v="2"/>
    <x v="2"/>
    <s v="Fi01"/>
    <x v="8"/>
    <s v="PM1.vld"/>
    <s v="3c"/>
    <n v="35"/>
    <n v="0"/>
    <s v="PM"/>
    <s v="PM1"/>
    <n v="15740"/>
    <n v="15741"/>
    <x v="1"/>
    <x v="4"/>
    <x v="0"/>
    <n v="1.95"/>
    <n v="0.09"/>
    <n v="1"/>
    <n v="1627.95"/>
    <n v="2.04"/>
    <n v="1"/>
  </r>
  <r>
    <s v="I25_66to56"/>
    <s v="Win"/>
    <s v="TR012"/>
    <x v="2"/>
    <x v="2"/>
    <s v="Fi01"/>
    <x v="8"/>
    <s v="PM1.vld"/>
    <s v="3c"/>
    <n v="35"/>
    <n v="0"/>
    <s v="PM"/>
    <s v="PM1"/>
    <n v="15742"/>
    <n v="15743"/>
    <x v="0"/>
    <x v="5"/>
    <x v="0"/>
    <n v="8.32"/>
    <n v="0.45"/>
    <n v="1.28"/>
    <n v="1246.3599999999999"/>
    <n v="8.7799999999999994"/>
    <n v="1.28"/>
  </r>
  <r>
    <s v="I25_66to56"/>
    <s v="Win"/>
    <s v="TR012"/>
    <x v="2"/>
    <x v="2"/>
    <s v="Fi01"/>
    <x v="8"/>
    <s v="PM1.vld"/>
    <s v="3c"/>
    <n v="35"/>
    <n v="0"/>
    <s v="PM"/>
    <s v="PM1"/>
    <n v="17350"/>
    <n v="17351"/>
    <x v="0"/>
    <x v="6"/>
    <x v="0"/>
    <n v="0"/>
    <n v="0"/>
    <n v="0"/>
    <n v="1576.68"/>
    <n v="0"/>
    <n v="0"/>
  </r>
  <r>
    <s v="I25_66to56"/>
    <s v="Win"/>
    <s v="TR012"/>
    <x v="2"/>
    <x v="2"/>
    <s v="Fi01"/>
    <x v="8"/>
    <s v="PM1.vld"/>
    <s v="3c"/>
    <n v="35"/>
    <n v="0"/>
    <s v="PM"/>
    <s v="PM1"/>
    <n v="17352"/>
    <n v="17353"/>
    <x v="1"/>
    <x v="7"/>
    <x v="0"/>
    <n v="0"/>
    <n v="0"/>
    <n v="0"/>
    <n v="1623.13"/>
    <n v="0"/>
    <n v="0"/>
  </r>
  <r>
    <s v="I25_66to56"/>
    <s v="Win"/>
    <s v="TR012"/>
    <x v="2"/>
    <x v="2"/>
    <s v="Fi01"/>
    <x v="8"/>
    <s v="PM1.vld"/>
    <s v="3c"/>
    <n v="35"/>
    <n v="0"/>
    <s v="PM"/>
    <s v="PM1"/>
    <n v="18993"/>
    <n v="15334"/>
    <x v="0"/>
    <x v="8"/>
    <x v="0"/>
    <n v="469.66"/>
    <n v="8.25"/>
    <n v="16.62"/>
    <n v="1949"/>
    <n v="477.91"/>
    <n v="16.62"/>
  </r>
  <r>
    <s v="I25_66to56"/>
    <s v="Win"/>
    <s v="TR012"/>
    <x v="2"/>
    <x v="2"/>
    <s v="Fi01"/>
    <x v="8"/>
    <s v="PM1.vld"/>
    <s v="3c"/>
    <n v="35"/>
    <n v="0"/>
    <s v="PM"/>
    <s v="PM1"/>
    <n v="18999"/>
    <n v="19000"/>
    <x v="1"/>
    <x v="9"/>
    <x v="0"/>
    <n v="64.56"/>
    <n v="6.89"/>
    <n v="22.01"/>
    <n v="2623.3"/>
    <n v="71.45"/>
    <n v="22.01"/>
  </r>
  <r>
    <s v="I25_66to56"/>
    <s v="Win"/>
    <s v="TR012"/>
    <x v="2"/>
    <x v="2"/>
    <s v="Fi01"/>
    <x v="8"/>
    <s v="PM1.vld"/>
    <s v="3c"/>
    <n v="35"/>
    <n v="0"/>
    <s v="PM"/>
    <s v="PM1"/>
    <n v="19002"/>
    <n v="19001"/>
    <x v="0"/>
    <x v="10"/>
    <x v="0"/>
    <n v="53"/>
    <n v="4.83"/>
    <n v="22.21"/>
    <n v="2172.67"/>
    <n v="57.83"/>
    <n v="22.21"/>
  </r>
  <r>
    <s v="I25_66to56"/>
    <s v="Win"/>
    <s v="TR012"/>
    <x v="2"/>
    <x v="2"/>
    <s v="Fi01"/>
    <x v="8"/>
    <s v="PM1.vld"/>
    <s v="3c"/>
    <n v="35"/>
    <n v="0"/>
    <s v="PM"/>
    <s v="PM1"/>
    <n v="19004"/>
    <n v="13271"/>
    <x v="1"/>
    <x v="11"/>
    <x v="0"/>
    <n v="43.07"/>
    <n v="5.6"/>
    <n v="25.31"/>
    <n v="2831.34"/>
    <n v="48.67"/>
    <n v="25.31"/>
  </r>
  <r>
    <s v="I25_66to56"/>
    <s v="Win"/>
    <s v="TR012"/>
    <x v="2"/>
    <x v="2"/>
    <s v="Fi01"/>
    <x v="8"/>
    <s v="PM1.vld"/>
    <s v="3c"/>
    <n v="35"/>
    <n v="0"/>
    <s v="PM"/>
    <s v="PM1"/>
    <n v="19017"/>
    <n v="19018"/>
    <x v="1"/>
    <x v="11"/>
    <x v="1"/>
    <n v="535.16"/>
    <n v="44.7"/>
    <n v="114.5"/>
    <n v="694.36"/>
    <n v="579.86"/>
    <n v="114.5"/>
  </r>
  <r>
    <s v="I25_66to56"/>
    <s v="Win"/>
    <s v="TR012"/>
    <x v="2"/>
    <x v="2"/>
    <s v="Fi01"/>
    <x v="8"/>
    <s v="PM1.vld"/>
    <s v="3c"/>
    <n v="35"/>
    <n v="0"/>
    <s v="PM"/>
    <s v="PM1"/>
    <n v="19035"/>
    <n v="19036"/>
    <x v="1"/>
    <x v="9"/>
    <x v="1"/>
    <n v="368"/>
    <n v="21.78"/>
    <n v="64.11"/>
    <n v="453.89"/>
    <n v="389.78"/>
    <n v="64.11"/>
  </r>
  <r>
    <s v="I25_66to56"/>
    <s v="Win"/>
    <s v="TR012"/>
    <x v="2"/>
    <x v="2"/>
    <s v="Fi01"/>
    <x v="8"/>
    <s v="PM1.vld"/>
    <s v="3c"/>
    <n v="35"/>
    <n v="0"/>
    <s v="PM"/>
    <s v="PM1"/>
    <n v="19075"/>
    <n v="19076"/>
    <x v="1"/>
    <x v="4"/>
    <x v="1"/>
    <n v="460.65"/>
    <n v="2.58"/>
    <n v="5.84"/>
    <n v="469.07"/>
    <n v="463.23"/>
    <n v="5.84"/>
  </r>
  <r>
    <s v="I25_66to56"/>
    <s v="Win"/>
    <s v="TR012"/>
    <x v="2"/>
    <x v="2"/>
    <s v="Fi01"/>
    <x v="8"/>
    <s v="PM1.vld"/>
    <s v="3c"/>
    <n v="35"/>
    <n v="0"/>
    <s v="PM"/>
    <s v="PM1"/>
    <n v="19119"/>
    <n v="19120"/>
    <x v="1"/>
    <x v="7"/>
    <x v="1"/>
    <n v="321.97000000000003"/>
    <n v="9.89"/>
    <n v="39.79"/>
    <n v="371.65"/>
    <n v="331.86"/>
    <n v="39.79"/>
  </r>
  <r>
    <s v="I25_66to56"/>
    <s v="Win"/>
    <s v="TR012"/>
    <x v="2"/>
    <x v="2"/>
    <s v="Fi01"/>
    <x v="8"/>
    <s v="PM1.vld"/>
    <s v="3c"/>
    <n v="35"/>
    <n v="0"/>
    <s v="PM"/>
    <s v="PM1"/>
    <n v="19127"/>
    <n v="19239"/>
    <x v="0"/>
    <x v="0"/>
    <x v="1"/>
    <n v="521.04999999999995"/>
    <n v="66.260000000000005"/>
    <n v="94.52"/>
    <n v="681.83"/>
    <n v="587.30999999999995"/>
    <n v="94.52"/>
  </r>
  <r>
    <s v="I25_66to56"/>
    <s v="Win"/>
    <s v="TR012"/>
    <x v="2"/>
    <x v="2"/>
    <s v="Fi01"/>
    <x v="8"/>
    <s v="PM1.vld"/>
    <s v="3c"/>
    <n v="35"/>
    <n v="0"/>
    <s v="PM"/>
    <s v="PM1"/>
    <n v="19131"/>
    <n v="19130"/>
    <x v="0"/>
    <x v="2"/>
    <x v="1"/>
    <n v="542.30999999999995"/>
    <n v="60.35"/>
    <n v="108.33"/>
    <n v="711"/>
    <n v="602.66999999999996"/>
    <n v="108.33"/>
  </r>
  <r>
    <s v="I25_66to56"/>
    <s v="Win"/>
    <s v="TR012"/>
    <x v="2"/>
    <x v="2"/>
    <s v="Fi01"/>
    <x v="8"/>
    <s v="PM1.vld"/>
    <s v="3c"/>
    <n v="35"/>
    <n v="0"/>
    <s v="PM"/>
    <s v="PM1"/>
    <n v="19136"/>
    <n v="19135"/>
    <x v="0"/>
    <x v="1"/>
    <x v="1"/>
    <n v="517.89"/>
    <n v="53.23"/>
    <n v="96.54"/>
    <n v="667.66"/>
    <n v="571.12"/>
    <n v="96.54"/>
  </r>
  <r>
    <s v="I25_66to56"/>
    <s v="Win"/>
    <s v="TR012"/>
    <x v="2"/>
    <x v="2"/>
    <s v="Fi01"/>
    <x v="8"/>
    <s v="PM1.vld"/>
    <s v="3c"/>
    <n v="35"/>
    <n v="0"/>
    <s v="PM"/>
    <s v="PM1"/>
    <n v="19149"/>
    <n v="19148"/>
    <x v="0"/>
    <x v="10"/>
    <x v="1"/>
    <n v="385.8"/>
    <n v="25.46"/>
    <n v="65.17"/>
    <n v="476.43"/>
    <n v="411.26"/>
    <n v="65.17"/>
  </r>
  <r>
    <s v="I25_66to56"/>
    <s v="Win"/>
    <s v="TR012"/>
    <x v="2"/>
    <x v="2"/>
    <s v="Fi01"/>
    <x v="8"/>
    <s v="PM1.vld"/>
    <s v="3c"/>
    <n v="35"/>
    <n v="0"/>
    <s v="PM"/>
    <s v="PM1"/>
    <n v="19189"/>
    <n v="19188"/>
    <x v="0"/>
    <x v="5"/>
    <x v="1"/>
    <n v="482.38"/>
    <n v="4.29"/>
    <n v="6.96"/>
    <n v="493.63"/>
    <n v="486.67"/>
    <n v="6.96"/>
  </r>
  <r>
    <s v="I25_66to56"/>
    <s v="Win"/>
    <s v="TR012"/>
    <x v="2"/>
    <x v="2"/>
    <s v="Fi01"/>
    <x v="8"/>
    <s v="PM1.vld"/>
    <s v="3c"/>
    <n v="35"/>
    <n v="0"/>
    <s v="PM"/>
    <s v="PM1"/>
    <n v="19233"/>
    <n v="19232"/>
    <x v="0"/>
    <x v="6"/>
    <x v="1"/>
    <n v="442.06"/>
    <n v="17.96"/>
    <n v="49.7"/>
    <n v="509.73"/>
    <n v="460.02"/>
    <n v="49.7"/>
  </r>
  <r>
    <s v="I25_66to56"/>
    <s v="Win"/>
    <s v="TR012"/>
    <x v="2"/>
    <x v="2"/>
    <s v="Fi01"/>
    <x v="9"/>
    <s v="PM2.vld"/>
    <s v="3c"/>
    <n v="35"/>
    <n v="0"/>
    <s v="PM"/>
    <s v="PM2"/>
    <n v="5209"/>
    <n v="19241"/>
    <x v="0"/>
    <x v="0"/>
    <x v="0"/>
    <n v="135.49"/>
    <n v="13.57"/>
    <n v="76.459999999999994"/>
    <n v="5526.83"/>
    <n v="149.06"/>
    <n v="76.459999999999994"/>
  </r>
  <r>
    <s v="I25_66to56"/>
    <s v="Win"/>
    <s v="TR012"/>
    <x v="2"/>
    <x v="2"/>
    <s v="Fi01"/>
    <x v="9"/>
    <s v="PM2.vld"/>
    <s v="3c"/>
    <n v="35"/>
    <n v="0"/>
    <s v="PM"/>
    <s v="PM2"/>
    <n v="5394"/>
    <n v="15366"/>
    <x v="0"/>
    <x v="1"/>
    <x v="0"/>
    <n v="104.66"/>
    <n v="16.829999999999998"/>
    <n v="54.87"/>
    <n v="5188.59"/>
    <n v="121.48"/>
    <n v="54.87"/>
  </r>
  <r>
    <s v="I25_66to56"/>
    <s v="Win"/>
    <s v="TR012"/>
    <x v="2"/>
    <x v="2"/>
    <s v="Fi01"/>
    <x v="9"/>
    <s v="PM2.vld"/>
    <s v="3c"/>
    <n v="35"/>
    <n v="0"/>
    <s v="PM"/>
    <s v="PM2"/>
    <n v="13270"/>
    <n v="11802"/>
    <x v="0"/>
    <x v="2"/>
    <x v="0"/>
    <n v="215.54"/>
    <n v="34.36"/>
    <n v="39.96"/>
    <n v="5129.41"/>
    <n v="249.9"/>
    <n v="39.96"/>
  </r>
  <r>
    <s v="I25_66to56"/>
    <s v="Win"/>
    <s v="TR012"/>
    <x v="2"/>
    <x v="2"/>
    <s v="Fi01"/>
    <x v="9"/>
    <s v="PM2.vld"/>
    <s v="3c"/>
    <n v="35"/>
    <n v="0"/>
    <s v="PM"/>
    <s v="PM2"/>
    <n v="15333"/>
    <n v="18991"/>
    <x v="1"/>
    <x v="3"/>
    <x v="0"/>
    <n v="1082.96"/>
    <n v="18.45"/>
    <n v="30.81"/>
    <n v="5733.2"/>
    <n v="1101.4100000000001"/>
    <n v="30.81"/>
  </r>
  <r>
    <s v="I25_66to56"/>
    <s v="Win"/>
    <s v="TR012"/>
    <x v="2"/>
    <x v="2"/>
    <s v="Fi01"/>
    <x v="9"/>
    <s v="PM2.vld"/>
    <s v="3c"/>
    <n v="35"/>
    <n v="0"/>
    <s v="PM"/>
    <s v="PM2"/>
    <n v="15740"/>
    <n v="15741"/>
    <x v="1"/>
    <x v="4"/>
    <x v="0"/>
    <n v="0.92"/>
    <n v="0.05"/>
    <n v="0.4"/>
    <n v="3546.71"/>
    <n v="0.97"/>
    <n v="0.4"/>
  </r>
  <r>
    <s v="I25_66to56"/>
    <s v="Win"/>
    <s v="TR012"/>
    <x v="2"/>
    <x v="2"/>
    <s v="Fi01"/>
    <x v="9"/>
    <s v="PM2.vld"/>
    <s v="3c"/>
    <n v="35"/>
    <n v="0"/>
    <s v="PM"/>
    <s v="PM2"/>
    <n v="15742"/>
    <n v="15743"/>
    <x v="0"/>
    <x v="5"/>
    <x v="0"/>
    <n v="17.420000000000002"/>
    <n v="0.96"/>
    <n v="2.75"/>
    <n v="2719.91"/>
    <n v="18.38"/>
    <n v="2.75"/>
  </r>
  <r>
    <s v="I25_66to56"/>
    <s v="Win"/>
    <s v="TR012"/>
    <x v="2"/>
    <x v="2"/>
    <s v="Fi01"/>
    <x v="9"/>
    <s v="PM2.vld"/>
    <s v="3c"/>
    <n v="35"/>
    <n v="0"/>
    <s v="PM"/>
    <s v="PM2"/>
    <n v="17350"/>
    <n v="17351"/>
    <x v="0"/>
    <x v="6"/>
    <x v="0"/>
    <n v="0"/>
    <n v="0"/>
    <n v="0"/>
    <n v="3334.42"/>
    <n v="0"/>
    <n v="0"/>
  </r>
  <r>
    <s v="I25_66to56"/>
    <s v="Win"/>
    <s v="TR012"/>
    <x v="2"/>
    <x v="2"/>
    <s v="Fi01"/>
    <x v="9"/>
    <s v="PM2.vld"/>
    <s v="3c"/>
    <n v="35"/>
    <n v="0"/>
    <s v="PM"/>
    <s v="PM2"/>
    <n v="17352"/>
    <n v="17353"/>
    <x v="1"/>
    <x v="7"/>
    <x v="0"/>
    <n v="0"/>
    <n v="0"/>
    <n v="0"/>
    <n v="3458.69"/>
    <n v="0"/>
    <n v="0"/>
  </r>
  <r>
    <s v="I25_66to56"/>
    <s v="Win"/>
    <s v="TR012"/>
    <x v="2"/>
    <x v="2"/>
    <s v="Fi01"/>
    <x v="9"/>
    <s v="PM2.vld"/>
    <s v="3c"/>
    <n v="35"/>
    <n v="0"/>
    <s v="PM"/>
    <s v="PM2"/>
    <n v="18993"/>
    <n v="15334"/>
    <x v="0"/>
    <x v="8"/>
    <x v="0"/>
    <n v="931.68"/>
    <n v="18.600000000000001"/>
    <n v="35.94"/>
    <n v="4052.98"/>
    <n v="950.28"/>
    <n v="35.94"/>
  </r>
  <r>
    <s v="I25_66to56"/>
    <s v="Win"/>
    <s v="TR012"/>
    <x v="2"/>
    <x v="2"/>
    <s v="Fi01"/>
    <x v="9"/>
    <s v="PM2.vld"/>
    <s v="3c"/>
    <n v="35"/>
    <n v="0"/>
    <s v="PM"/>
    <s v="PM2"/>
    <n v="18999"/>
    <n v="19000"/>
    <x v="1"/>
    <x v="9"/>
    <x v="0"/>
    <n v="118.13"/>
    <n v="12.23"/>
    <n v="48.18"/>
    <n v="5498.39"/>
    <n v="130.36000000000001"/>
    <n v="48.18"/>
  </r>
  <r>
    <s v="I25_66to56"/>
    <s v="Win"/>
    <s v="TR012"/>
    <x v="2"/>
    <x v="2"/>
    <s v="Fi01"/>
    <x v="9"/>
    <s v="PM2.vld"/>
    <s v="3c"/>
    <n v="35"/>
    <n v="0"/>
    <s v="PM"/>
    <s v="PM2"/>
    <n v="19002"/>
    <n v="19001"/>
    <x v="0"/>
    <x v="10"/>
    <x v="0"/>
    <n v="100.59"/>
    <n v="10.09"/>
    <n v="47.66"/>
    <n v="4569.04"/>
    <n v="110.68"/>
    <n v="47.66"/>
  </r>
  <r>
    <s v="I25_66to56"/>
    <s v="Win"/>
    <s v="TR012"/>
    <x v="2"/>
    <x v="2"/>
    <s v="Fi01"/>
    <x v="9"/>
    <s v="PM2.vld"/>
    <s v="3c"/>
    <n v="35"/>
    <n v="0"/>
    <s v="PM"/>
    <s v="PM2"/>
    <n v="19004"/>
    <n v="13271"/>
    <x v="1"/>
    <x v="11"/>
    <x v="0"/>
    <n v="93.98"/>
    <n v="11.54"/>
    <n v="70.81"/>
    <n v="6095.79"/>
    <n v="105.52"/>
    <n v="70.81"/>
  </r>
  <r>
    <s v="I25_66to56"/>
    <s v="Win"/>
    <s v="TR012"/>
    <x v="2"/>
    <x v="2"/>
    <s v="Fi01"/>
    <x v="9"/>
    <s v="PM2.vld"/>
    <s v="3c"/>
    <n v="35"/>
    <n v="0"/>
    <s v="PM"/>
    <s v="PM2"/>
    <n v="19017"/>
    <n v="19018"/>
    <x v="1"/>
    <x v="11"/>
    <x v="1"/>
    <n v="951.3"/>
    <n v="91.27"/>
    <n v="304.75"/>
    <n v="1347.32"/>
    <n v="1042.57"/>
    <n v="304.75"/>
  </r>
  <r>
    <s v="I25_66to56"/>
    <s v="Win"/>
    <s v="TR012"/>
    <x v="2"/>
    <x v="2"/>
    <s v="Fi01"/>
    <x v="9"/>
    <s v="PM2.vld"/>
    <s v="3c"/>
    <n v="35"/>
    <n v="0"/>
    <s v="PM"/>
    <s v="PM2"/>
    <n v="19035"/>
    <n v="19036"/>
    <x v="1"/>
    <x v="9"/>
    <x v="1"/>
    <n v="707.16"/>
    <n v="52.25"/>
    <n v="162.47999999999999"/>
    <n v="921.89"/>
    <n v="759.41"/>
    <n v="162.47999999999999"/>
  </r>
  <r>
    <s v="I25_66to56"/>
    <s v="Win"/>
    <s v="TR012"/>
    <x v="2"/>
    <x v="2"/>
    <s v="Fi01"/>
    <x v="9"/>
    <s v="PM2.vld"/>
    <s v="3c"/>
    <n v="35"/>
    <n v="0"/>
    <s v="PM"/>
    <s v="PM2"/>
    <n v="19075"/>
    <n v="19076"/>
    <x v="1"/>
    <x v="4"/>
    <x v="1"/>
    <n v="994.08"/>
    <n v="6.31"/>
    <n v="18.11"/>
    <n v="1018.5"/>
    <n v="1000.39"/>
    <n v="18.11"/>
  </r>
  <r>
    <s v="I25_66to56"/>
    <s v="Win"/>
    <s v="TR012"/>
    <x v="2"/>
    <x v="2"/>
    <s v="Fi01"/>
    <x v="9"/>
    <s v="PM2.vld"/>
    <s v="3c"/>
    <n v="35"/>
    <n v="0"/>
    <s v="PM"/>
    <s v="PM2"/>
    <n v="19119"/>
    <n v="19120"/>
    <x v="1"/>
    <x v="7"/>
    <x v="1"/>
    <n v="668.1"/>
    <n v="21.83"/>
    <n v="90.04"/>
    <n v="779.97"/>
    <n v="689.93"/>
    <n v="90.04"/>
  </r>
  <r>
    <s v="I25_66to56"/>
    <s v="Win"/>
    <s v="TR012"/>
    <x v="2"/>
    <x v="2"/>
    <s v="Fi01"/>
    <x v="9"/>
    <s v="PM2.vld"/>
    <s v="3c"/>
    <n v="35"/>
    <n v="0"/>
    <s v="PM"/>
    <s v="PM2"/>
    <n v="19127"/>
    <n v="19239"/>
    <x v="0"/>
    <x v="0"/>
    <x v="1"/>
    <n v="926.65"/>
    <n v="120.74"/>
    <n v="224.65"/>
    <n v="1272.04"/>
    <n v="1047.3900000000001"/>
    <n v="224.65"/>
  </r>
  <r>
    <s v="I25_66to56"/>
    <s v="Win"/>
    <s v="TR012"/>
    <x v="2"/>
    <x v="2"/>
    <s v="Fi01"/>
    <x v="9"/>
    <s v="PM2.vld"/>
    <s v="3c"/>
    <n v="35"/>
    <n v="0"/>
    <s v="PM"/>
    <s v="PM2"/>
    <n v="19131"/>
    <n v="19130"/>
    <x v="0"/>
    <x v="2"/>
    <x v="1"/>
    <n v="921.49"/>
    <n v="105.68"/>
    <n v="254.46"/>
    <n v="1281.6400000000001"/>
    <n v="1027.18"/>
    <n v="254.46"/>
  </r>
  <r>
    <s v="I25_66to56"/>
    <s v="Win"/>
    <s v="TR012"/>
    <x v="2"/>
    <x v="2"/>
    <s v="Fi01"/>
    <x v="9"/>
    <s v="PM2.vld"/>
    <s v="3c"/>
    <n v="35"/>
    <n v="0"/>
    <s v="PM"/>
    <s v="PM2"/>
    <n v="19136"/>
    <n v="19135"/>
    <x v="0"/>
    <x v="1"/>
    <x v="1"/>
    <n v="898.28"/>
    <n v="95.32"/>
    <n v="233.52"/>
    <n v="1227.1099999999999"/>
    <n v="993.59"/>
    <n v="233.52"/>
  </r>
  <r>
    <s v="I25_66to56"/>
    <s v="Win"/>
    <s v="TR012"/>
    <x v="2"/>
    <x v="2"/>
    <s v="Fi01"/>
    <x v="9"/>
    <s v="PM2.vld"/>
    <s v="3c"/>
    <n v="35"/>
    <n v="0"/>
    <s v="PM"/>
    <s v="PM2"/>
    <n v="19149"/>
    <n v="19148"/>
    <x v="0"/>
    <x v="10"/>
    <x v="1"/>
    <n v="688.33"/>
    <n v="51.68"/>
    <n v="151.9"/>
    <n v="891.9"/>
    <n v="740.01"/>
    <n v="151.9"/>
  </r>
  <r>
    <s v="I25_66to56"/>
    <s v="Win"/>
    <s v="TR012"/>
    <x v="2"/>
    <x v="2"/>
    <s v="Fi01"/>
    <x v="9"/>
    <s v="PM2.vld"/>
    <s v="3c"/>
    <n v="35"/>
    <n v="0"/>
    <s v="PM"/>
    <s v="PM2"/>
    <n v="19189"/>
    <n v="19188"/>
    <x v="0"/>
    <x v="5"/>
    <x v="1"/>
    <n v="909.19"/>
    <n v="8.3699999999999992"/>
    <n v="16.489999999999998"/>
    <n v="934.05"/>
    <n v="917.56"/>
    <n v="16.489999999999998"/>
  </r>
  <r>
    <s v="I25_66to56"/>
    <s v="Win"/>
    <s v="TR012"/>
    <x v="2"/>
    <x v="2"/>
    <s v="Fi01"/>
    <x v="9"/>
    <s v="PM2.vld"/>
    <s v="3c"/>
    <n v="35"/>
    <n v="0"/>
    <s v="PM"/>
    <s v="PM2"/>
    <n v="19233"/>
    <n v="19232"/>
    <x v="0"/>
    <x v="6"/>
    <x v="1"/>
    <n v="873.94"/>
    <n v="35.700000000000003"/>
    <n v="102.56"/>
    <n v="1012.21"/>
    <n v="909.64"/>
    <n v="102.56"/>
  </r>
  <r>
    <s v="I25_66to56"/>
    <s v="Win"/>
    <s v="TR012"/>
    <x v="2"/>
    <x v="2"/>
    <s v="Fi01"/>
    <x v="10"/>
    <s v="PM3.vld"/>
    <s v="3c"/>
    <n v="35"/>
    <n v="0"/>
    <s v="PM"/>
    <s v="PM3"/>
    <n v="5209"/>
    <n v="19241"/>
    <x v="0"/>
    <x v="0"/>
    <x v="0"/>
    <n v="153.68"/>
    <n v="18.03"/>
    <n v="146.88999999999999"/>
    <n v="8974.31"/>
    <n v="171.7"/>
    <n v="146.88999999999999"/>
  </r>
  <r>
    <s v="I25_66to56"/>
    <s v="Win"/>
    <s v="TR012"/>
    <x v="2"/>
    <x v="2"/>
    <s v="Fi01"/>
    <x v="10"/>
    <s v="PM3.vld"/>
    <s v="3c"/>
    <n v="35"/>
    <n v="0"/>
    <s v="PM"/>
    <s v="PM3"/>
    <n v="5394"/>
    <n v="15366"/>
    <x v="0"/>
    <x v="1"/>
    <x v="0"/>
    <n v="182.49"/>
    <n v="30.84"/>
    <n v="135.11000000000001"/>
    <n v="8108.46"/>
    <n v="213.33"/>
    <n v="135.11000000000001"/>
  </r>
  <r>
    <s v="I25_66to56"/>
    <s v="Win"/>
    <s v="TR012"/>
    <x v="2"/>
    <x v="2"/>
    <s v="Fi01"/>
    <x v="10"/>
    <s v="PM3.vld"/>
    <s v="3c"/>
    <n v="35"/>
    <n v="0"/>
    <s v="PM"/>
    <s v="PM3"/>
    <n v="13270"/>
    <n v="11802"/>
    <x v="0"/>
    <x v="2"/>
    <x v="0"/>
    <n v="410.41"/>
    <n v="64.94"/>
    <n v="78.319999999999993"/>
    <n v="8249.93"/>
    <n v="475.35"/>
    <n v="78.319999999999993"/>
  </r>
  <r>
    <s v="I25_66to56"/>
    <s v="Win"/>
    <s v="TR012"/>
    <x v="2"/>
    <x v="2"/>
    <s v="Fi01"/>
    <x v="10"/>
    <s v="PM3.vld"/>
    <s v="3c"/>
    <n v="35"/>
    <n v="0"/>
    <s v="PM"/>
    <s v="PM3"/>
    <n v="15333"/>
    <n v="18991"/>
    <x v="1"/>
    <x v="3"/>
    <x v="0"/>
    <n v="1589.82"/>
    <n v="25.09"/>
    <n v="48.18"/>
    <n v="9152.8799999999992"/>
    <n v="1614.92"/>
    <n v="48.18"/>
  </r>
  <r>
    <s v="I25_66to56"/>
    <s v="Win"/>
    <s v="TR012"/>
    <x v="2"/>
    <x v="2"/>
    <s v="Fi01"/>
    <x v="10"/>
    <s v="PM3.vld"/>
    <s v="3c"/>
    <n v="35"/>
    <n v="0"/>
    <s v="PM"/>
    <s v="PM3"/>
    <n v="15740"/>
    <n v="15741"/>
    <x v="1"/>
    <x v="4"/>
    <x v="0"/>
    <n v="0"/>
    <n v="0"/>
    <n v="0.35"/>
    <n v="5585.61"/>
    <n v="0"/>
    <n v="0.35"/>
  </r>
  <r>
    <s v="I25_66to56"/>
    <s v="Win"/>
    <s v="TR012"/>
    <x v="2"/>
    <x v="2"/>
    <s v="Fi01"/>
    <x v="10"/>
    <s v="PM3.vld"/>
    <s v="3c"/>
    <n v="35"/>
    <n v="0"/>
    <s v="PM"/>
    <s v="PM3"/>
    <n v="15742"/>
    <n v="15743"/>
    <x v="0"/>
    <x v="5"/>
    <x v="0"/>
    <n v="27.12"/>
    <n v="1.53"/>
    <n v="4.8499999999999996"/>
    <n v="4098.66"/>
    <n v="28.65"/>
    <n v="4.8499999999999996"/>
  </r>
  <r>
    <s v="I25_66to56"/>
    <s v="Win"/>
    <s v="TR012"/>
    <x v="2"/>
    <x v="2"/>
    <s v="Fi01"/>
    <x v="10"/>
    <s v="PM3.vld"/>
    <s v="3c"/>
    <n v="35"/>
    <n v="0"/>
    <s v="PM"/>
    <s v="PM3"/>
    <n v="17350"/>
    <n v="17351"/>
    <x v="0"/>
    <x v="6"/>
    <x v="0"/>
    <n v="0"/>
    <n v="0"/>
    <n v="0"/>
    <n v="5475.1"/>
    <n v="0"/>
    <n v="0"/>
  </r>
  <r>
    <s v="I25_66to56"/>
    <s v="Win"/>
    <s v="TR012"/>
    <x v="2"/>
    <x v="2"/>
    <s v="Fi01"/>
    <x v="10"/>
    <s v="PM3.vld"/>
    <s v="3c"/>
    <n v="35"/>
    <n v="0"/>
    <s v="PM"/>
    <s v="PM3"/>
    <n v="17352"/>
    <n v="17353"/>
    <x v="1"/>
    <x v="7"/>
    <x v="0"/>
    <n v="0"/>
    <n v="0"/>
    <n v="0"/>
    <n v="5522.69"/>
    <n v="0"/>
    <n v="0"/>
  </r>
  <r>
    <s v="I25_66to56"/>
    <s v="Win"/>
    <s v="TR012"/>
    <x v="2"/>
    <x v="2"/>
    <s v="Fi01"/>
    <x v="10"/>
    <s v="PM3.vld"/>
    <s v="3c"/>
    <n v="35"/>
    <n v="0"/>
    <s v="PM"/>
    <s v="PM3"/>
    <n v="18993"/>
    <n v="15334"/>
    <x v="0"/>
    <x v="8"/>
    <x v="0"/>
    <n v="1487.35"/>
    <n v="36.020000000000003"/>
    <n v="55.88"/>
    <n v="6393.78"/>
    <n v="1523.36"/>
    <n v="55.88"/>
  </r>
  <r>
    <s v="I25_66to56"/>
    <s v="Win"/>
    <s v="TR012"/>
    <x v="2"/>
    <x v="2"/>
    <s v="Fi01"/>
    <x v="10"/>
    <s v="PM3.vld"/>
    <s v="3c"/>
    <n v="35"/>
    <n v="0"/>
    <s v="PM"/>
    <s v="PM3"/>
    <n v="18999"/>
    <n v="19000"/>
    <x v="1"/>
    <x v="9"/>
    <x v="0"/>
    <n v="156.93"/>
    <n v="17"/>
    <n v="80.05"/>
    <n v="8789.41"/>
    <n v="173.93"/>
    <n v="80.05"/>
  </r>
  <r>
    <s v="I25_66to56"/>
    <s v="Win"/>
    <s v="TR012"/>
    <x v="2"/>
    <x v="2"/>
    <s v="Fi01"/>
    <x v="10"/>
    <s v="PM3.vld"/>
    <s v="3c"/>
    <n v="35"/>
    <n v="0"/>
    <s v="PM"/>
    <s v="PM3"/>
    <n v="19002"/>
    <n v="19001"/>
    <x v="0"/>
    <x v="10"/>
    <x v="0"/>
    <n v="214.77"/>
    <n v="26.95"/>
    <n v="93.95"/>
    <n v="7322.27"/>
    <n v="241.72"/>
    <n v="93.95"/>
  </r>
  <r>
    <s v="I25_66to56"/>
    <s v="Win"/>
    <s v="TR012"/>
    <x v="2"/>
    <x v="2"/>
    <s v="Fi01"/>
    <x v="10"/>
    <s v="PM3.vld"/>
    <s v="3c"/>
    <n v="35"/>
    <n v="0"/>
    <s v="PM"/>
    <s v="PM3"/>
    <n v="19004"/>
    <n v="13271"/>
    <x v="1"/>
    <x v="11"/>
    <x v="0"/>
    <n v="250.55"/>
    <n v="35.47"/>
    <n v="207.43"/>
    <n v="9674.86"/>
    <n v="286.02"/>
    <n v="207.43"/>
  </r>
  <r>
    <s v="I25_66to56"/>
    <s v="Win"/>
    <s v="TR012"/>
    <x v="2"/>
    <x v="2"/>
    <s v="Fi01"/>
    <x v="10"/>
    <s v="PM3.vld"/>
    <s v="3c"/>
    <n v="35"/>
    <n v="0"/>
    <s v="PM"/>
    <s v="PM3"/>
    <n v="19017"/>
    <n v="19018"/>
    <x v="1"/>
    <x v="11"/>
    <x v="1"/>
    <n v="1431.2"/>
    <n v="157.26"/>
    <n v="663.25"/>
    <n v="2251.71"/>
    <n v="1588.46"/>
    <n v="663.25"/>
  </r>
  <r>
    <s v="I25_66to56"/>
    <s v="Win"/>
    <s v="TR012"/>
    <x v="2"/>
    <x v="2"/>
    <s v="Fi01"/>
    <x v="10"/>
    <s v="PM3.vld"/>
    <s v="3c"/>
    <n v="35"/>
    <n v="0"/>
    <s v="PM"/>
    <s v="PM3"/>
    <n v="19035"/>
    <n v="19036"/>
    <x v="1"/>
    <x v="9"/>
    <x v="1"/>
    <n v="962.09"/>
    <n v="87.6"/>
    <n v="376.59"/>
    <n v="1426.27"/>
    <n v="1049.69"/>
    <n v="376.59"/>
  </r>
  <r>
    <s v="I25_66to56"/>
    <s v="Win"/>
    <s v="TR012"/>
    <x v="2"/>
    <x v="2"/>
    <s v="Fi01"/>
    <x v="10"/>
    <s v="PM3.vld"/>
    <s v="3c"/>
    <n v="35"/>
    <n v="0"/>
    <s v="PM"/>
    <s v="PM3"/>
    <n v="19075"/>
    <n v="19076"/>
    <x v="1"/>
    <x v="4"/>
    <x v="1"/>
    <n v="1505.52"/>
    <n v="10.199999999999999"/>
    <n v="31.46"/>
    <n v="1547.18"/>
    <n v="1515.72"/>
    <n v="31.46"/>
  </r>
  <r>
    <s v="I25_66to56"/>
    <s v="Win"/>
    <s v="TR012"/>
    <x v="2"/>
    <x v="2"/>
    <s v="Fi01"/>
    <x v="10"/>
    <s v="PM3.vld"/>
    <s v="3c"/>
    <n v="35"/>
    <n v="0"/>
    <s v="PM"/>
    <s v="PM3"/>
    <n v="19119"/>
    <n v="19120"/>
    <x v="1"/>
    <x v="7"/>
    <x v="1"/>
    <n v="1004.49"/>
    <n v="34.65"/>
    <n v="148.66"/>
    <n v="1187.8"/>
    <n v="1039.1400000000001"/>
    <n v="148.66"/>
  </r>
  <r>
    <s v="I25_66to56"/>
    <s v="Win"/>
    <s v="TR012"/>
    <x v="2"/>
    <x v="2"/>
    <s v="Fi01"/>
    <x v="10"/>
    <s v="PM3.vld"/>
    <s v="3c"/>
    <n v="35"/>
    <n v="0"/>
    <s v="PM"/>
    <s v="PM3"/>
    <n v="19127"/>
    <n v="19239"/>
    <x v="0"/>
    <x v="0"/>
    <x v="1"/>
    <n v="1653.55"/>
    <n v="222.96"/>
    <n v="443.27"/>
    <n v="2319.7800000000002"/>
    <n v="1876.51"/>
    <n v="443.27"/>
  </r>
  <r>
    <s v="I25_66to56"/>
    <s v="Win"/>
    <s v="TR012"/>
    <x v="2"/>
    <x v="2"/>
    <s v="Fi01"/>
    <x v="10"/>
    <s v="PM3.vld"/>
    <s v="3c"/>
    <n v="35"/>
    <n v="0"/>
    <s v="PM"/>
    <s v="PM3"/>
    <n v="19131"/>
    <n v="19130"/>
    <x v="0"/>
    <x v="2"/>
    <x v="1"/>
    <n v="1531.35"/>
    <n v="183.98"/>
    <n v="473.7"/>
    <n v="2189.0300000000002"/>
    <n v="1715.33"/>
    <n v="473.7"/>
  </r>
  <r>
    <s v="I25_66to56"/>
    <s v="Win"/>
    <s v="TR012"/>
    <x v="2"/>
    <x v="2"/>
    <s v="Fi01"/>
    <x v="10"/>
    <s v="PM3.vld"/>
    <s v="3c"/>
    <n v="35"/>
    <n v="0"/>
    <s v="PM"/>
    <s v="PM3"/>
    <n v="19136"/>
    <n v="19135"/>
    <x v="0"/>
    <x v="1"/>
    <x v="1"/>
    <n v="1480.21"/>
    <n v="165.38"/>
    <n v="390.08"/>
    <n v="2035.67"/>
    <n v="1645.59"/>
    <n v="390.08"/>
  </r>
  <r>
    <s v="I25_66to56"/>
    <s v="Win"/>
    <s v="TR012"/>
    <x v="2"/>
    <x v="2"/>
    <s v="Fi01"/>
    <x v="10"/>
    <s v="PM3.vld"/>
    <s v="3c"/>
    <n v="35"/>
    <n v="0"/>
    <s v="PM"/>
    <s v="PM3"/>
    <n v="19149"/>
    <n v="19148"/>
    <x v="0"/>
    <x v="10"/>
    <x v="1"/>
    <n v="1206.28"/>
    <n v="102.91"/>
    <n v="271.83999999999997"/>
    <n v="1581.03"/>
    <n v="1309.19"/>
    <n v="271.83999999999997"/>
  </r>
  <r>
    <s v="I25_66to56"/>
    <s v="Win"/>
    <s v="TR012"/>
    <x v="2"/>
    <x v="2"/>
    <s v="Fi01"/>
    <x v="10"/>
    <s v="PM3.vld"/>
    <s v="3c"/>
    <n v="35"/>
    <n v="0"/>
    <s v="PM"/>
    <s v="PM3"/>
    <n v="19189"/>
    <n v="19188"/>
    <x v="0"/>
    <x v="5"/>
    <x v="1"/>
    <n v="1244.26"/>
    <n v="11.04"/>
    <n v="26.44"/>
    <n v="1281.74"/>
    <n v="1255.3"/>
    <n v="26.44"/>
  </r>
  <r>
    <s v="I25_66to56"/>
    <s v="Win"/>
    <s v="TR012"/>
    <x v="2"/>
    <x v="2"/>
    <s v="Fi01"/>
    <x v="10"/>
    <s v="PM3.vld"/>
    <s v="3c"/>
    <n v="35"/>
    <n v="0"/>
    <s v="PM"/>
    <s v="PM3"/>
    <n v="19233"/>
    <n v="19232"/>
    <x v="0"/>
    <x v="6"/>
    <x v="1"/>
    <n v="1302.8499999999999"/>
    <n v="53.87"/>
    <n v="168.25"/>
    <n v="1524.97"/>
    <n v="1356.72"/>
    <n v="168.25"/>
  </r>
  <r>
    <s v="I25_66to56"/>
    <s v="Win"/>
    <s v="TR012"/>
    <x v="2"/>
    <x v="2"/>
    <s v="Fi01"/>
    <x v="11"/>
    <s v="PM4.vld"/>
    <s v="3c"/>
    <n v="35"/>
    <n v="0"/>
    <s v="PM"/>
    <s v="PM4"/>
    <n v="5209"/>
    <n v="19241"/>
    <x v="0"/>
    <x v="0"/>
    <x v="0"/>
    <n v="115.59"/>
    <n v="10.93"/>
    <n v="81.150000000000006"/>
    <n v="5598.39"/>
    <n v="126.53"/>
    <n v="81.150000000000006"/>
  </r>
  <r>
    <s v="I25_66to56"/>
    <s v="Win"/>
    <s v="TR012"/>
    <x v="2"/>
    <x v="2"/>
    <s v="Fi01"/>
    <x v="11"/>
    <s v="PM4.vld"/>
    <s v="3c"/>
    <n v="35"/>
    <n v="0"/>
    <s v="PM"/>
    <s v="PM4"/>
    <n v="5394"/>
    <n v="15366"/>
    <x v="0"/>
    <x v="1"/>
    <x v="0"/>
    <n v="144.31"/>
    <n v="21.03"/>
    <n v="57.9"/>
    <n v="5006.6400000000003"/>
    <n v="165.34"/>
    <n v="57.9"/>
  </r>
  <r>
    <s v="I25_66to56"/>
    <s v="Win"/>
    <s v="TR012"/>
    <x v="2"/>
    <x v="2"/>
    <s v="Fi01"/>
    <x v="11"/>
    <s v="PM4.vld"/>
    <s v="3c"/>
    <n v="35"/>
    <n v="0"/>
    <s v="PM"/>
    <s v="PM4"/>
    <n v="13270"/>
    <n v="11802"/>
    <x v="0"/>
    <x v="2"/>
    <x v="0"/>
    <n v="142.49"/>
    <n v="21.87"/>
    <n v="41.31"/>
    <n v="5019.0600000000004"/>
    <n v="164.36"/>
    <n v="41.31"/>
  </r>
  <r>
    <s v="I25_66to56"/>
    <s v="Win"/>
    <s v="TR012"/>
    <x v="2"/>
    <x v="2"/>
    <s v="Fi01"/>
    <x v="11"/>
    <s v="PM4.vld"/>
    <s v="3c"/>
    <n v="35"/>
    <n v="0"/>
    <s v="PM"/>
    <s v="PM4"/>
    <n v="15333"/>
    <n v="18991"/>
    <x v="1"/>
    <x v="3"/>
    <x v="0"/>
    <n v="995.37"/>
    <n v="15.73"/>
    <n v="31.04"/>
    <n v="5200.1499999999996"/>
    <n v="1011.1"/>
    <n v="31.04"/>
  </r>
  <r>
    <s v="I25_66to56"/>
    <s v="Win"/>
    <s v="TR012"/>
    <x v="2"/>
    <x v="2"/>
    <s v="Fi01"/>
    <x v="11"/>
    <s v="PM4.vld"/>
    <s v="3c"/>
    <n v="35"/>
    <n v="0"/>
    <s v="PM"/>
    <s v="PM4"/>
    <n v="15740"/>
    <n v="15741"/>
    <x v="1"/>
    <x v="4"/>
    <x v="0"/>
    <n v="9.0500000000000007"/>
    <n v="0.41"/>
    <n v="2.78"/>
    <n v="3074.23"/>
    <n v="9.4700000000000006"/>
    <n v="2.78"/>
  </r>
  <r>
    <s v="I25_66to56"/>
    <s v="Win"/>
    <s v="TR012"/>
    <x v="2"/>
    <x v="2"/>
    <s v="Fi01"/>
    <x v="11"/>
    <s v="PM4.vld"/>
    <s v="3c"/>
    <n v="35"/>
    <n v="0"/>
    <s v="PM"/>
    <s v="PM4"/>
    <n v="15742"/>
    <n v="15743"/>
    <x v="0"/>
    <x v="5"/>
    <x v="0"/>
    <n v="9.2200000000000006"/>
    <n v="0.49"/>
    <n v="2"/>
    <n v="2107.89"/>
    <n v="9.7100000000000009"/>
    <n v="2"/>
  </r>
  <r>
    <s v="I25_66to56"/>
    <s v="Win"/>
    <s v="TR012"/>
    <x v="2"/>
    <x v="2"/>
    <s v="Fi01"/>
    <x v="11"/>
    <s v="PM4.vld"/>
    <s v="3c"/>
    <n v="35"/>
    <n v="0"/>
    <s v="PM"/>
    <s v="PM4"/>
    <n v="17350"/>
    <n v="17351"/>
    <x v="0"/>
    <x v="6"/>
    <x v="0"/>
    <n v="0"/>
    <n v="0"/>
    <n v="0"/>
    <n v="3134.98"/>
    <n v="0"/>
    <n v="0"/>
  </r>
  <r>
    <s v="I25_66to56"/>
    <s v="Win"/>
    <s v="TR012"/>
    <x v="2"/>
    <x v="2"/>
    <s v="Fi01"/>
    <x v="11"/>
    <s v="PM4.vld"/>
    <s v="3c"/>
    <n v="35"/>
    <n v="0"/>
    <s v="PM"/>
    <s v="PM4"/>
    <n v="17352"/>
    <n v="17353"/>
    <x v="1"/>
    <x v="7"/>
    <x v="0"/>
    <n v="0"/>
    <n v="0"/>
    <n v="0"/>
    <n v="3214.97"/>
    <n v="0"/>
    <n v="0"/>
  </r>
  <r>
    <s v="I25_66to56"/>
    <s v="Win"/>
    <s v="TR012"/>
    <x v="2"/>
    <x v="2"/>
    <s v="Fi01"/>
    <x v="11"/>
    <s v="PM4.vld"/>
    <s v="3c"/>
    <n v="35"/>
    <n v="0"/>
    <s v="PM"/>
    <s v="PM4"/>
    <n v="18993"/>
    <n v="15334"/>
    <x v="0"/>
    <x v="8"/>
    <x v="0"/>
    <n v="690.46"/>
    <n v="15.93"/>
    <n v="29.13"/>
    <n v="3283.48"/>
    <n v="706.39"/>
    <n v="29.13"/>
  </r>
  <r>
    <s v="I25_66to56"/>
    <s v="Win"/>
    <s v="TR012"/>
    <x v="2"/>
    <x v="2"/>
    <s v="Fi01"/>
    <x v="11"/>
    <s v="PM4.vld"/>
    <s v="3c"/>
    <n v="35"/>
    <n v="0"/>
    <s v="PM"/>
    <s v="PM4"/>
    <n v="18999"/>
    <n v="19000"/>
    <x v="1"/>
    <x v="9"/>
    <x v="0"/>
    <n v="145.36000000000001"/>
    <n v="15.96"/>
    <n v="47.68"/>
    <n v="5224.57"/>
    <n v="161.32"/>
    <n v="47.68"/>
  </r>
  <r>
    <s v="I25_66to56"/>
    <s v="Win"/>
    <s v="TR012"/>
    <x v="2"/>
    <x v="2"/>
    <s v="Fi01"/>
    <x v="11"/>
    <s v="PM4.vld"/>
    <s v="3c"/>
    <n v="35"/>
    <n v="0"/>
    <s v="PM"/>
    <s v="PM4"/>
    <n v="19002"/>
    <n v="19001"/>
    <x v="0"/>
    <x v="10"/>
    <x v="0"/>
    <n v="80.47"/>
    <n v="9.2200000000000006"/>
    <n v="47.48"/>
    <n v="4162.66"/>
    <n v="89.69"/>
    <n v="47.48"/>
  </r>
  <r>
    <s v="I25_66to56"/>
    <s v="Win"/>
    <s v="TR012"/>
    <x v="2"/>
    <x v="2"/>
    <s v="Fi01"/>
    <x v="11"/>
    <s v="PM4.vld"/>
    <s v="3c"/>
    <n v="35"/>
    <n v="0"/>
    <s v="PM"/>
    <s v="PM4"/>
    <n v="19004"/>
    <n v="13271"/>
    <x v="1"/>
    <x v="11"/>
    <x v="0"/>
    <n v="129.38999999999999"/>
    <n v="16.47"/>
    <n v="70.510000000000005"/>
    <n v="5674.68"/>
    <n v="145.87"/>
    <n v="70.510000000000005"/>
  </r>
  <r>
    <s v="I25_66to56"/>
    <s v="Win"/>
    <s v="TR012"/>
    <x v="2"/>
    <x v="2"/>
    <s v="Fi01"/>
    <x v="11"/>
    <s v="PM4.vld"/>
    <s v="3c"/>
    <n v="35"/>
    <n v="0"/>
    <s v="PM"/>
    <s v="PM4"/>
    <n v="19017"/>
    <n v="19018"/>
    <x v="1"/>
    <x v="11"/>
    <x v="1"/>
    <n v="1094.83"/>
    <n v="95.3"/>
    <n v="253.06"/>
    <n v="1443.19"/>
    <n v="1190.1400000000001"/>
    <n v="253.06"/>
  </r>
  <r>
    <s v="I25_66to56"/>
    <s v="Win"/>
    <s v="TR012"/>
    <x v="2"/>
    <x v="2"/>
    <s v="Fi01"/>
    <x v="11"/>
    <s v="PM4.vld"/>
    <s v="3c"/>
    <n v="35"/>
    <n v="0"/>
    <s v="PM"/>
    <s v="PM4"/>
    <n v="19035"/>
    <n v="19036"/>
    <x v="1"/>
    <x v="9"/>
    <x v="1"/>
    <n v="628.78"/>
    <n v="36.9"/>
    <n v="130.16"/>
    <n v="795.83"/>
    <n v="665.67"/>
    <n v="130.16"/>
  </r>
  <r>
    <s v="I25_66to56"/>
    <s v="Win"/>
    <s v="TR012"/>
    <x v="2"/>
    <x v="2"/>
    <s v="Fi01"/>
    <x v="11"/>
    <s v="PM4.vld"/>
    <s v="3c"/>
    <n v="35"/>
    <n v="0"/>
    <s v="PM"/>
    <s v="PM4"/>
    <n v="19075"/>
    <n v="19076"/>
    <x v="1"/>
    <x v="4"/>
    <x v="1"/>
    <n v="954.52"/>
    <n v="5.75"/>
    <n v="10.55"/>
    <n v="970.82"/>
    <n v="960.27"/>
    <n v="10.55"/>
  </r>
  <r>
    <s v="I25_66to56"/>
    <s v="Win"/>
    <s v="TR012"/>
    <x v="2"/>
    <x v="2"/>
    <s v="Fi01"/>
    <x v="11"/>
    <s v="PM4.vld"/>
    <s v="3c"/>
    <n v="35"/>
    <n v="0"/>
    <s v="PM"/>
    <s v="PM4"/>
    <n v="19119"/>
    <n v="19120"/>
    <x v="1"/>
    <x v="7"/>
    <x v="1"/>
    <n v="620.41999999999996"/>
    <n v="19.260000000000002"/>
    <n v="81.010000000000005"/>
    <n v="720.69"/>
    <n v="639.67999999999995"/>
    <n v="81.010000000000005"/>
  </r>
  <r>
    <s v="I25_66to56"/>
    <s v="Win"/>
    <s v="TR012"/>
    <x v="2"/>
    <x v="2"/>
    <s v="Fi01"/>
    <x v="11"/>
    <s v="PM4.vld"/>
    <s v="3c"/>
    <n v="35"/>
    <n v="0"/>
    <s v="PM"/>
    <s v="PM4"/>
    <n v="19127"/>
    <n v="19239"/>
    <x v="0"/>
    <x v="0"/>
    <x v="1"/>
    <n v="912.99"/>
    <n v="113.08"/>
    <n v="209.16"/>
    <n v="1235.23"/>
    <n v="1026.07"/>
    <n v="209.16"/>
  </r>
  <r>
    <s v="I25_66to56"/>
    <s v="Win"/>
    <s v="TR012"/>
    <x v="2"/>
    <x v="2"/>
    <s v="Fi01"/>
    <x v="11"/>
    <s v="PM4.vld"/>
    <s v="3c"/>
    <n v="35"/>
    <n v="0"/>
    <s v="PM"/>
    <s v="PM4"/>
    <n v="19131"/>
    <n v="19130"/>
    <x v="0"/>
    <x v="2"/>
    <x v="1"/>
    <n v="979.82"/>
    <n v="111.08"/>
    <n v="241.92"/>
    <n v="1332.81"/>
    <n v="1090.9000000000001"/>
    <n v="241.92"/>
  </r>
  <r>
    <s v="I25_66to56"/>
    <s v="Win"/>
    <s v="TR012"/>
    <x v="2"/>
    <x v="2"/>
    <s v="Fi01"/>
    <x v="11"/>
    <s v="PM4.vld"/>
    <s v="3c"/>
    <n v="35"/>
    <n v="0"/>
    <s v="PM"/>
    <s v="PM4"/>
    <n v="19136"/>
    <n v="19135"/>
    <x v="0"/>
    <x v="1"/>
    <x v="1"/>
    <n v="910.92"/>
    <n v="96.07"/>
    <n v="214.38"/>
    <n v="1221.3699999999999"/>
    <n v="1006.99"/>
    <n v="214.38"/>
  </r>
  <r>
    <s v="I25_66to56"/>
    <s v="Win"/>
    <s v="TR012"/>
    <x v="2"/>
    <x v="2"/>
    <s v="Fi01"/>
    <x v="11"/>
    <s v="PM4.vld"/>
    <s v="3c"/>
    <n v="35"/>
    <n v="0"/>
    <s v="PM"/>
    <s v="PM4"/>
    <n v="19149"/>
    <n v="19148"/>
    <x v="0"/>
    <x v="10"/>
    <x v="1"/>
    <n v="624.42999999999995"/>
    <n v="48.84"/>
    <n v="143.71"/>
    <n v="816.98"/>
    <n v="673.28"/>
    <n v="143.71"/>
  </r>
  <r>
    <s v="I25_66to56"/>
    <s v="Win"/>
    <s v="TR012"/>
    <x v="2"/>
    <x v="2"/>
    <s v="Fi01"/>
    <x v="11"/>
    <s v="PM4.vld"/>
    <s v="3c"/>
    <n v="35"/>
    <n v="0"/>
    <s v="PM"/>
    <s v="PM4"/>
    <n v="19189"/>
    <n v="19188"/>
    <x v="0"/>
    <x v="5"/>
    <x v="1"/>
    <n v="583.14"/>
    <n v="4.08"/>
    <n v="11.15"/>
    <n v="598.37"/>
    <n v="587.22"/>
    <n v="11.15"/>
  </r>
  <r>
    <s v="I25_66to56"/>
    <s v="Win"/>
    <s v="TR012"/>
    <x v="2"/>
    <x v="2"/>
    <s v="Fi01"/>
    <x v="11"/>
    <s v="PM4.vld"/>
    <s v="3c"/>
    <n v="35"/>
    <n v="0"/>
    <s v="PM"/>
    <s v="PM4"/>
    <n v="19233"/>
    <n v="19232"/>
    <x v="0"/>
    <x v="6"/>
    <x v="1"/>
    <n v="626.5"/>
    <n v="25.32"/>
    <n v="91.08"/>
    <n v="742.9"/>
    <n v="651.82000000000005"/>
    <n v="91.08"/>
  </r>
  <r>
    <s v="I25_66to56"/>
    <s v="Win"/>
    <s v="TR012"/>
    <x v="0"/>
    <x v="3"/>
    <s v="Fi01"/>
    <x v="0"/>
    <s v="AM1.vld"/>
    <s v="4a"/>
    <n v="15"/>
    <n v="0"/>
    <s v="AM"/>
    <s v="AM1"/>
    <n v="5209"/>
    <n v="19241"/>
    <x v="0"/>
    <x v="0"/>
    <x v="0"/>
    <n v="6.99"/>
    <n v="0.48"/>
    <n v="16.850000000000001"/>
    <n v="1871.45"/>
    <n v="7.47"/>
    <n v="16.850000000000001"/>
  </r>
  <r>
    <s v="I25_66to56"/>
    <s v="Win"/>
    <s v="TR012"/>
    <x v="0"/>
    <x v="3"/>
    <s v="Fi01"/>
    <x v="0"/>
    <s v="AM1.vld"/>
    <s v="4a"/>
    <n v="15"/>
    <n v="0"/>
    <s v="AM"/>
    <s v="AM1"/>
    <n v="5394"/>
    <n v="15366"/>
    <x v="0"/>
    <x v="1"/>
    <x v="0"/>
    <n v="1.92"/>
    <n v="0.11"/>
    <n v="7.74"/>
    <n v="1246.19"/>
    <n v="2.0299999999999998"/>
    <n v="7.74"/>
  </r>
  <r>
    <s v="I25_66to56"/>
    <s v="Win"/>
    <s v="TR012"/>
    <x v="0"/>
    <x v="3"/>
    <s v="Fi01"/>
    <x v="0"/>
    <s v="AM1.vld"/>
    <s v="4a"/>
    <n v="15"/>
    <n v="0"/>
    <s v="AM"/>
    <s v="AM1"/>
    <n v="13270"/>
    <n v="11802"/>
    <x v="0"/>
    <x v="2"/>
    <x v="0"/>
    <n v="6.87"/>
    <n v="0.52"/>
    <n v="7.98"/>
    <n v="1327.62"/>
    <n v="7.39"/>
    <n v="7.98"/>
  </r>
  <r>
    <s v="I25_66to56"/>
    <s v="Win"/>
    <s v="TR012"/>
    <x v="0"/>
    <x v="3"/>
    <s v="Fi01"/>
    <x v="0"/>
    <s v="AM1.vld"/>
    <s v="4a"/>
    <n v="15"/>
    <n v="0"/>
    <s v="AM"/>
    <s v="AM1"/>
    <n v="15333"/>
    <n v="18991"/>
    <x v="1"/>
    <x v="3"/>
    <x v="0"/>
    <n v="0"/>
    <n v="0"/>
    <n v="0"/>
    <n v="884.04"/>
    <n v="0"/>
    <n v="0"/>
  </r>
  <r>
    <s v="I25_66to56"/>
    <s v="Win"/>
    <s v="TR012"/>
    <x v="0"/>
    <x v="3"/>
    <s v="Fi01"/>
    <x v="0"/>
    <s v="AM1.vld"/>
    <s v="4a"/>
    <n v="15"/>
    <n v="0"/>
    <s v="AM"/>
    <s v="AM1"/>
    <n v="15740"/>
    <n v="15741"/>
    <x v="1"/>
    <x v="4"/>
    <x v="0"/>
    <n v="19.54"/>
    <n v="0"/>
    <n v="0"/>
    <n v="867.33"/>
    <n v="19.54"/>
    <n v="0"/>
  </r>
  <r>
    <s v="I25_66to56"/>
    <s v="Win"/>
    <s v="TR012"/>
    <x v="0"/>
    <x v="3"/>
    <s v="Fi01"/>
    <x v="0"/>
    <s v="AM1.vld"/>
    <s v="4a"/>
    <n v="15"/>
    <n v="0"/>
    <s v="AM"/>
    <s v="AM1"/>
    <n v="15742"/>
    <n v="15743"/>
    <x v="0"/>
    <x v="5"/>
    <x v="0"/>
    <n v="18.260000000000002"/>
    <n v="0"/>
    <n v="0"/>
    <n v="1252.46"/>
    <n v="18.260000000000002"/>
    <n v="0"/>
  </r>
  <r>
    <s v="I25_66to56"/>
    <s v="Win"/>
    <s v="TR012"/>
    <x v="0"/>
    <x v="3"/>
    <s v="Fi01"/>
    <x v="0"/>
    <s v="AM1.vld"/>
    <s v="4a"/>
    <n v="15"/>
    <n v="0"/>
    <s v="AM"/>
    <s v="AM1"/>
    <n v="17350"/>
    <n v="17351"/>
    <x v="0"/>
    <x v="6"/>
    <x v="0"/>
    <n v="4.6399999999999997"/>
    <n v="0"/>
    <n v="0"/>
    <n v="611.89"/>
    <n v="4.6399999999999997"/>
    <n v="0"/>
  </r>
  <r>
    <s v="I25_66to56"/>
    <s v="Win"/>
    <s v="TR012"/>
    <x v="0"/>
    <x v="3"/>
    <s v="Fi01"/>
    <x v="0"/>
    <s v="AM1.vld"/>
    <s v="4a"/>
    <n v="15"/>
    <n v="0"/>
    <s v="AM"/>
    <s v="AM1"/>
    <n v="17352"/>
    <n v="17353"/>
    <x v="1"/>
    <x v="7"/>
    <x v="0"/>
    <n v="4.9400000000000004"/>
    <n v="0"/>
    <n v="0"/>
    <n v="555.49"/>
    <n v="4.9400000000000004"/>
    <n v="0"/>
  </r>
  <r>
    <s v="I25_66to56"/>
    <s v="Win"/>
    <s v="TR012"/>
    <x v="0"/>
    <x v="3"/>
    <s v="Fi01"/>
    <x v="0"/>
    <s v="AM1.vld"/>
    <s v="4a"/>
    <n v="15"/>
    <n v="0"/>
    <s v="AM"/>
    <s v="AM1"/>
    <n v="18993"/>
    <n v="15334"/>
    <x v="0"/>
    <x v="8"/>
    <x v="0"/>
    <n v="0"/>
    <n v="0"/>
    <n v="0"/>
    <n v="1658.39"/>
    <n v="0"/>
    <n v="0"/>
  </r>
  <r>
    <s v="I25_66to56"/>
    <s v="Win"/>
    <s v="TR012"/>
    <x v="0"/>
    <x v="3"/>
    <s v="Fi01"/>
    <x v="0"/>
    <s v="AM1.vld"/>
    <s v="4a"/>
    <n v="15"/>
    <n v="0"/>
    <s v="AM"/>
    <s v="AM1"/>
    <n v="18999"/>
    <n v="19000"/>
    <x v="1"/>
    <x v="9"/>
    <x v="0"/>
    <n v="6.73"/>
    <n v="0.42"/>
    <n v="8.92"/>
    <n v="1311.85"/>
    <n v="7.15"/>
    <n v="8.92"/>
  </r>
  <r>
    <s v="I25_66to56"/>
    <s v="Win"/>
    <s v="TR012"/>
    <x v="0"/>
    <x v="3"/>
    <s v="Fi01"/>
    <x v="0"/>
    <s v="AM1.vld"/>
    <s v="4a"/>
    <n v="15"/>
    <n v="0"/>
    <s v="AM"/>
    <s v="AM1"/>
    <n v="19002"/>
    <n v="19001"/>
    <x v="0"/>
    <x v="10"/>
    <x v="0"/>
    <n v="0.48"/>
    <n v="0.03"/>
    <n v="4.32"/>
    <n v="1341.8"/>
    <n v="0.51"/>
    <n v="4.32"/>
  </r>
  <r>
    <s v="I25_66to56"/>
    <s v="Win"/>
    <s v="TR012"/>
    <x v="0"/>
    <x v="3"/>
    <s v="Fi01"/>
    <x v="0"/>
    <s v="AM1.vld"/>
    <s v="4a"/>
    <n v="15"/>
    <n v="0"/>
    <s v="AM"/>
    <s v="AM1"/>
    <n v="19004"/>
    <n v="13271"/>
    <x v="1"/>
    <x v="11"/>
    <x v="0"/>
    <n v="0.77"/>
    <n v="0.05"/>
    <n v="2.54"/>
    <n v="800.46"/>
    <n v="0.82"/>
    <n v="2.54"/>
  </r>
  <r>
    <s v="I25_66to56"/>
    <s v="Win"/>
    <s v="TR012"/>
    <x v="0"/>
    <x v="3"/>
    <s v="Fi01"/>
    <x v="0"/>
    <s v="AM1.vld"/>
    <s v="4a"/>
    <n v="15"/>
    <n v="0"/>
    <s v="AM"/>
    <s v="AM1"/>
    <n v="19017"/>
    <n v="19018"/>
    <x v="1"/>
    <x v="11"/>
    <x v="1"/>
    <n v="32.5"/>
    <n v="1.97"/>
    <n v="16.02"/>
    <n v="50.48"/>
    <n v="34.46"/>
    <n v="16.02"/>
  </r>
  <r>
    <s v="I25_66to56"/>
    <s v="Win"/>
    <s v="TR012"/>
    <x v="0"/>
    <x v="3"/>
    <s v="Fi01"/>
    <x v="0"/>
    <s v="AM1.vld"/>
    <s v="4a"/>
    <n v="15"/>
    <n v="0"/>
    <s v="AM"/>
    <s v="AM1"/>
    <n v="19035"/>
    <n v="19036"/>
    <x v="1"/>
    <x v="9"/>
    <x v="1"/>
    <n v="5.18"/>
    <n v="0.16"/>
    <n v="11.86"/>
    <n v="17.2"/>
    <n v="5.34"/>
    <n v="11.86"/>
  </r>
  <r>
    <s v="I25_66to56"/>
    <s v="Win"/>
    <s v="TR012"/>
    <x v="0"/>
    <x v="3"/>
    <s v="Fi01"/>
    <x v="0"/>
    <s v="AM1.vld"/>
    <s v="4a"/>
    <n v="15"/>
    <n v="0"/>
    <s v="AM"/>
    <s v="AM1"/>
    <n v="19059"/>
    <n v="19060"/>
    <x v="1"/>
    <x v="3"/>
    <x v="1"/>
    <n v="25.79"/>
    <n v="0.24"/>
    <n v="6.1"/>
    <n v="32.130000000000003"/>
    <n v="26.03"/>
    <n v="6.1"/>
  </r>
  <r>
    <s v="I25_66to56"/>
    <s v="Win"/>
    <s v="TR012"/>
    <x v="0"/>
    <x v="3"/>
    <s v="Fi01"/>
    <x v="0"/>
    <s v="AM1.vld"/>
    <s v="4a"/>
    <n v="15"/>
    <n v="0"/>
    <s v="AM"/>
    <s v="AM1"/>
    <n v="19127"/>
    <n v="19239"/>
    <x v="0"/>
    <x v="0"/>
    <x v="1"/>
    <n v="14.61"/>
    <n v="0.94"/>
    <n v="21.57"/>
    <n v="37.119999999999997"/>
    <n v="15.55"/>
    <n v="21.57"/>
  </r>
  <r>
    <s v="I25_66to56"/>
    <s v="Win"/>
    <s v="TR012"/>
    <x v="0"/>
    <x v="3"/>
    <s v="Fi01"/>
    <x v="0"/>
    <s v="AM1.vld"/>
    <s v="4a"/>
    <n v="15"/>
    <n v="0"/>
    <s v="AM"/>
    <s v="AM1"/>
    <n v="19131"/>
    <n v="19130"/>
    <x v="0"/>
    <x v="2"/>
    <x v="1"/>
    <n v="10.52"/>
    <n v="0.55000000000000004"/>
    <n v="18.510000000000002"/>
    <n v="29.58"/>
    <n v="11.07"/>
    <n v="18.510000000000002"/>
  </r>
  <r>
    <s v="I25_66to56"/>
    <s v="Win"/>
    <s v="TR012"/>
    <x v="0"/>
    <x v="3"/>
    <s v="Fi01"/>
    <x v="0"/>
    <s v="AM1.vld"/>
    <s v="4a"/>
    <n v="15"/>
    <n v="0"/>
    <s v="AM"/>
    <s v="AM1"/>
    <n v="19136"/>
    <n v="19135"/>
    <x v="0"/>
    <x v="1"/>
    <x v="1"/>
    <n v="9.1300000000000008"/>
    <n v="0.49"/>
    <n v="23.4"/>
    <n v="33.020000000000003"/>
    <n v="9.6199999999999992"/>
    <n v="23.4"/>
  </r>
  <r>
    <s v="I25_66to56"/>
    <s v="Win"/>
    <s v="TR012"/>
    <x v="0"/>
    <x v="3"/>
    <s v="Fi01"/>
    <x v="0"/>
    <s v="AM1.vld"/>
    <s v="4a"/>
    <n v="15"/>
    <n v="0"/>
    <s v="AM"/>
    <s v="AM1"/>
    <n v="19149"/>
    <n v="19148"/>
    <x v="0"/>
    <x v="10"/>
    <x v="1"/>
    <n v="3.25"/>
    <n v="0.12"/>
    <n v="10.75"/>
    <n v="14.12"/>
    <n v="3.37"/>
    <n v="10.75"/>
  </r>
  <r>
    <s v="I25_66to56"/>
    <s v="Win"/>
    <s v="TR012"/>
    <x v="0"/>
    <x v="3"/>
    <s v="Fi01"/>
    <x v="0"/>
    <s v="AM1.vld"/>
    <s v="4a"/>
    <n v="15"/>
    <n v="0"/>
    <s v="AM"/>
    <s v="AM1"/>
    <n v="19173"/>
    <n v="19172"/>
    <x v="0"/>
    <x v="8"/>
    <x v="1"/>
    <n v="22.83"/>
    <n v="0.21"/>
    <n v="13.12"/>
    <n v="36.159999999999997"/>
    <n v="23.04"/>
    <n v="13.12"/>
  </r>
  <r>
    <s v="I25_66to56"/>
    <s v="Win"/>
    <s v="TR012"/>
    <x v="0"/>
    <x v="3"/>
    <s v="Fi01"/>
    <x v="1"/>
    <s v="AM2.vld"/>
    <s v="4a"/>
    <n v="15"/>
    <n v="0"/>
    <s v="AM"/>
    <s v="AM2"/>
    <n v="5209"/>
    <n v="19241"/>
    <x v="0"/>
    <x v="0"/>
    <x v="0"/>
    <n v="238.23"/>
    <n v="16.68"/>
    <n v="34.51"/>
    <n v="3464.41"/>
    <n v="254.91"/>
    <n v="34.51"/>
  </r>
  <r>
    <s v="I25_66to56"/>
    <s v="Win"/>
    <s v="TR012"/>
    <x v="0"/>
    <x v="3"/>
    <s v="Fi01"/>
    <x v="1"/>
    <s v="AM2.vld"/>
    <s v="4a"/>
    <n v="15"/>
    <n v="0"/>
    <s v="AM"/>
    <s v="AM2"/>
    <n v="5394"/>
    <n v="15366"/>
    <x v="0"/>
    <x v="1"/>
    <x v="0"/>
    <n v="66"/>
    <n v="6.4"/>
    <n v="20.34"/>
    <n v="2359.89"/>
    <n v="72.400000000000006"/>
    <n v="20.34"/>
  </r>
  <r>
    <s v="I25_66to56"/>
    <s v="Win"/>
    <s v="TR012"/>
    <x v="0"/>
    <x v="3"/>
    <s v="Fi01"/>
    <x v="1"/>
    <s v="AM2.vld"/>
    <s v="4a"/>
    <n v="15"/>
    <n v="0"/>
    <s v="AM"/>
    <s v="AM2"/>
    <n v="13270"/>
    <n v="11802"/>
    <x v="0"/>
    <x v="2"/>
    <x v="0"/>
    <n v="54.15"/>
    <n v="5.38"/>
    <n v="15.43"/>
    <n v="2566.8200000000002"/>
    <n v="59.53"/>
    <n v="15.43"/>
  </r>
  <r>
    <s v="I25_66to56"/>
    <s v="Win"/>
    <s v="TR012"/>
    <x v="0"/>
    <x v="3"/>
    <s v="Fi01"/>
    <x v="1"/>
    <s v="AM2.vld"/>
    <s v="4a"/>
    <n v="15"/>
    <n v="0"/>
    <s v="AM"/>
    <s v="AM2"/>
    <n v="15333"/>
    <n v="18991"/>
    <x v="1"/>
    <x v="3"/>
    <x v="0"/>
    <n v="0"/>
    <n v="0"/>
    <n v="0"/>
    <n v="1365.69"/>
    <n v="0"/>
    <n v="0"/>
  </r>
  <r>
    <s v="I25_66to56"/>
    <s v="Win"/>
    <s v="TR012"/>
    <x v="0"/>
    <x v="3"/>
    <s v="Fi01"/>
    <x v="1"/>
    <s v="AM2.vld"/>
    <s v="4a"/>
    <n v="15"/>
    <n v="0"/>
    <s v="AM"/>
    <s v="AM2"/>
    <n v="15740"/>
    <n v="15741"/>
    <x v="1"/>
    <x v="4"/>
    <x v="0"/>
    <n v="40.450000000000003"/>
    <n v="0"/>
    <n v="0"/>
    <n v="1293.25"/>
    <n v="40.450000000000003"/>
    <n v="0"/>
  </r>
  <r>
    <s v="I25_66to56"/>
    <s v="Win"/>
    <s v="TR012"/>
    <x v="0"/>
    <x v="3"/>
    <s v="Fi01"/>
    <x v="1"/>
    <s v="AM2.vld"/>
    <s v="4a"/>
    <n v="15"/>
    <n v="0"/>
    <s v="AM"/>
    <s v="AM2"/>
    <n v="15742"/>
    <n v="15743"/>
    <x v="0"/>
    <x v="5"/>
    <x v="0"/>
    <n v="84.05"/>
    <n v="0"/>
    <n v="0"/>
    <n v="1541.16"/>
    <n v="84.05"/>
    <n v="0"/>
  </r>
  <r>
    <s v="I25_66to56"/>
    <s v="Win"/>
    <s v="TR012"/>
    <x v="0"/>
    <x v="3"/>
    <s v="Fi01"/>
    <x v="1"/>
    <s v="AM2.vld"/>
    <s v="4a"/>
    <n v="15"/>
    <n v="0"/>
    <s v="AM"/>
    <s v="AM2"/>
    <n v="17350"/>
    <n v="17351"/>
    <x v="0"/>
    <x v="6"/>
    <x v="0"/>
    <n v="8.35"/>
    <n v="0"/>
    <n v="0"/>
    <n v="817.6"/>
    <n v="8.35"/>
    <n v="0"/>
  </r>
  <r>
    <s v="I25_66to56"/>
    <s v="Win"/>
    <s v="TR012"/>
    <x v="0"/>
    <x v="3"/>
    <s v="Fi01"/>
    <x v="1"/>
    <s v="AM2.vld"/>
    <s v="4a"/>
    <n v="15"/>
    <n v="0"/>
    <s v="AM"/>
    <s v="AM2"/>
    <n v="17352"/>
    <n v="17353"/>
    <x v="1"/>
    <x v="7"/>
    <x v="0"/>
    <n v="10.56"/>
    <n v="0"/>
    <n v="0"/>
    <n v="912.51"/>
    <n v="10.56"/>
    <n v="0"/>
  </r>
  <r>
    <s v="I25_66to56"/>
    <s v="Win"/>
    <s v="TR012"/>
    <x v="0"/>
    <x v="3"/>
    <s v="Fi01"/>
    <x v="1"/>
    <s v="AM2.vld"/>
    <s v="4a"/>
    <n v="15"/>
    <n v="0"/>
    <s v="AM"/>
    <s v="AM2"/>
    <n v="18993"/>
    <n v="15334"/>
    <x v="0"/>
    <x v="8"/>
    <x v="0"/>
    <n v="0"/>
    <n v="0"/>
    <n v="0"/>
    <n v="2069.7600000000002"/>
    <n v="0"/>
    <n v="0"/>
  </r>
  <r>
    <s v="I25_66to56"/>
    <s v="Win"/>
    <s v="TR012"/>
    <x v="0"/>
    <x v="3"/>
    <s v="Fi01"/>
    <x v="1"/>
    <s v="AM2.vld"/>
    <s v="4a"/>
    <n v="15"/>
    <n v="0"/>
    <s v="AM"/>
    <s v="AM2"/>
    <n v="18999"/>
    <n v="19000"/>
    <x v="1"/>
    <x v="9"/>
    <x v="0"/>
    <n v="7.83"/>
    <n v="0.63"/>
    <n v="17.64"/>
    <n v="2063.42"/>
    <n v="8.4600000000000009"/>
    <n v="17.64"/>
  </r>
  <r>
    <s v="I25_66to56"/>
    <s v="Win"/>
    <s v="TR012"/>
    <x v="0"/>
    <x v="3"/>
    <s v="Fi01"/>
    <x v="1"/>
    <s v="AM2.vld"/>
    <s v="4a"/>
    <n v="15"/>
    <n v="0"/>
    <s v="AM"/>
    <s v="AM2"/>
    <n v="19002"/>
    <n v="19001"/>
    <x v="0"/>
    <x v="10"/>
    <x v="0"/>
    <n v="53.13"/>
    <n v="4.3499999999999996"/>
    <n v="10.9"/>
    <n v="2376.37"/>
    <n v="57.48"/>
    <n v="10.9"/>
  </r>
  <r>
    <s v="I25_66to56"/>
    <s v="Win"/>
    <s v="TR012"/>
    <x v="0"/>
    <x v="3"/>
    <s v="Fi01"/>
    <x v="1"/>
    <s v="AM2.vld"/>
    <s v="4a"/>
    <n v="15"/>
    <n v="0"/>
    <s v="AM"/>
    <s v="AM2"/>
    <n v="19004"/>
    <n v="13271"/>
    <x v="1"/>
    <x v="11"/>
    <x v="0"/>
    <n v="0"/>
    <n v="0"/>
    <n v="6.36"/>
    <n v="1500.44"/>
    <n v="0"/>
    <n v="6.36"/>
  </r>
  <r>
    <s v="I25_66to56"/>
    <s v="Win"/>
    <s v="TR012"/>
    <x v="0"/>
    <x v="3"/>
    <s v="Fi01"/>
    <x v="1"/>
    <s v="AM2.vld"/>
    <s v="4a"/>
    <n v="15"/>
    <n v="0"/>
    <s v="AM"/>
    <s v="AM2"/>
    <n v="19017"/>
    <n v="19018"/>
    <x v="1"/>
    <x v="11"/>
    <x v="1"/>
    <n v="18.45"/>
    <n v="1.25"/>
    <n v="34.28"/>
    <n v="53.98"/>
    <n v="19.7"/>
    <n v="34.28"/>
  </r>
  <r>
    <s v="I25_66to56"/>
    <s v="Win"/>
    <s v="TR012"/>
    <x v="0"/>
    <x v="3"/>
    <s v="Fi01"/>
    <x v="1"/>
    <s v="AM2.vld"/>
    <s v="4a"/>
    <n v="15"/>
    <n v="0"/>
    <s v="AM"/>
    <s v="AM2"/>
    <n v="19035"/>
    <n v="19036"/>
    <x v="1"/>
    <x v="9"/>
    <x v="1"/>
    <n v="5.42"/>
    <n v="0.22"/>
    <n v="23.24"/>
    <n v="28.88"/>
    <n v="5.64"/>
    <n v="23.24"/>
  </r>
  <r>
    <s v="I25_66to56"/>
    <s v="Win"/>
    <s v="TR012"/>
    <x v="0"/>
    <x v="3"/>
    <s v="Fi01"/>
    <x v="1"/>
    <s v="AM2.vld"/>
    <s v="4a"/>
    <n v="15"/>
    <n v="0"/>
    <s v="AM"/>
    <s v="AM2"/>
    <n v="19059"/>
    <n v="19060"/>
    <x v="1"/>
    <x v="3"/>
    <x v="1"/>
    <n v="69.930000000000007"/>
    <n v="1.18"/>
    <n v="11.55"/>
    <n v="82.66"/>
    <n v="71.12"/>
    <n v="11.55"/>
  </r>
  <r>
    <s v="I25_66to56"/>
    <s v="Win"/>
    <s v="TR012"/>
    <x v="0"/>
    <x v="3"/>
    <s v="Fi01"/>
    <x v="1"/>
    <s v="AM2.vld"/>
    <s v="4a"/>
    <n v="15"/>
    <n v="0"/>
    <s v="AM"/>
    <s v="AM2"/>
    <n v="19127"/>
    <n v="19239"/>
    <x v="0"/>
    <x v="0"/>
    <x v="1"/>
    <n v="347.53"/>
    <n v="30.07"/>
    <n v="66.45"/>
    <n v="444.05"/>
    <n v="377.6"/>
    <n v="66.45"/>
  </r>
  <r>
    <s v="I25_66to56"/>
    <s v="Win"/>
    <s v="TR012"/>
    <x v="0"/>
    <x v="3"/>
    <s v="Fi01"/>
    <x v="1"/>
    <s v="AM2.vld"/>
    <s v="4a"/>
    <n v="15"/>
    <n v="0"/>
    <s v="AM"/>
    <s v="AM2"/>
    <n v="19131"/>
    <n v="19130"/>
    <x v="0"/>
    <x v="2"/>
    <x v="1"/>
    <n v="642.08000000000004"/>
    <n v="52.45"/>
    <n v="80.09"/>
    <n v="774.63"/>
    <n v="694.53"/>
    <n v="80.09"/>
  </r>
  <r>
    <s v="I25_66to56"/>
    <s v="Win"/>
    <s v="TR012"/>
    <x v="0"/>
    <x v="3"/>
    <s v="Fi01"/>
    <x v="1"/>
    <s v="AM2.vld"/>
    <s v="4a"/>
    <n v="15"/>
    <n v="0"/>
    <s v="AM"/>
    <s v="AM2"/>
    <n v="19136"/>
    <n v="19135"/>
    <x v="0"/>
    <x v="1"/>
    <x v="1"/>
    <n v="650.04999999999995"/>
    <n v="51.22"/>
    <n v="68.81"/>
    <n v="770.07"/>
    <n v="701.26"/>
    <n v="68.81"/>
  </r>
  <r>
    <s v="I25_66to56"/>
    <s v="Win"/>
    <s v="TR012"/>
    <x v="0"/>
    <x v="3"/>
    <s v="Fi01"/>
    <x v="1"/>
    <s v="AM2.vld"/>
    <s v="4a"/>
    <n v="15"/>
    <n v="0"/>
    <s v="AM"/>
    <s v="AM2"/>
    <n v="19149"/>
    <n v="19148"/>
    <x v="0"/>
    <x v="10"/>
    <x v="1"/>
    <n v="224.03"/>
    <n v="9.77"/>
    <n v="31.48"/>
    <n v="265.27999999999997"/>
    <n v="233.8"/>
    <n v="31.48"/>
  </r>
  <r>
    <s v="I25_66to56"/>
    <s v="Win"/>
    <s v="TR012"/>
    <x v="0"/>
    <x v="3"/>
    <s v="Fi01"/>
    <x v="1"/>
    <s v="AM2.vld"/>
    <s v="4a"/>
    <n v="15"/>
    <n v="0"/>
    <s v="AM"/>
    <s v="AM2"/>
    <n v="19173"/>
    <n v="19172"/>
    <x v="0"/>
    <x v="8"/>
    <x v="1"/>
    <n v="186.85"/>
    <n v="4.58"/>
    <n v="20.02"/>
    <n v="211.45"/>
    <n v="191.43"/>
    <n v="20.02"/>
  </r>
  <r>
    <s v="I25_66to56"/>
    <s v="Win"/>
    <s v="TR012"/>
    <x v="0"/>
    <x v="3"/>
    <s v="Fi01"/>
    <x v="2"/>
    <s v="AM3.vld"/>
    <s v="4a"/>
    <n v="15"/>
    <n v="0"/>
    <s v="AM"/>
    <s v="AM3"/>
    <n v="5209"/>
    <n v="19241"/>
    <x v="0"/>
    <x v="0"/>
    <x v="0"/>
    <n v="205.92"/>
    <n v="14.03"/>
    <n v="25.31"/>
    <n v="2817.81"/>
    <n v="219.95"/>
    <n v="25.31"/>
  </r>
  <r>
    <s v="I25_66to56"/>
    <s v="Win"/>
    <s v="TR012"/>
    <x v="0"/>
    <x v="3"/>
    <s v="Fi01"/>
    <x v="2"/>
    <s v="AM3.vld"/>
    <s v="4a"/>
    <n v="15"/>
    <n v="0"/>
    <s v="AM"/>
    <s v="AM3"/>
    <n v="5394"/>
    <n v="15366"/>
    <x v="0"/>
    <x v="1"/>
    <x v="0"/>
    <n v="102.9"/>
    <n v="9.7899999999999991"/>
    <n v="18.420000000000002"/>
    <n v="2046.8"/>
    <n v="112.69"/>
    <n v="18.420000000000002"/>
  </r>
  <r>
    <s v="I25_66to56"/>
    <s v="Win"/>
    <s v="TR012"/>
    <x v="0"/>
    <x v="3"/>
    <s v="Fi01"/>
    <x v="2"/>
    <s v="AM3.vld"/>
    <s v="4a"/>
    <n v="15"/>
    <n v="0"/>
    <s v="AM"/>
    <s v="AM3"/>
    <n v="13270"/>
    <n v="11802"/>
    <x v="0"/>
    <x v="2"/>
    <x v="0"/>
    <n v="64.14"/>
    <n v="6.9"/>
    <n v="11.89"/>
    <n v="2187.98"/>
    <n v="71.05"/>
    <n v="11.89"/>
  </r>
  <r>
    <s v="I25_66to56"/>
    <s v="Win"/>
    <s v="TR012"/>
    <x v="0"/>
    <x v="3"/>
    <s v="Fi01"/>
    <x v="2"/>
    <s v="AM3.vld"/>
    <s v="4a"/>
    <n v="15"/>
    <n v="0"/>
    <s v="AM"/>
    <s v="AM3"/>
    <n v="15333"/>
    <n v="18991"/>
    <x v="1"/>
    <x v="3"/>
    <x v="0"/>
    <n v="0"/>
    <n v="0"/>
    <n v="0"/>
    <n v="1179.75"/>
    <n v="0"/>
    <n v="0"/>
  </r>
  <r>
    <s v="I25_66to56"/>
    <s v="Win"/>
    <s v="TR012"/>
    <x v="0"/>
    <x v="3"/>
    <s v="Fi01"/>
    <x v="2"/>
    <s v="AM3.vld"/>
    <s v="4a"/>
    <n v="15"/>
    <n v="0"/>
    <s v="AM"/>
    <s v="AM3"/>
    <n v="15740"/>
    <n v="15741"/>
    <x v="1"/>
    <x v="4"/>
    <x v="0"/>
    <n v="58.63"/>
    <n v="0"/>
    <n v="0.01"/>
    <n v="1257.0899999999999"/>
    <n v="58.63"/>
    <n v="0.01"/>
  </r>
  <r>
    <s v="I25_66to56"/>
    <s v="Win"/>
    <s v="TR012"/>
    <x v="0"/>
    <x v="3"/>
    <s v="Fi01"/>
    <x v="2"/>
    <s v="AM3.vld"/>
    <s v="4a"/>
    <n v="15"/>
    <n v="0"/>
    <s v="AM"/>
    <s v="AM3"/>
    <n v="15742"/>
    <n v="15743"/>
    <x v="0"/>
    <x v="5"/>
    <x v="0"/>
    <n v="112.79"/>
    <n v="0"/>
    <n v="0"/>
    <n v="1047.1600000000001"/>
    <n v="112.79"/>
    <n v="0"/>
  </r>
  <r>
    <s v="I25_66to56"/>
    <s v="Win"/>
    <s v="TR012"/>
    <x v="0"/>
    <x v="3"/>
    <s v="Fi01"/>
    <x v="2"/>
    <s v="AM3.vld"/>
    <s v="4a"/>
    <n v="15"/>
    <n v="0"/>
    <s v="AM"/>
    <s v="AM3"/>
    <n v="17350"/>
    <n v="17351"/>
    <x v="0"/>
    <x v="6"/>
    <x v="0"/>
    <n v="9.91"/>
    <n v="0"/>
    <n v="0"/>
    <n v="750.08"/>
    <n v="9.91"/>
    <n v="0"/>
  </r>
  <r>
    <s v="I25_66to56"/>
    <s v="Win"/>
    <s v="TR012"/>
    <x v="0"/>
    <x v="3"/>
    <s v="Fi01"/>
    <x v="2"/>
    <s v="AM3.vld"/>
    <s v="4a"/>
    <n v="15"/>
    <n v="0"/>
    <s v="AM"/>
    <s v="AM3"/>
    <n v="17352"/>
    <n v="17353"/>
    <x v="1"/>
    <x v="7"/>
    <x v="0"/>
    <n v="17.239999999999998"/>
    <n v="0"/>
    <n v="0"/>
    <n v="1010.11"/>
    <n v="17.239999999999998"/>
    <n v="0"/>
  </r>
  <r>
    <s v="I25_66to56"/>
    <s v="Win"/>
    <s v="TR012"/>
    <x v="0"/>
    <x v="3"/>
    <s v="Fi01"/>
    <x v="2"/>
    <s v="AM3.vld"/>
    <s v="4a"/>
    <n v="15"/>
    <n v="0"/>
    <s v="AM"/>
    <s v="AM3"/>
    <n v="18993"/>
    <n v="15334"/>
    <x v="0"/>
    <x v="8"/>
    <x v="0"/>
    <n v="0"/>
    <n v="0"/>
    <n v="0"/>
    <n v="1442.89"/>
    <n v="0"/>
    <n v="0"/>
  </r>
  <r>
    <s v="I25_66to56"/>
    <s v="Win"/>
    <s v="TR012"/>
    <x v="0"/>
    <x v="3"/>
    <s v="Fi01"/>
    <x v="2"/>
    <s v="AM3.vld"/>
    <s v="4a"/>
    <n v="15"/>
    <n v="0"/>
    <s v="AM"/>
    <s v="AM3"/>
    <n v="18999"/>
    <n v="19000"/>
    <x v="1"/>
    <x v="9"/>
    <x v="0"/>
    <n v="16.75"/>
    <n v="1.36"/>
    <n v="18.64"/>
    <n v="1887.05"/>
    <n v="18.11"/>
    <n v="18.64"/>
  </r>
  <r>
    <s v="I25_66to56"/>
    <s v="Win"/>
    <s v="TR012"/>
    <x v="0"/>
    <x v="3"/>
    <s v="Fi01"/>
    <x v="2"/>
    <s v="AM3.vld"/>
    <s v="4a"/>
    <n v="15"/>
    <n v="0"/>
    <s v="AM"/>
    <s v="AM3"/>
    <n v="19002"/>
    <n v="19001"/>
    <x v="0"/>
    <x v="10"/>
    <x v="0"/>
    <n v="74.89"/>
    <n v="5.38"/>
    <n v="12.26"/>
    <n v="2000.5"/>
    <n v="80.27"/>
    <n v="12.26"/>
  </r>
  <r>
    <s v="I25_66to56"/>
    <s v="Win"/>
    <s v="TR012"/>
    <x v="0"/>
    <x v="3"/>
    <s v="Fi01"/>
    <x v="2"/>
    <s v="AM3.vld"/>
    <s v="4a"/>
    <n v="15"/>
    <n v="0"/>
    <s v="AM"/>
    <s v="AM3"/>
    <n v="19004"/>
    <n v="13271"/>
    <x v="1"/>
    <x v="11"/>
    <x v="0"/>
    <n v="0"/>
    <n v="0"/>
    <n v="5.95"/>
    <n v="1569.98"/>
    <n v="0"/>
    <n v="5.95"/>
  </r>
  <r>
    <s v="I25_66to56"/>
    <s v="Win"/>
    <s v="TR012"/>
    <x v="0"/>
    <x v="3"/>
    <s v="Fi01"/>
    <x v="2"/>
    <s v="AM3.vld"/>
    <s v="4a"/>
    <n v="15"/>
    <n v="0"/>
    <s v="AM"/>
    <s v="AM3"/>
    <n v="19017"/>
    <n v="19018"/>
    <x v="1"/>
    <x v="11"/>
    <x v="1"/>
    <n v="31.99"/>
    <n v="1.86"/>
    <n v="32.86"/>
    <n v="66.709999999999994"/>
    <n v="33.85"/>
    <n v="32.86"/>
  </r>
  <r>
    <s v="I25_66to56"/>
    <s v="Win"/>
    <s v="TR012"/>
    <x v="0"/>
    <x v="3"/>
    <s v="Fi01"/>
    <x v="2"/>
    <s v="AM3.vld"/>
    <s v="4a"/>
    <n v="15"/>
    <n v="0"/>
    <s v="AM"/>
    <s v="AM3"/>
    <n v="19035"/>
    <n v="19036"/>
    <x v="1"/>
    <x v="9"/>
    <x v="1"/>
    <n v="22.21"/>
    <n v="0.83"/>
    <n v="23.09"/>
    <n v="46.13"/>
    <n v="23.04"/>
    <n v="23.09"/>
  </r>
  <r>
    <s v="I25_66to56"/>
    <s v="Win"/>
    <s v="TR012"/>
    <x v="0"/>
    <x v="3"/>
    <s v="Fi01"/>
    <x v="2"/>
    <s v="AM3.vld"/>
    <s v="4a"/>
    <n v="15"/>
    <n v="0"/>
    <s v="AM"/>
    <s v="AM3"/>
    <n v="19059"/>
    <n v="19060"/>
    <x v="1"/>
    <x v="3"/>
    <x v="1"/>
    <n v="108.82"/>
    <n v="2.25"/>
    <n v="10.51"/>
    <n v="121.58"/>
    <n v="111.07"/>
    <n v="10.51"/>
  </r>
  <r>
    <s v="I25_66to56"/>
    <s v="Win"/>
    <s v="TR012"/>
    <x v="0"/>
    <x v="3"/>
    <s v="Fi01"/>
    <x v="2"/>
    <s v="AM3.vld"/>
    <s v="4a"/>
    <n v="15"/>
    <n v="0"/>
    <s v="AM"/>
    <s v="AM3"/>
    <n v="19127"/>
    <n v="19239"/>
    <x v="0"/>
    <x v="0"/>
    <x v="1"/>
    <n v="418.72"/>
    <n v="35.42"/>
    <n v="58.78"/>
    <n v="512.91999999999996"/>
    <n v="454.13"/>
    <n v="58.78"/>
  </r>
  <r>
    <s v="I25_66to56"/>
    <s v="Win"/>
    <s v="TR012"/>
    <x v="0"/>
    <x v="3"/>
    <s v="Fi01"/>
    <x v="2"/>
    <s v="AM3.vld"/>
    <s v="4a"/>
    <n v="15"/>
    <n v="0"/>
    <s v="AM"/>
    <s v="AM3"/>
    <n v="19131"/>
    <n v="19130"/>
    <x v="0"/>
    <x v="2"/>
    <x v="1"/>
    <n v="643.03"/>
    <n v="49.8"/>
    <n v="65.5"/>
    <n v="758.33"/>
    <n v="692.84"/>
    <n v="65.5"/>
  </r>
  <r>
    <s v="I25_66to56"/>
    <s v="Win"/>
    <s v="TR012"/>
    <x v="0"/>
    <x v="3"/>
    <s v="Fi01"/>
    <x v="2"/>
    <s v="AM3.vld"/>
    <s v="4a"/>
    <n v="15"/>
    <n v="0"/>
    <s v="AM"/>
    <s v="AM3"/>
    <n v="19136"/>
    <n v="19135"/>
    <x v="0"/>
    <x v="1"/>
    <x v="1"/>
    <n v="625.57000000000005"/>
    <n v="46.33"/>
    <n v="55.67"/>
    <n v="727.57"/>
    <n v="671.9"/>
    <n v="55.67"/>
  </r>
  <r>
    <s v="I25_66to56"/>
    <s v="Win"/>
    <s v="TR012"/>
    <x v="0"/>
    <x v="3"/>
    <s v="Fi01"/>
    <x v="2"/>
    <s v="AM3.vld"/>
    <s v="4a"/>
    <n v="15"/>
    <n v="0"/>
    <s v="AM"/>
    <s v="AM3"/>
    <n v="19149"/>
    <n v="19148"/>
    <x v="0"/>
    <x v="10"/>
    <x v="1"/>
    <n v="337.42"/>
    <n v="15.75"/>
    <n v="29.68"/>
    <n v="382.85"/>
    <n v="353.17"/>
    <n v="29.68"/>
  </r>
  <r>
    <s v="I25_66to56"/>
    <s v="Win"/>
    <s v="TR012"/>
    <x v="0"/>
    <x v="3"/>
    <s v="Fi01"/>
    <x v="2"/>
    <s v="AM3.vld"/>
    <s v="4a"/>
    <n v="15"/>
    <n v="0"/>
    <s v="AM"/>
    <s v="AM3"/>
    <n v="19173"/>
    <n v="19172"/>
    <x v="0"/>
    <x v="8"/>
    <x v="1"/>
    <n v="283.44"/>
    <n v="8.06"/>
    <n v="15.32"/>
    <n v="306.82"/>
    <n v="291.5"/>
    <n v="15.32"/>
  </r>
  <r>
    <s v="I25_66to56"/>
    <s v="Win"/>
    <s v="TR012"/>
    <x v="0"/>
    <x v="3"/>
    <s v="Fi01"/>
    <x v="3"/>
    <s v="AM4.vld"/>
    <s v="4a"/>
    <n v="15"/>
    <n v="0"/>
    <s v="AM"/>
    <s v="AM4"/>
    <n v="5209"/>
    <n v="19241"/>
    <x v="0"/>
    <x v="0"/>
    <x v="0"/>
    <n v="335.55"/>
    <n v="22.63"/>
    <n v="67.75"/>
    <n v="6321.19"/>
    <n v="358.18"/>
    <n v="67.75"/>
  </r>
  <r>
    <s v="I25_66to56"/>
    <s v="Win"/>
    <s v="TR012"/>
    <x v="0"/>
    <x v="3"/>
    <s v="Fi01"/>
    <x v="3"/>
    <s v="AM4.vld"/>
    <s v="4a"/>
    <n v="15"/>
    <n v="0"/>
    <s v="AM"/>
    <s v="AM4"/>
    <n v="5394"/>
    <n v="15366"/>
    <x v="0"/>
    <x v="1"/>
    <x v="0"/>
    <n v="196.33"/>
    <n v="15.91"/>
    <n v="55.14"/>
    <n v="4938.12"/>
    <n v="212.24"/>
    <n v="55.14"/>
  </r>
  <r>
    <s v="I25_66to56"/>
    <s v="Win"/>
    <s v="TR012"/>
    <x v="0"/>
    <x v="3"/>
    <s v="Fi01"/>
    <x v="3"/>
    <s v="AM4.vld"/>
    <s v="4a"/>
    <n v="15"/>
    <n v="0"/>
    <s v="AM"/>
    <s v="AM4"/>
    <n v="13270"/>
    <n v="11802"/>
    <x v="0"/>
    <x v="2"/>
    <x v="0"/>
    <n v="129.35"/>
    <n v="12.37"/>
    <n v="30.78"/>
    <n v="5297.99"/>
    <n v="141.71"/>
    <n v="30.78"/>
  </r>
  <r>
    <s v="I25_66to56"/>
    <s v="Win"/>
    <s v="TR012"/>
    <x v="0"/>
    <x v="3"/>
    <s v="Fi01"/>
    <x v="3"/>
    <s v="AM4.vld"/>
    <s v="4a"/>
    <n v="15"/>
    <n v="0"/>
    <s v="AM"/>
    <s v="AM4"/>
    <n v="15333"/>
    <n v="18991"/>
    <x v="1"/>
    <x v="3"/>
    <x v="0"/>
    <n v="0"/>
    <n v="0"/>
    <n v="0"/>
    <n v="2576.89"/>
    <n v="0"/>
    <n v="0"/>
  </r>
  <r>
    <s v="I25_66to56"/>
    <s v="Win"/>
    <s v="TR012"/>
    <x v="0"/>
    <x v="3"/>
    <s v="Fi01"/>
    <x v="3"/>
    <s v="AM4.vld"/>
    <s v="4a"/>
    <n v="15"/>
    <n v="0"/>
    <s v="AM"/>
    <s v="AM4"/>
    <n v="15740"/>
    <n v="15741"/>
    <x v="1"/>
    <x v="4"/>
    <x v="0"/>
    <n v="170.42"/>
    <n v="0"/>
    <n v="0.04"/>
    <n v="2665.81"/>
    <n v="170.42"/>
    <n v="0.04"/>
  </r>
  <r>
    <s v="I25_66to56"/>
    <s v="Win"/>
    <s v="TR012"/>
    <x v="0"/>
    <x v="3"/>
    <s v="Fi01"/>
    <x v="3"/>
    <s v="AM4.vld"/>
    <s v="4a"/>
    <n v="15"/>
    <n v="0"/>
    <s v="AM"/>
    <s v="AM4"/>
    <n v="15742"/>
    <n v="15743"/>
    <x v="0"/>
    <x v="5"/>
    <x v="0"/>
    <n v="249.09"/>
    <n v="0"/>
    <n v="0"/>
    <n v="2456.7399999999998"/>
    <n v="249.09"/>
    <n v="0"/>
  </r>
  <r>
    <s v="I25_66to56"/>
    <s v="Win"/>
    <s v="TR012"/>
    <x v="0"/>
    <x v="3"/>
    <s v="Fi01"/>
    <x v="3"/>
    <s v="AM4.vld"/>
    <s v="4a"/>
    <n v="15"/>
    <n v="0"/>
    <s v="AM"/>
    <s v="AM4"/>
    <n v="17350"/>
    <n v="17351"/>
    <x v="0"/>
    <x v="6"/>
    <x v="0"/>
    <n v="29.19"/>
    <n v="0"/>
    <n v="0"/>
    <n v="2094.9"/>
    <n v="29.19"/>
    <n v="0"/>
  </r>
  <r>
    <s v="I25_66to56"/>
    <s v="Win"/>
    <s v="TR012"/>
    <x v="0"/>
    <x v="3"/>
    <s v="Fi01"/>
    <x v="3"/>
    <s v="AM4.vld"/>
    <s v="4a"/>
    <n v="15"/>
    <n v="0"/>
    <s v="AM"/>
    <s v="AM4"/>
    <n v="17352"/>
    <n v="17353"/>
    <x v="1"/>
    <x v="7"/>
    <x v="0"/>
    <n v="51.15"/>
    <n v="0"/>
    <n v="0.01"/>
    <n v="2461.71"/>
    <n v="51.15"/>
    <n v="0.01"/>
  </r>
  <r>
    <s v="I25_66to56"/>
    <s v="Win"/>
    <s v="TR012"/>
    <x v="0"/>
    <x v="3"/>
    <s v="Fi01"/>
    <x v="3"/>
    <s v="AM4.vld"/>
    <s v="4a"/>
    <n v="15"/>
    <n v="0"/>
    <s v="AM"/>
    <s v="AM4"/>
    <n v="18993"/>
    <n v="15334"/>
    <x v="0"/>
    <x v="8"/>
    <x v="0"/>
    <n v="0"/>
    <n v="0"/>
    <n v="0"/>
    <n v="2892.54"/>
    <n v="0"/>
    <n v="0"/>
  </r>
  <r>
    <s v="I25_66to56"/>
    <s v="Win"/>
    <s v="TR012"/>
    <x v="0"/>
    <x v="3"/>
    <s v="Fi01"/>
    <x v="3"/>
    <s v="AM4.vld"/>
    <s v="4a"/>
    <n v="15"/>
    <n v="0"/>
    <s v="AM"/>
    <s v="AM4"/>
    <n v="18999"/>
    <n v="19000"/>
    <x v="1"/>
    <x v="9"/>
    <x v="0"/>
    <n v="74.73"/>
    <n v="6.69"/>
    <n v="39.21"/>
    <n v="3941.21"/>
    <n v="81.42"/>
    <n v="39.21"/>
  </r>
  <r>
    <s v="I25_66to56"/>
    <s v="Win"/>
    <s v="TR012"/>
    <x v="0"/>
    <x v="3"/>
    <s v="Fi01"/>
    <x v="3"/>
    <s v="AM4.vld"/>
    <s v="4a"/>
    <n v="15"/>
    <n v="0"/>
    <s v="AM"/>
    <s v="AM4"/>
    <n v="19002"/>
    <n v="19001"/>
    <x v="0"/>
    <x v="10"/>
    <x v="0"/>
    <n v="159.4"/>
    <n v="11.74"/>
    <n v="27.22"/>
    <n v="4134.07"/>
    <n v="171.15"/>
    <n v="27.22"/>
  </r>
  <r>
    <s v="I25_66to56"/>
    <s v="Win"/>
    <s v="TR012"/>
    <x v="0"/>
    <x v="3"/>
    <s v="Fi01"/>
    <x v="3"/>
    <s v="AM4.vld"/>
    <s v="4a"/>
    <n v="15"/>
    <n v="0"/>
    <s v="AM"/>
    <s v="AM4"/>
    <n v="19004"/>
    <n v="13271"/>
    <x v="1"/>
    <x v="11"/>
    <x v="0"/>
    <n v="3.05"/>
    <n v="0.28999999999999998"/>
    <n v="18.68"/>
    <n v="4050.52"/>
    <n v="3.34"/>
    <n v="18.68"/>
  </r>
  <r>
    <s v="I25_66to56"/>
    <s v="Win"/>
    <s v="TR012"/>
    <x v="0"/>
    <x v="3"/>
    <s v="Fi01"/>
    <x v="3"/>
    <s v="AM4.vld"/>
    <s v="4a"/>
    <n v="15"/>
    <n v="0"/>
    <s v="AM"/>
    <s v="AM4"/>
    <n v="19017"/>
    <n v="19018"/>
    <x v="1"/>
    <x v="11"/>
    <x v="1"/>
    <n v="229.63"/>
    <n v="16.329999999999998"/>
    <n v="109.46"/>
    <n v="355.41"/>
    <n v="245.96"/>
    <n v="109.46"/>
  </r>
  <r>
    <s v="I25_66to56"/>
    <s v="Win"/>
    <s v="TR012"/>
    <x v="0"/>
    <x v="3"/>
    <s v="Fi01"/>
    <x v="3"/>
    <s v="AM4.vld"/>
    <s v="4a"/>
    <n v="15"/>
    <n v="0"/>
    <s v="AM"/>
    <s v="AM4"/>
    <n v="19035"/>
    <n v="19036"/>
    <x v="1"/>
    <x v="9"/>
    <x v="1"/>
    <n v="142.72"/>
    <n v="6"/>
    <n v="67.88"/>
    <n v="216.6"/>
    <n v="148.72"/>
    <n v="67.88"/>
  </r>
  <r>
    <s v="I25_66to56"/>
    <s v="Win"/>
    <s v="TR012"/>
    <x v="0"/>
    <x v="3"/>
    <s v="Fi01"/>
    <x v="3"/>
    <s v="AM4.vld"/>
    <s v="4a"/>
    <n v="15"/>
    <n v="0"/>
    <s v="AM"/>
    <s v="AM4"/>
    <n v="19059"/>
    <n v="19060"/>
    <x v="1"/>
    <x v="3"/>
    <x v="1"/>
    <n v="314.35000000000002"/>
    <n v="7.03"/>
    <n v="25.42"/>
    <n v="346.81"/>
    <n v="321.38"/>
    <n v="25.42"/>
  </r>
  <r>
    <s v="I25_66to56"/>
    <s v="Win"/>
    <s v="TR012"/>
    <x v="0"/>
    <x v="3"/>
    <s v="Fi01"/>
    <x v="3"/>
    <s v="AM4.vld"/>
    <s v="4a"/>
    <n v="15"/>
    <n v="0"/>
    <s v="AM"/>
    <s v="AM4"/>
    <n v="19127"/>
    <n v="19239"/>
    <x v="0"/>
    <x v="0"/>
    <x v="1"/>
    <n v="947.94"/>
    <n v="71.34"/>
    <n v="159.94"/>
    <n v="1179.22"/>
    <n v="1019.28"/>
    <n v="159.94"/>
  </r>
  <r>
    <s v="I25_66to56"/>
    <s v="Win"/>
    <s v="TR012"/>
    <x v="0"/>
    <x v="3"/>
    <s v="Fi01"/>
    <x v="3"/>
    <s v="AM4.vld"/>
    <s v="4a"/>
    <n v="15"/>
    <n v="0"/>
    <s v="AM"/>
    <s v="AM4"/>
    <n v="19131"/>
    <n v="19130"/>
    <x v="0"/>
    <x v="2"/>
    <x v="1"/>
    <n v="1303.17"/>
    <n v="91.22"/>
    <n v="171.37"/>
    <n v="1565.76"/>
    <n v="1394.39"/>
    <n v="171.37"/>
  </r>
  <r>
    <s v="I25_66to56"/>
    <s v="Win"/>
    <s v="TR012"/>
    <x v="0"/>
    <x v="3"/>
    <s v="Fi01"/>
    <x v="3"/>
    <s v="AM4.vld"/>
    <s v="4a"/>
    <n v="15"/>
    <n v="0"/>
    <s v="AM"/>
    <s v="AM4"/>
    <n v="19136"/>
    <n v="19135"/>
    <x v="0"/>
    <x v="1"/>
    <x v="1"/>
    <n v="1219.69"/>
    <n v="83.52"/>
    <n v="132.24"/>
    <n v="1435.44"/>
    <n v="1303.21"/>
    <n v="132.24"/>
  </r>
  <r>
    <s v="I25_66to56"/>
    <s v="Win"/>
    <s v="TR012"/>
    <x v="0"/>
    <x v="3"/>
    <s v="Fi01"/>
    <x v="3"/>
    <s v="AM4.vld"/>
    <s v="4a"/>
    <n v="15"/>
    <n v="0"/>
    <s v="AM"/>
    <s v="AM4"/>
    <n v="19149"/>
    <n v="19148"/>
    <x v="0"/>
    <x v="10"/>
    <x v="1"/>
    <n v="747.91"/>
    <n v="35.590000000000003"/>
    <n v="65.12"/>
    <n v="848.62"/>
    <n v="783.5"/>
    <n v="65.12"/>
  </r>
  <r>
    <s v="I25_66to56"/>
    <s v="Win"/>
    <s v="TR012"/>
    <x v="0"/>
    <x v="3"/>
    <s v="Fi01"/>
    <x v="3"/>
    <s v="AM4.vld"/>
    <s v="4a"/>
    <n v="15"/>
    <n v="0"/>
    <s v="AM"/>
    <s v="AM4"/>
    <n v="19173"/>
    <n v="19172"/>
    <x v="0"/>
    <x v="8"/>
    <x v="1"/>
    <n v="587.20000000000005"/>
    <n v="16.3"/>
    <n v="28.92"/>
    <n v="632.41999999999996"/>
    <n v="603.5"/>
    <n v="28.92"/>
  </r>
  <r>
    <s v="I25_66to56"/>
    <s v="Win"/>
    <s v="TR012"/>
    <x v="0"/>
    <x v="3"/>
    <s v="Fi01"/>
    <x v="4"/>
    <s v="AM5.vld"/>
    <s v="4a"/>
    <n v="15"/>
    <n v="0"/>
    <s v="AM"/>
    <s v="AM5"/>
    <n v="5209"/>
    <n v="19241"/>
    <x v="0"/>
    <x v="0"/>
    <x v="0"/>
    <n v="143.07"/>
    <n v="9.66"/>
    <n v="24.33"/>
    <n v="2985.34"/>
    <n v="152.72999999999999"/>
    <n v="24.33"/>
  </r>
  <r>
    <s v="I25_66to56"/>
    <s v="Win"/>
    <s v="TR012"/>
    <x v="0"/>
    <x v="3"/>
    <s v="Fi01"/>
    <x v="4"/>
    <s v="AM5.vld"/>
    <s v="4a"/>
    <n v="15"/>
    <n v="0"/>
    <s v="AM"/>
    <s v="AM5"/>
    <n v="5394"/>
    <n v="15366"/>
    <x v="0"/>
    <x v="1"/>
    <x v="0"/>
    <n v="133.66999999999999"/>
    <n v="11.36"/>
    <n v="20.79"/>
    <n v="2428.59"/>
    <n v="145.03"/>
    <n v="20.79"/>
  </r>
  <r>
    <s v="I25_66to56"/>
    <s v="Win"/>
    <s v="TR012"/>
    <x v="0"/>
    <x v="3"/>
    <s v="Fi01"/>
    <x v="4"/>
    <s v="AM5.vld"/>
    <s v="4a"/>
    <n v="15"/>
    <n v="0"/>
    <s v="AM"/>
    <s v="AM5"/>
    <n v="13270"/>
    <n v="11802"/>
    <x v="0"/>
    <x v="2"/>
    <x v="0"/>
    <n v="93.37"/>
    <n v="9.99"/>
    <n v="15.06"/>
    <n v="2592.4699999999998"/>
    <n v="103.36"/>
    <n v="15.06"/>
  </r>
  <r>
    <s v="I25_66to56"/>
    <s v="Win"/>
    <s v="TR012"/>
    <x v="0"/>
    <x v="3"/>
    <s v="Fi01"/>
    <x v="4"/>
    <s v="AM5.vld"/>
    <s v="4a"/>
    <n v="15"/>
    <n v="0"/>
    <s v="AM"/>
    <s v="AM5"/>
    <n v="15333"/>
    <n v="18991"/>
    <x v="1"/>
    <x v="3"/>
    <x v="0"/>
    <n v="0"/>
    <n v="0"/>
    <n v="0"/>
    <n v="1316.86"/>
    <n v="0"/>
    <n v="0"/>
  </r>
  <r>
    <s v="I25_66to56"/>
    <s v="Win"/>
    <s v="TR012"/>
    <x v="0"/>
    <x v="3"/>
    <s v="Fi01"/>
    <x v="4"/>
    <s v="AM5.vld"/>
    <s v="4a"/>
    <n v="15"/>
    <n v="0"/>
    <s v="AM"/>
    <s v="AM5"/>
    <n v="15740"/>
    <n v="15741"/>
    <x v="1"/>
    <x v="4"/>
    <x v="0"/>
    <n v="87.41"/>
    <n v="0"/>
    <n v="0"/>
    <n v="1397.41"/>
    <n v="87.41"/>
    <n v="0"/>
  </r>
  <r>
    <s v="I25_66to56"/>
    <s v="Win"/>
    <s v="TR012"/>
    <x v="0"/>
    <x v="3"/>
    <s v="Fi01"/>
    <x v="4"/>
    <s v="AM5.vld"/>
    <s v="4a"/>
    <n v="15"/>
    <n v="0"/>
    <s v="AM"/>
    <s v="AM5"/>
    <n v="15742"/>
    <n v="15743"/>
    <x v="0"/>
    <x v="5"/>
    <x v="0"/>
    <n v="58.89"/>
    <n v="0"/>
    <n v="0"/>
    <n v="981.52"/>
    <n v="58.89"/>
    <n v="0"/>
  </r>
  <r>
    <s v="I25_66to56"/>
    <s v="Win"/>
    <s v="TR012"/>
    <x v="0"/>
    <x v="3"/>
    <s v="Fi01"/>
    <x v="4"/>
    <s v="AM5.vld"/>
    <s v="4a"/>
    <n v="15"/>
    <n v="0"/>
    <s v="AM"/>
    <s v="AM5"/>
    <n v="17350"/>
    <n v="17351"/>
    <x v="0"/>
    <x v="6"/>
    <x v="0"/>
    <n v="15.47"/>
    <n v="0"/>
    <n v="0"/>
    <n v="1043.26"/>
    <n v="15.47"/>
    <n v="0"/>
  </r>
  <r>
    <s v="I25_66to56"/>
    <s v="Win"/>
    <s v="TR012"/>
    <x v="0"/>
    <x v="3"/>
    <s v="Fi01"/>
    <x v="4"/>
    <s v="AM5.vld"/>
    <s v="4a"/>
    <n v="15"/>
    <n v="0"/>
    <s v="AM"/>
    <s v="AM5"/>
    <n v="17352"/>
    <n v="17353"/>
    <x v="1"/>
    <x v="7"/>
    <x v="0"/>
    <n v="25.64"/>
    <n v="0"/>
    <n v="0"/>
    <n v="1226.1199999999999"/>
    <n v="25.64"/>
    <n v="0"/>
  </r>
  <r>
    <s v="I25_66to56"/>
    <s v="Win"/>
    <s v="TR012"/>
    <x v="0"/>
    <x v="3"/>
    <s v="Fi01"/>
    <x v="4"/>
    <s v="AM5.vld"/>
    <s v="4a"/>
    <n v="15"/>
    <n v="0"/>
    <s v="AM"/>
    <s v="AM5"/>
    <n v="18993"/>
    <n v="15334"/>
    <x v="0"/>
    <x v="8"/>
    <x v="0"/>
    <n v="0"/>
    <n v="0"/>
    <n v="0"/>
    <n v="1359.04"/>
    <n v="0"/>
    <n v="0"/>
  </r>
  <r>
    <s v="I25_66to56"/>
    <s v="Win"/>
    <s v="TR012"/>
    <x v="0"/>
    <x v="3"/>
    <s v="Fi01"/>
    <x v="4"/>
    <s v="AM5.vld"/>
    <s v="4a"/>
    <n v="15"/>
    <n v="0"/>
    <s v="AM"/>
    <s v="AM5"/>
    <n v="18999"/>
    <n v="19000"/>
    <x v="1"/>
    <x v="9"/>
    <x v="0"/>
    <n v="39.83"/>
    <n v="3.72"/>
    <n v="18.71"/>
    <n v="2057.5700000000002"/>
    <n v="43.56"/>
    <n v="18.71"/>
  </r>
  <r>
    <s v="I25_66to56"/>
    <s v="Win"/>
    <s v="TR012"/>
    <x v="0"/>
    <x v="3"/>
    <s v="Fi01"/>
    <x v="4"/>
    <s v="AM5.vld"/>
    <s v="4a"/>
    <n v="15"/>
    <n v="0"/>
    <s v="AM"/>
    <s v="AM5"/>
    <n v="19002"/>
    <n v="19001"/>
    <x v="0"/>
    <x v="10"/>
    <x v="0"/>
    <n v="34.340000000000003"/>
    <n v="2.4500000000000002"/>
    <n v="10.130000000000001"/>
    <n v="1899.96"/>
    <n v="36.79"/>
    <n v="10.130000000000001"/>
  </r>
  <r>
    <s v="I25_66to56"/>
    <s v="Win"/>
    <s v="TR012"/>
    <x v="0"/>
    <x v="3"/>
    <s v="Fi01"/>
    <x v="4"/>
    <s v="AM5.vld"/>
    <s v="4a"/>
    <n v="15"/>
    <n v="0"/>
    <s v="AM"/>
    <s v="AM5"/>
    <n v="19004"/>
    <n v="13271"/>
    <x v="1"/>
    <x v="11"/>
    <x v="0"/>
    <n v="3.01"/>
    <n v="0.22"/>
    <n v="8.64"/>
    <n v="2269.16"/>
    <n v="3.23"/>
    <n v="8.64"/>
  </r>
  <r>
    <s v="I25_66to56"/>
    <s v="Win"/>
    <s v="TR012"/>
    <x v="0"/>
    <x v="3"/>
    <s v="Fi01"/>
    <x v="4"/>
    <s v="AM5.vld"/>
    <s v="4a"/>
    <n v="15"/>
    <n v="0"/>
    <s v="AM"/>
    <s v="AM5"/>
    <n v="19017"/>
    <n v="19018"/>
    <x v="1"/>
    <x v="11"/>
    <x v="1"/>
    <n v="182.42"/>
    <n v="13.02"/>
    <n v="56.32"/>
    <n v="251.77"/>
    <n v="195.44"/>
    <n v="56.32"/>
  </r>
  <r>
    <s v="I25_66to56"/>
    <s v="Win"/>
    <s v="TR012"/>
    <x v="0"/>
    <x v="3"/>
    <s v="Fi01"/>
    <x v="4"/>
    <s v="AM5.vld"/>
    <s v="4a"/>
    <n v="15"/>
    <n v="0"/>
    <s v="AM"/>
    <s v="AM5"/>
    <n v="19035"/>
    <n v="19036"/>
    <x v="1"/>
    <x v="9"/>
    <x v="1"/>
    <n v="86.62"/>
    <n v="3.3"/>
    <n v="32.42"/>
    <n v="122.34"/>
    <n v="89.92"/>
    <n v="32.42"/>
  </r>
  <r>
    <s v="I25_66to56"/>
    <s v="Win"/>
    <s v="TR012"/>
    <x v="0"/>
    <x v="3"/>
    <s v="Fi01"/>
    <x v="4"/>
    <s v="AM5.vld"/>
    <s v="4a"/>
    <n v="15"/>
    <n v="0"/>
    <s v="AM"/>
    <s v="AM5"/>
    <n v="19059"/>
    <n v="19060"/>
    <x v="1"/>
    <x v="3"/>
    <x v="1"/>
    <n v="145.79"/>
    <n v="2.76"/>
    <n v="12.46"/>
    <n v="161.01"/>
    <n v="148.55000000000001"/>
    <n v="12.46"/>
  </r>
  <r>
    <s v="I25_66to56"/>
    <s v="Win"/>
    <s v="TR012"/>
    <x v="0"/>
    <x v="3"/>
    <s v="Fi01"/>
    <x v="4"/>
    <s v="AM5.vld"/>
    <s v="4a"/>
    <n v="15"/>
    <n v="0"/>
    <s v="AM"/>
    <s v="AM5"/>
    <n v="19127"/>
    <n v="19239"/>
    <x v="0"/>
    <x v="0"/>
    <x v="1"/>
    <n v="470.13"/>
    <n v="38.979999999999997"/>
    <n v="71.930000000000007"/>
    <n v="581.04"/>
    <n v="509.11"/>
    <n v="71.930000000000007"/>
  </r>
  <r>
    <s v="I25_66to56"/>
    <s v="Win"/>
    <s v="TR012"/>
    <x v="0"/>
    <x v="3"/>
    <s v="Fi01"/>
    <x v="4"/>
    <s v="AM5.vld"/>
    <s v="4a"/>
    <n v="15"/>
    <n v="0"/>
    <s v="AM"/>
    <s v="AM5"/>
    <n v="19131"/>
    <n v="19130"/>
    <x v="0"/>
    <x v="2"/>
    <x v="1"/>
    <n v="544.62"/>
    <n v="40.5"/>
    <n v="71.48"/>
    <n v="656.6"/>
    <n v="585.12"/>
    <n v="71.48"/>
  </r>
  <r>
    <s v="I25_66to56"/>
    <s v="Win"/>
    <s v="TR012"/>
    <x v="0"/>
    <x v="3"/>
    <s v="Fi01"/>
    <x v="4"/>
    <s v="AM5.vld"/>
    <s v="4a"/>
    <n v="15"/>
    <n v="0"/>
    <s v="AM"/>
    <s v="AM5"/>
    <n v="19136"/>
    <n v="19135"/>
    <x v="0"/>
    <x v="1"/>
    <x v="1"/>
    <n v="432.52"/>
    <n v="30.77"/>
    <n v="56.25"/>
    <n v="519.54"/>
    <n v="463.28"/>
    <n v="56.25"/>
  </r>
  <r>
    <s v="I25_66to56"/>
    <s v="Win"/>
    <s v="TR012"/>
    <x v="0"/>
    <x v="3"/>
    <s v="Fi01"/>
    <x v="4"/>
    <s v="AM5.vld"/>
    <s v="4a"/>
    <n v="15"/>
    <n v="0"/>
    <s v="AM"/>
    <s v="AM5"/>
    <n v="19149"/>
    <n v="19148"/>
    <x v="0"/>
    <x v="10"/>
    <x v="1"/>
    <n v="176.14"/>
    <n v="8.36"/>
    <n v="29.05"/>
    <n v="213.56"/>
    <n v="184.51"/>
    <n v="29.05"/>
  </r>
  <r>
    <s v="I25_66to56"/>
    <s v="Win"/>
    <s v="TR012"/>
    <x v="0"/>
    <x v="3"/>
    <s v="Fi01"/>
    <x v="4"/>
    <s v="AM5.vld"/>
    <s v="4a"/>
    <n v="15"/>
    <n v="0"/>
    <s v="AM"/>
    <s v="AM5"/>
    <n v="19173"/>
    <n v="19172"/>
    <x v="0"/>
    <x v="8"/>
    <x v="1"/>
    <n v="143.4"/>
    <n v="3.95"/>
    <n v="12.83"/>
    <n v="160.19"/>
    <n v="147.36000000000001"/>
    <n v="12.83"/>
  </r>
  <r>
    <s v="I25_66to56"/>
    <s v="Win"/>
    <s v="TR012"/>
    <x v="0"/>
    <x v="3"/>
    <s v="Fi01"/>
    <x v="5"/>
    <s v="AM6.vld"/>
    <s v="4a"/>
    <n v="15"/>
    <n v="0"/>
    <s v="AM"/>
    <s v="AM6"/>
    <n v="5209"/>
    <n v="19241"/>
    <x v="0"/>
    <x v="0"/>
    <x v="0"/>
    <n v="70.260000000000005"/>
    <n v="4.6500000000000004"/>
    <n v="40.78"/>
    <n v="6598.41"/>
    <n v="74.91"/>
    <n v="40.78"/>
  </r>
  <r>
    <s v="I25_66to56"/>
    <s v="Win"/>
    <s v="TR012"/>
    <x v="0"/>
    <x v="3"/>
    <s v="Fi01"/>
    <x v="5"/>
    <s v="AM6.vld"/>
    <s v="4a"/>
    <n v="15"/>
    <n v="0"/>
    <s v="AM"/>
    <s v="AM6"/>
    <n v="5394"/>
    <n v="15366"/>
    <x v="0"/>
    <x v="1"/>
    <x v="0"/>
    <n v="70.91"/>
    <n v="5.46"/>
    <n v="35.450000000000003"/>
    <n v="5473.41"/>
    <n v="76.37"/>
    <n v="35.450000000000003"/>
  </r>
  <r>
    <s v="I25_66to56"/>
    <s v="Win"/>
    <s v="TR012"/>
    <x v="0"/>
    <x v="3"/>
    <s v="Fi01"/>
    <x v="5"/>
    <s v="AM6.vld"/>
    <s v="4a"/>
    <n v="15"/>
    <n v="0"/>
    <s v="AM"/>
    <s v="AM6"/>
    <n v="13270"/>
    <n v="11802"/>
    <x v="0"/>
    <x v="2"/>
    <x v="0"/>
    <n v="80.67"/>
    <n v="7.13"/>
    <n v="21.45"/>
    <n v="5863.85"/>
    <n v="87.8"/>
    <n v="21.45"/>
  </r>
  <r>
    <s v="I25_66to56"/>
    <s v="Win"/>
    <s v="TR012"/>
    <x v="0"/>
    <x v="3"/>
    <s v="Fi01"/>
    <x v="5"/>
    <s v="AM6.vld"/>
    <s v="4a"/>
    <n v="15"/>
    <n v="0"/>
    <s v="AM"/>
    <s v="AM6"/>
    <n v="15333"/>
    <n v="18991"/>
    <x v="1"/>
    <x v="3"/>
    <x v="0"/>
    <n v="0"/>
    <n v="0"/>
    <n v="0"/>
    <n v="3068.72"/>
    <n v="0"/>
    <n v="0"/>
  </r>
  <r>
    <s v="I25_66to56"/>
    <s v="Win"/>
    <s v="TR012"/>
    <x v="0"/>
    <x v="3"/>
    <s v="Fi01"/>
    <x v="5"/>
    <s v="AM6.vld"/>
    <s v="4a"/>
    <n v="15"/>
    <n v="0"/>
    <s v="AM"/>
    <s v="AM6"/>
    <n v="15740"/>
    <n v="15741"/>
    <x v="1"/>
    <x v="4"/>
    <x v="0"/>
    <n v="59.9"/>
    <n v="0"/>
    <n v="0"/>
    <n v="2931.73"/>
    <n v="59.9"/>
    <n v="0"/>
  </r>
  <r>
    <s v="I25_66to56"/>
    <s v="Win"/>
    <s v="TR012"/>
    <x v="0"/>
    <x v="3"/>
    <s v="Fi01"/>
    <x v="5"/>
    <s v="AM6.vld"/>
    <s v="4a"/>
    <n v="15"/>
    <n v="0"/>
    <s v="AM"/>
    <s v="AM6"/>
    <n v="15742"/>
    <n v="15743"/>
    <x v="0"/>
    <x v="5"/>
    <x v="0"/>
    <n v="57.88"/>
    <n v="0"/>
    <n v="0"/>
    <n v="2445.91"/>
    <n v="57.88"/>
    <n v="0"/>
  </r>
  <r>
    <s v="I25_66to56"/>
    <s v="Win"/>
    <s v="TR012"/>
    <x v="0"/>
    <x v="3"/>
    <s v="Fi01"/>
    <x v="5"/>
    <s v="AM6.vld"/>
    <s v="4a"/>
    <n v="15"/>
    <n v="0"/>
    <s v="AM"/>
    <s v="AM6"/>
    <n v="17350"/>
    <n v="17351"/>
    <x v="0"/>
    <x v="6"/>
    <x v="0"/>
    <n v="14.12"/>
    <n v="0"/>
    <n v="0"/>
    <n v="2230.98"/>
    <n v="14.12"/>
    <n v="0"/>
  </r>
  <r>
    <s v="I25_66to56"/>
    <s v="Win"/>
    <s v="TR012"/>
    <x v="0"/>
    <x v="3"/>
    <s v="Fi01"/>
    <x v="5"/>
    <s v="AM6.vld"/>
    <s v="4a"/>
    <n v="15"/>
    <n v="0"/>
    <s v="AM"/>
    <s v="AM6"/>
    <n v="17352"/>
    <n v="17353"/>
    <x v="1"/>
    <x v="7"/>
    <x v="0"/>
    <n v="16.41"/>
    <n v="0"/>
    <n v="0"/>
    <n v="2316.9299999999998"/>
    <n v="16.41"/>
    <n v="0"/>
  </r>
  <r>
    <s v="I25_66to56"/>
    <s v="Win"/>
    <s v="TR012"/>
    <x v="0"/>
    <x v="3"/>
    <s v="Fi01"/>
    <x v="5"/>
    <s v="AM6.vld"/>
    <s v="4a"/>
    <n v="15"/>
    <n v="0"/>
    <s v="AM"/>
    <s v="AM6"/>
    <n v="18993"/>
    <n v="15334"/>
    <x v="0"/>
    <x v="8"/>
    <x v="0"/>
    <n v="0"/>
    <n v="0"/>
    <n v="0"/>
    <n v="3240.01"/>
    <n v="0"/>
    <n v="0"/>
  </r>
  <r>
    <s v="I25_66to56"/>
    <s v="Win"/>
    <s v="TR012"/>
    <x v="0"/>
    <x v="3"/>
    <s v="Fi01"/>
    <x v="5"/>
    <s v="AM6.vld"/>
    <s v="4a"/>
    <n v="15"/>
    <n v="0"/>
    <s v="AM"/>
    <s v="AM6"/>
    <n v="18999"/>
    <n v="19000"/>
    <x v="1"/>
    <x v="9"/>
    <x v="0"/>
    <n v="17.93"/>
    <n v="2.67"/>
    <n v="42.32"/>
    <n v="4199"/>
    <n v="20.6"/>
    <n v="42.32"/>
  </r>
  <r>
    <s v="I25_66to56"/>
    <s v="Win"/>
    <s v="TR012"/>
    <x v="0"/>
    <x v="3"/>
    <s v="Fi01"/>
    <x v="5"/>
    <s v="AM6.vld"/>
    <s v="4a"/>
    <n v="15"/>
    <n v="0"/>
    <s v="AM"/>
    <s v="AM6"/>
    <n v="19002"/>
    <n v="19001"/>
    <x v="0"/>
    <x v="10"/>
    <x v="0"/>
    <n v="21.97"/>
    <n v="2.2400000000000002"/>
    <n v="32.5"/>
    <n v="4472.5600000000004"/>
    <n v="24.21"/>
    <n v="32.5"/>
  </r>
  <r>
    <s v="I25_66to56"/>
    <s v="Win"/>
    <s v="TR012"/>
    <x v="0"/>
    <x v="3"/>
    <s v="Fi01"/>
    <x v="5"/>
    <s v="AM6.vld"/>
    <s v="4a"/>
    <n v="15"/>
    <n v="0"/>
    <s v="AM"/>
    <s v="AM6"/>
    <n v="19004"/>
    <n v="13271"/>
    <x v="1"/>
    <x v="11"/>
    <x v="0"/>
    <n v="0"/>
    <n v="0"/>
    <n v="18.87"/>
    <n v="5581.28"/>
    <n v="0"/>
    <n v="18.87"/>
  </r>
  <r>
    <s v="I25_66to56"/>
    <s v="Win"/>
    <s v="TR012"/>
    <x v="0"/>
    <x v="3"/>
    <s v="Fi01"/>
    <x v="5"/>
    <s v="AM6.vld"/>
    <s v="4a"/>
    <n v="15"/>
    <n v="0"/>
    <s v="AM"/>
    <s v="AM6"/>
    <n v="19017"/>
    <n v="19018"/>
    <x v="1"/>
    <x v="11"/>
    <x v="1"/>
    <n v="92.96"/>
    <n v="8.8000000000000007"/>
    <n v="144.80000000000001"/>
    <n v="246.55"/>
    <n v="101.75"/>
    <n v="144.80000000000001"/>
  </r>
  <r>
    <s v="I25_66to56"/>
    <s v="Win"/>
    <s v="TR012"/>
    <x v="0"/>
    <x v="3"/>
    <s v="Fi01"/>
    <x v="5"/>
    <s v="AM6.vld"/>
    <s v="4a"/>
    <n v="15"/>
    <n v="0"/>
    <s v="AM"/>
    <s v="AM6"/>
    <n v="19035"/>
    <n v="19036"/>
    <x v="1"/>
    <x v="9"/>
    <x v="1"/>
    <n v="28.41"/>
    <n v="1.08"/>
    <n v="68"/>
    <n v="97.49"/>
    <n v="29.49"/>
    <n v="68"/>
  </r>
  <r>
    <s v="I25_66to56"/>
    <s v="Win"/>
    <s v="TR012"/>
    <x v="0"/>
    <x v="3"/>
    <s v="Fi01"/>
    <x v="5"/>
    <s v="AM6.vld"/>
    <s v="4a"/>
    <n v="15"/>
    <n v="0"/>
    <s v="AM"/>
    <s v="AM6"/>
    <n v="19059"/>
    <n v="19060"/>
    <x v="1"/>
    <x v="3"/>
    <x v="1"/>
    <n v="106.99"/>
    <n v="2.42"/>
    <n v="24.81"/>
    <n v="134.22"/>
    <n v="109.41"/>
    <n v="24.81"/>
  </r>
  <r>
    <s v="I25_66to56"/>
    <s v="Win"/>
    <s v="TR012"/>
    <x v="0"/>
    <x v="3"/>
    <s v="Fi01"/>
    <x v="5"/>
    <s v="AM6.vld"/>
    <s v="4a"/>
    <n v="15"/>
    <n v="0"/>
    <s v="AM"/>
    <s v="AM6"/>
    <n v="19127"/>
    <n v="19239"/>
    <x v="0"/>
    <x v="0"/>
    <x v="1"/>
    <n v="380.34"/>
    <n v="30.13"/>
    <n v="148.47999999999999"/>
    <n v="558.95000000000005"/>
    <n v="410.47"/>
    <n v="148.47999999999999"/>
  </r>
  <r>
    <s v="I25_66to56"/>
    <s v="Win"/>
    <s v="TR012"/>
    <x v="0"/>
    <x v="3"/>
    <s v="Fi01"/>
    <x v="5"/>
    <s v="AM6.vld"/>
    <s v="4a"/>
    <n v="15"/>
    <n v="0"/>
    <s v="AM"/>
    <s v="AM6"/>
    <n v="19131"/>
    <n v="19130"/>
    <x v="0"/>
    <x v="2"/>
    <x v="1"/>
    <n v="337.68"/>
    <n v="25.03"/>
    <n v="153.96"/>
    <n v="516.66999999999996"/>
    <n v="362.71"/>
    <n v="153.96"/>
  </r>
  <r>
    <s v="I25_66to56"/>
    <s v="Win"/>
    <s v="TR012"/>
    <x v="0"/>
    <x v="3"/>
    <s v="Fi01"/>
    <x v="5"/>
    <s v="AM6.vld"/>
    <s v="4a"/>
    <n v="15"/>
    <n v="0"/>
    <s v="AM"/>
    <s v="AM6"/>
    <n v="19136"/>
    <n v="19135"/>
    <x v="0"/>
    <x v="1"/>
    <x v="1"/>
    <n v="272.87"/>
    <n v="19.760000000000002"/>
    <n v="126.54"/>
    <n v="419.17"/>
    <n v="292.63"/>
    <n v="126.54"/>
  </r>
  <r>
    <s v="I25_66to56"/>
    <s v="Win"/>
    <s v="TR012"/>
    <x v="0"/>
    <x v="3"/>
    <s v="Fi01"/>
    <x v="5"/>
    <s v="AM6.vld"/>
    <s v="4a"/>
    <n v="15"/>
    <n v="0"/>
    <s v="AM"/>
    <s v="AM6"/>
    <n v="19149"/>
    <n v="19148"/>
    <x v="0"/>
    <x v="10"/>
    <x v="1"/>
    <n v="145.68"/>
    <n v="8.06"/>
    <n v="74.02"/>
    <n v="227.75"/>
    <n v="153.74"/>
    <n v="74.02"/>
  </r>
  <r>
    <s v="I25_66to56"/>
    <s v="Win"/>
    <s v="TR012"/>
    <x v="0"/>
    <x v="3"/>
    <s v="Fi01"/>
    <x v="5"/>
    <s v="AM6.vld"/>
    <s v="4a"/>
    <n v="15"/>
    <n v="0"/>
    <s v="AM"/>
    <s v="AM6"/>
    <n v="19173"/>
    <n v="19172"/>
    <x v="0"/>
    <x v="8"/>
    <x v="1"/>
    <n v="133.11000000000001"/>
    <n v="4.1100000000000003"/>
    <n v="35.01"/>
    <n v="172.24"/>
    <n v="137.22999999999999"/>
    <n v="35.01"/>
  </r>
  <r>
    <s v="I25_66to56"/>
    <s v="Win"/>
    <s v="TR012"/>
    <x v="0"/>
    <x v="3"/>
    <s v="Fi01"/>
    <x v="6"/>
    <s v="MD1.vld"/>
    <s v="4a"/>
    <n v="15"/>
    <n v="0"/>
    <s v="MD"/>
    <s v="MD1"/>
    <n v="5209"/>
    <n v="19241"/>
    <x v="0"/>
    <x v="0"/>
    <x v="0"/>
    <n v="5.71"/>
    <n v="0.43"/>
    <n v="69.849999999999994"/>
    <n v="9241.49"/>
    <n v="6.14"/>
    <n v="69.849999999999994"/>
  </r>
  <r>
    <s v="I25_66to56"/>
    <s v="Win"/>
    <s v="TR012"/>
    <x v="0"/>
    <x v="3"/>
    <s v="Fi01"/>
    <x v="6"/>
    <s v="MD1.vld"/>
    <s v="4a"/>
    <n v="15"/>
    <n v="0"/>
    <s v="MD"/>
    <s v="MD1"/>
    <n v="5394"/>
    <n v="15366"/>
    <x v="0"/>
    <x v="1"/>
    <x v="0"/>
    <n v="4.42"/>
    <n v="0.45"/>
    <n v="41.32"/>
    <n v="7784.3"/>
    <n v="4.88"/>
    <n v="41.32"/>
  </r>
  <r>
    <s v="I25_66to56"/>
    <s v="Win"/>
    <s v="TR012"/>
    <x v="0"/>
    <x v="3"/>
    <s v="Fi01"/>
    <x v="6"/>
    <s v="MD1.vld"/>
    <s v="4a"/>
    <n v="15"/>
    <n v="0"/>
    <s v="MD"/>
    <s v="MD1"/>
    <n v="13270"/>
    <n v="11802"/>
    <x v="0"/>
    <x v="2"/>
    <x v="0"/>
    <n v="16.66"/>
    <n v="1.65"/>
    <n v="25.07"/>
    <n v="8320.99"/>
    <n v="18.32"/>
    <n v="25.07"/>
  </r>
  <r>
    <s v="I25_66to56"/>
    <s v="Win"/>
    <s v="TR012"/>
    <x v="0"/>
    <x v="3"/>
    <s v="Fi01"/>
    <x v="6"/>
    <s v="MD1.vld"/>
    <s v="4a"/>
    <n v="15"/>
    <n v="0"/>
    <s v="MD"/>
    <s v="MD1"/>
    <n v="15333"/>
    <n v="18991"/>
    <x v="1"/>
    <x v="3"/>
    <x v="0"/>
    <n v="0"/>
    <n v="0"/>
    <n v="0"/>
    <n v="4856.3"/>
    <n v="0"/>
    <n v="0"/>
  </r>
  <r>
    <s v="I25_66to56"/>
    <s v="Win"/>
    <s v="TR012"/>
    <x v="0"/>
    <x v="3"/>
    <s v="Fi01"/>
    <x v="6"/>
    <s v="MD1.vld"/>
    <s v="4a"/>
    <n v="15"/>
    <n v="0"/>
    <s v="MD"/>
    <s v="MD1"/>
    <n v="15740"/>
    <n v="15741"/>
    <x v="1"/>
    <x v="4"/>
    <x v="0"/>
    <n v="51.15"/>
    <n v="0"/>
    <n v="0"/>
    <n v="4503.2299999999996"/>
    <n v="51.15"/>
    <n v="0"/>
  </r>
  <r>
    <s v="I25_66to56"/>
    <s v="Win"/>
    <s v="TR012"/>
    <x v="0"/>
    <x v="3"/>
    <s v="Fi01"/>
    <x v="6"/>
    <s v="MD1.vld"/>
    <s v="4a"/>
    <n v="15"/>
    <n v="0"/>
    <s v="MD"/>
    <s v="MD1"/>
    <n v="15742"/>
    <n v="15743"/>
    <x v="0"/>
    <x v="5"/>
    <x v="0"/>
    <n v="15.51"/>
    <n v="0"/>
    <n v="0"/>
    <n v="2796.05"/>
    <n v="15.51"/>
    <n v="0"/>
  </r>
  <r>
    <s v="I25_66to56"/>
    <s v="Win"/>
    <s v="TR012"/>
    <x v="0"/>
    <x v="3"/>
    <s v="Fi01"/>
    <x v="6"/>
    <s v="MD1.vld"/>
    <s v="4a"/>
    <n v="15"/>
    <n v="0"/>
    <s v="MD"/>
    <s v="MD1"/>
    <n v="17350"/>
    <n v="17351"/>
    <x v="0"/>
    <x v="6"/>
    <x v="0"/>
    <n v="6.8"/>
    <n v="0"/>
    <n v="0"/>
    <n v="2975.69"/>
    <n v="6.8"/>
    <n v="0"/>
  </r>
  <r>
    <s v="I25_66to56"/>
    <s v="Win"/>
    <s v="TR012"/>
    <x v="0"/>
    <x v="3"/>
    <s v="Fi01"/>
    <x v="6"/>
    <s v="MD1.vld"/>
    <s v="4a"/>
    <n v="15"/>
    <n v="0"/>
    <s v="MD"/>
    <s v="MD1"/>
    <n v="17352"/>
    <n v="17353"/>
    <x v="1"/>
    <x v="7"/>
    <x v="0"/>
    <n v="17.850000000000001"/>
    <n v="0"/>
    <n v="0"/>
    <n v="3568.18"/>
    <n v="17.850000000000001"/>
    <n v="0"/>
  </r>
  <r>
    <s v="I25_66to56"/>
    <s v="Win"/>
    <s v="TR012"/>
    <x v="0"/>
    <x v="3"/>
    <s v="Fi01"/>
    <x v="6"/>
    <s v="MD1.vld"/>
    <s v="4a"/>
    <n v="15"/>
    <n v="0"/>
    <s v="MD"/>
    <s v="MD1"/>
    <n v="18993"/>
    <n v="15334"/>
    <x v="0"/>
    <x v="8"/>
    <x v="0"/>
    <n v="0"/>
    <n v="0"/>
    <n v="0"/>
    <n v="4165.3100000000004"/>
    <n v="0"/>
    <n v="0"/>
  </r>
  <r>
    <s v="I25_66to56"/>
    <s v="Win"/>
    <s v="TR012"/>
    <x v="0"/>
    <x v="3"/>
    <s v="Fi01"/>
    <x v="6"/>
    <s v="MD1.vld"/>
    <s v="4a"/>
    <n v="15"/>
    <n v="0"/>
    <s v="MD"/>
    <s v="MD1"/>
    <n v="18999"/>
    <n v="19000"/>
    <x v="1"/>
    <x v="9"/>
    <x v="0"/>
    <n v="10.61"/>
    <n v="2.41"/>
    <n v="74.010000000000005"/>
    <n v="6561.33"/>
    <n v="13.02"/>
    <n v="74.010000000000005"/>
  </r>
  <r>
    <s v="I25_66to56"/>
    <s v="Win"/>
    <s v="TR012"/>
    <x v="0"/>
    <x v="3"/>
    <s v="Fi01"/>
    <x v="6"/>
    <s v="MD1.vld"/>
    <s v="4a"/>
    <n v="15"/>
    <n v="0"/>
    <s v="MD"/>
    <s v="MD1"/>
    <n v="19002"/>
    <n v="19001"/>
    <x v="0"/>
    <x v="10"/>
    <x v="0"/>
    <n v="1.96"/>
    <n v="0.4"/>
    <n v="59.41"/>
    <n v="6001.89"/>
    <n v="2.35"/>
    <n v="59.41"/>
  </r>
  <r>
    <s v="I25_66to56"/>
    <s v="Win"/>
    <s v="TR012"/>
    <x v="0"/>
    <x v="3"/>
    <s v="Fi01"/>
    <x v="6"/>
    <s v="MD1.vld"/>
    <s v="4a"/>
    <n v="15"/>
    <n v="0"/>
    <s v="MD"/>
    <s v="MD1"/>
    <n v="19004"/>
    <n v="13271"/>
    <x v="1"/>
    <x v="11"/>
    <x v="0"/>
    <n v="0"/>
    <n v="0"/>
    <n v="34.39"/>
    <n v="8787.65"/>
    <n v="0"/>
    <n v="34.39"/>
  </r>
  <r>
    <s v="I25_66to56"/>
    <s v="Win"/>
    <s v="TR012"/>
    <x v="0"/>
    <x v="3"/>
    <s v="Fi01"/>
    <x v="6"/>
    <s v="MD1.vld"/>
    <s v="4a"/>
    <n v="15"/>
    <n v="0"/>
    <s v="MD"/>
    <s v="MD1"/>
    <n v="19017"/>
    <n v="19018"/>
    <x v="1"/>
    <x v="11"/>
    <x v="1"/>
    <n v="56.72"/>
    <n v="6.52"/>
    <n v="225.87"/>
    <n v="289.11"/>
    <n v="63.24"/>
    <n v="225.87"/>
  </r>
  <r>
    <s v="I25_66to56"/>
    <s v="Win"/>
    <s v="TR012"/>
    <x v="0"/>
    <x v="3"/>
    <s v="Fi01"/>
    <x v="6"/>
    <s v="MD1.vld"/>
    <s v="4a"/>
    <n v="15"/>
    <n v="0"/>
    <s v="MD"/>
    <s v="MD1"/>
    <n v="19035"/>
    <n v="19036"/>
    <x v="1"/>
    <x v="9"/>
    <x v="1"/>
    <n v="27.24"/>
    <n v="0.91"/>
    <n v="96.08"/>
    <n v="124.23"/>
    <n v="28.15"/>
    <n v="96.08"/>
  </r>
  <r>
    <s v="I25_66to56"/>
    <s v="Win"/>
    <s v="TR012"/>
    <x v="0"/>
    <x v="3"/>
    <s v="Fi01"/>
    <x v="6"/>
    <s v="MD1.vld"/>
    <s v="4a"/>
    <n v="15"/>
    <n v="0"/>
    <s v="MD"/>
    <s v="MD1"/>
    <n v="19059"/>
    <n v="19060"/>
    <x v="1"/>
    <x v="3"/>
    <x v="1"/>
    <n v="92.76"/>
    <n v="3.15"/>
    <n v="41.73"/>
    <n v="137.63999999999999"/>
    <n v="95.91"/>
    <n v="41.73"/>
  </r>
  <r>
    <s v="I25_66to56"/>
    <s v="Win"/>
    <s v="TR012"/>
    <x v="0"/>
    <x v="3"/>
    <s v="Fi01"/>
    <x v="6"/>
    <s v="MD1.vld"/>
    <s v="4a"/>
    <n v="15"/>
    <n v="0"/>
    <s v="MD"/>
    <s v="MD1"/>
    <n v="19127"/>
    <n v="19239"/>
    <x v="0"/>
    <x v="0"/>
    <x v="1"/>
    <n v="43.74"/>
    <n v="3.94"/>
    <n v="150.5"/>
    <n v="198.19"/>
    <n v="47.68"/>
    <n v="150.5"/>
  </r>
  <r>
    <s v="I25_66to56"/>
    <s v="Win"/>
    <s v="TR012"/>
    <x v="0"/>
    <x v="3"/>
    <s v="Fi01"/>
    <x v="6"/>
    <s v="MD1.vld"/>
    <s v="4a"/>
    <n v="15"/>
    <n v="0"/>
    <s v="MD"/>
    <s v="MD1"/>
    <n v="19131"/>
    <n v="19130"/>
    <x v="0"/>
    <x v="2"/>
    <x v="1"/>
    <n v="35.36"/>
    <n v="2.91"/>
    <n v="185.09"/>
    <n v="223.36"/>
    <n v="38.270000000000003"/>
    <n v="185.09"/>
  </r>
  <r>
    <s v="I25_66to56"/>
    <s v="Win"/>
    <s v="TR012"/>
    <x v="0"/>
    <x v="3"/>
    <s v="Fi01"/>
    <x v="6"/>
    <s v="MD1.vld"/>
    <s v="4a"/>
    <n v="15"/>
    <n v="0"/>
    <s v="MD"/>
    <s v="MD1"/>
    <n v="19136"/>
    <n v="19135"/>
    <x v="0"/>
    <x v="1"/>
    <x v="1"/>
    <n v="31.86"/>
    <n v="2.48"/>
    <n v="170.4"/>
    <n v="204.73"/>
    <n v="34.33"/>
    <n v="170.4"/>
  </r>
  <r>
    <s v="I25_66to56"/>
    <s v="Win"/>
    <s v="TR012"/>
    <x v="0"/>
    <x v="3"/>
    <s v="Fi01"/>
    <x v="6"/>
    <s v="MD1.vld"/>
    <s v="4a"/>
    <n v="15"/>
    <n v="0"/>
    <s v="MD"/>
    <s v="MD1"/>
    <n v="19149"/>
    <n v="19148"/>
    <x v="0"/>
    <x v="10"/>
    <x v="1"/>
    <n v="18.32"/>
    <n v="1.1499999999999999"/>
    <n v="91.35"/>
    <n v="110.82"/>
    <n v="19.47"/>
    <n v="91.35"/>
  </r>
  <r>
    <s v="I25_66to56"/>
    <s v="Win"/>
    <s v="TR012"/>
    <x v="0"/>
    <x v="3"/>
    <s v="Fi01"/>
    <x v="6"/>
    <s v="MD1.vld"/>
    <s v="4a"/>
    <n v="15"/>
    <n v="0"/>
    <s v="MD"/>
    <s v="MD1"/>
    <n v="19173"/>
    <n v="19172"/>
    <x v="0"/>
    <x v="8"/>
    <x v="1"/>
    <n v="35.75"/>
    <n v="2.11"/>
    <n v="57.61"/>
    <n v="95.48"/>
    <n v="37.86"/>
    <n v="57.61"/>
  </r>
  <r>
    <s v="I25_66to56"/>
    <s v="Win"/>
    <s v="TR012"/>
    <x v="0"/>
    <x v="3"/>
    <s v="Fi01"/>
    <x v="7"/>
    <s v="MD2.vld"/>
    <s v="4a"/>
    <n v="15"/>
    <n v="0"/>
    <s v="MD"/>
    <s v="MD2"/>
    <n v="5209"/>
    <n v="19241"/>
    <x v="0"/>
    <x v="0"/>
    <x v="0"/>
    <n v="18.510000000000002"/>
    <n v="1.1599999999999999"/>
    <n v="103.15"/>
    <n v="14314.47"/>
    <n v="19.670000000000002"/>
    <n v="103.15"/>
  </r>
  <r>
    <s v="I25_66to56"/>
    <s v="Win"/>
    <s v="TR012"/>
    <x v="0"/>
    <x v="3"/>
    <s v="Fi01"/>
    <x v="7"/>
    <s v="MD2.vld"/>
    <s v="4a"/>
    <n v="15"/>
    <n v="0"/>
    <s v="MD"/>
    <s v="MD2"/>
    <n v="5394"/>
    <n v="15366"/>
    <x v="0"/>
    <x v="1"/>
    <x v="0"/>
    <n v="23.68"/>
    <n v="2.4"/>
    <n v="72.59"/>
    <n v="12207.94"/>
    <n v="26.08"/>
    <n v="72.59"/>
  </r>
  <r>
    <s v="I25_66to56"/>
    <s v="Win"/>
    <s v="TR012"/>
    <x v="0"/>
    <x v="3"/>
    <s v="Fi01"/>
    <x v="7"/>
    <s v="MD2.vld"/>
    <s v="4a"/>
    <n v="15"/>
    <n v="0"/>
    <s v="MD"/>
    <s v="MD2"/>
    <n v="13270"/>
    <n v="11802"/>
    <x v="0"/>
    <x v="2"/>
    <x v="0"/>
    <n v="82.15"/>
    <n v="6.55"/>
    <n v="40.15"/>
    <n v="12947.1"/>
    <n v="88.7"/>
    <n v="40.15"/>
  </r>
  <r>
    <s v="I25_66to56"/>
    <s v="Win"/>
    <s v="TR012"/>
    <x v="0"/>
    <x v="3"/>
    <s v="Fi01"/>
    <x v="7"/>
    <s v="MD2.vld"/>
    <s v="4a"/>
    <n v="15"/>
    <n v="0"/>
    <s v="MD"/>
    <s v="MD2"/>
    <n v="15333"/>
    <n v="18991"/>
    <x v="1"/>
    <x v="3"/>
    <x v="0"/>
    <n v="0"/>
    <n v="0"/>
    <n v="0"/>
    <n v="7575.05"/>
    <n v="0"/>
    <n v="0"/>
  </r>
  <r>
    <s v="I25_66to56"/>
    <s v="Win"/>
    <s v="TR012"/>
    <x v="0"/>
    <x v="3"/>
    <s v="Fi01"/>
    <x v="7"/>
    <s v="MD2.vld"/>
    <s v="4a"/>
    <n v="15"/>
    <n v="0"/>
    <s v="MD"/>
    <s v="MD2"/>
    <n v="15740"/>
    <n v="15741"/>
    <x v="1"/>
    <x v="4"/>
    <x v="0"/>
    <n v="163.46"/>
    <n v="0"/>
    <n v="0"/>
    <n v="6840.28"/>
    <n v="163.46"/>
    <n v="0"/>
  </r>
  <r>
    <s v="I25_66to56"/>
    <s v="Win"/>
    <s v="TR012"/>
    <x v="0"/>
    <x v="3"/>
    <s v="Fi01"/>
    <x v="7"/>
    <s v="MD2.vld"/>
    <s v="4a"/>
    <n v="15"/>
    <n v="0"/>
    <s v="MD"/>
    <s v="MD2"/>
    <n v="15742"/>
    <n v="15743"/>
    <x v="0"/>
    <x v="5"/>
    <x v="0"/>
    <n v="48.28"/>
    <n v="0"/>
    <n v="0"/>
    <n v="5245.11"/>
    <n v="48.28"/>
    <n v="0"/>
  </r>
  <r>
    <s v="I25_66to56"/>
    <s v="Win"/>
    <s v="TR012"/>
    <x v="0"/>
    <x v="3"/>
    <s v="Fi01"/>
    <x v="7"/>
    <s v="MD2.vld"/>
    <s v="4a"/>
    <n v="15"/>
    <n v="0"/>
    <s v="MD"/>
    <s v="MD2"/>
    <n v="17350"/>
    <n v="17351"/>
    <x v="0"/>
    <x v="6"/>
    <x v="0"/>
    <n v="20.399999999999999"/>
    <n v="0"/>
    <n v="0"/>
    <n v="5326.33"/>
    <n v="20.399999999999999"/>
    <n v="0"/>
  </r>
  <r>
    <s v="I25_66to56"/>
    <s v="Win"/>
    <s v="TR012"/>
    <x v="0"/>
    <x v="3"/>
    <s v="Fi01"/>
    <x v="7"/>
    <s v="MD2.vld"/>
    <s v="4a"/>
    <n v="15"/>
    <n v="0"/>
    <s v="MD"/>
    <s v="MD2"/>
    <n v="17352"/>
    <n v="17353"/>
    <x v="1"/>
    <x v="7"/>
    <x v="0"/>
    <n v="57.99"/>
    <n v="0"/>
    <n v="0"/>
    <n v="5555.93"/>
    <n v="57.99"/>
    <n v="0"/>
  </r>
  <r>
    <s v="I25_66to56"/>
    <s v="Win"/>
    <s v="TR012"/>
    <x v="0"/>
    <x v="3"/>
    <s v="Fi01"/>
    <x v="7"/>
    <s v="MD2.vld"/>
    <s v="4a"/>
    <n v="15"/>
    <n v="0"/>
    <s v="MD"/>
    <s v="MD2"/>
    <n v="18993"/>
    <n v="15334"/>
    <x v="0"/>
    <x v="8"/>
    <x v="0"/>
    <n v="0"/>
    <n v="0"/>
    <n v="0"/>
    <n v="6970.89"/>
    <n v="0"/>
    <n v="0"/>
  </r>
  <r>
    <s v="I25_66to56"/>
    <s v="Win"/>
    <s v="TR012"/>
    <x v="0"/>
    <x v="3"/>
    <s v="Fi01"/>
    <x v="7"/>
    <s v="MD2.vld"/>
    <s v="4a"/>
    <n v="15"/>
    <n v="0"/>
    <s v="MD"/>
    <s v="MD2"/>
    <n v="18999"/>
    <n v="19000"/>
    <x v="1"/>
    <x v="9"/>
    <x v="0"/>
    <n v="43.03"/>
    <n v="9.08"/>
    <n v="112.61"/>
    <n v="10128.200000000001"/>
    <n v="52.11"/>
    <n v="112.61"/>
  </r>
  <r>
    <s v="I25_66to56"/>
    <s v="Win"/>
    <s v="TR012"/>
    <x v="0"/>
    <x v="3"/>
    <s v="Fi01"/>
    <x v="7"/>
    <s v="MD2.vld"/>
    <s v="4a"/>
    <n v="15"/>
    <n v="0"/>
    <s v="MD"/>
    <s v="MD2"/>
    <n v="19002"/>
    <n v="19001"/>
    <x v="0"/>
    <x v="10"/>
    <x v="0"/>
    <n v="6.95"/>
    <n v="1.0900000000000001"/>
    <n v="104.86"/>
    <n v="9681.0300000000007"/>
    <n v="8.0399999999999991"/>
    <n v="104.86"/>
  </r>
  <r>
    <s v="I25_66to56"/>
    <s v="Win"/>
    <s v="TR012"/>
    <x v="0"/>
    <x v="3"/>
    <s v="Fi01"/>
    <x v="7"/>
    <s v="MD2.vld"/>
    <s v="4a"/>
    <n v="15"/>
    <n v="0"/>
    <s v="MD"/>
    <s v="MD2"/>
    <n v="19004"/>
    <n v="13271"/>
    <x v="1"/>
    <x v="11"/>
    <x v="0"/>
    <n v="22.12"/>
    <n v="2.68"/>
    <n v="65.11"/>
    <n v="13630.34"/>
    <n v="24.81"/>
    <n v="65.11"/>
  </r>
  <r>
    <s v="I25_66to56"/>
    <s v="Win"/>
    <s v="TR012"/>
    <x v="0"/>
    <x v="3"/>
    <s v="Fi01"/>
    <x v="7"/>
    <s v="MD2.vld"/>
    <s v="4a"/>
    <n v="15"/>
    <n v="0"/>
    <s v="MD"/>
    <s v="MD2"/>
    <n v="19017"/>
    <n v="19018"/>
    <x v="1"/>
    <x v="11"/>
    <x v="1"/>
    <n v="330.52"/>
    <n v="36.68"/>
    <n v="357.3"/>
    <n v="724.5"/>
    <n v="367.2"/>
    <n v="357.3"/>
  </r>
  <r>
    <s v="I25_66to56"/>
    <s v="Win"/>
    <s v="TR012"/>
    <x v="0"/>
    <x v="3"/>
    <s v="Fi01"/>
    <x v="7"/>
    <s v="MD2.vld"/>
    <s v="4a"/>
    <n v="15"/>
    <n v="0"/>
    <s v="MD"/>
    <s v="MD2"/>
    <n v="19035"/>
    <n v="19036"/>
    <x v="1"/>
    <x v="9"/>
    <x v="1"/>
    <n v="133.53"/>
    <n v="5.58"/>
    <n v="148.27000000000001"/>
    <n v="287.39"/>
    <n v="139.11000000000001"/>
    <n v="148.27000000000001"/>
  </r>
  <r>
    <s v="I25_66to56"/>
    <s v="Win"/>
    <s v="TR012"/>
    <x v="0"/>
    <x v="3"/>
    <s v="Fi01"/>
    <x v="7"/>
    <s v="MD2.vld"/>
    <s v="4a"/>
    <n v="15"/>
    <n v="0"/>
    <s v="MD"/>
    <s v="MD2"/>
    <n v="19059"/>
    <n v="19060"/>
    <x v="1"/>
    <x v="3"/>
    <x v="1"/>
    <n v="276.63"/>
    <n v="6.31"/>
    <n v="66.03"/>
    <n v="348.97"/>
    <n v="282.94"/>
    <n v="66.03"/>
  </r>
  <r>
    <s v="I25_66to56"/>
    <s v="Win"/>
    <s v="TR012"/>
    <x v="0"/>
    <x v="3"/>
    <s v="Fi01"/>
    <x v="7"/>
    <s v="MD2.vld"/>
    <s v="4a"/>
    <n v="15"/>
    <n v="0"/>
    <s v="MD"/>
    <s v="MD2"/>
    <n v="19127"/>
    <n v="19239"/>
    <x v="0"/>
    <x v="0"/>
    <x v="1"/>
    <n v="189.21"/>
    <n v="16.34"/>
    <n v="235.36"/>
    <n v="440.91"/>
    <n v="205.55"/>
    <n v="235.36"/>
  </r>
  <r>
    <s v="I25_66to56"/>
    <s v="Win"/>
    <s v="TR012"/>
    <x v="0"/>
    <x v="3"/>
    <s v="Fi01"/>
    <x v="7"/>
    <s v="MD2.vld"/>
    <s v="4a"/>
    <n v="15"/>
    <n v="0"/>
    <s v="MD"/>
    <s v="MD2"/>
    <n v="19131"/>
    <n v="19130"/>
    <x v="0"/>
    <x v="2"/>
    <x v="1"/>
    <n v="134.94"/>
    <n v="11.7"/>
    <n v="288.29000000000002"/>
    <n v="434.92"/>
    <n v="146.63999999999999"/>
    <n v="288.29000000000002"/>
  </r>
  <r>
    <s v="I25_66to56"/>
    <s v="Win"/>
    <s v="TR012"/>
    <x v="0"/>
    <x v="3"/>
    <s v="Fi01"/>
    <x v="7"/>
    <s v="MD2.vld"/>
    <s v="4a"/>
    <n v="15"/>
    <n v="0"/>
    <s v="MD"/>
    <s v="MD2"/>
    <n v="19136"/>
    <n v="19135"/>
    <x v="0"/>
    <x v="1"/>
    <x v="1"/>
    <n v="116.02"/>
    <n v="9.4700000000000006"/>
    <n v="259.07"/>
    <n v="384.57"/>
    <n v="125.5"/>
    <n v="259.07"/>
  </r>
  <r>
    <s v="I25_66to56"/>
    <s v="Win"/>
    <s v="TR012"/>
    <x v="0"/>
    <x v="3"/>
    <s v="Fi01"/>
    <x v="7"/>
    <s v="MD2.vld"/>
    <s v="4a"/>
    <n v="15"/>
    <n v="0"/>
    <s v="MD"/>
    <s v="MD2"/>
    <n v="19149"/>
    <n v="19148"/>
    <x v="0"/>
    <x v="10"/>
    <x v="1"/>
    <n v="59.96"/>
    <n v="3.8"/>
    <n v="136.85"/>
    <n v="200.61"/>
    <n v="63.76"/>
    <n v="136.85"/>
  </r>
  <r>
    <s v="I25_66to56"/>
    <s v="Win"/>
    <s v="TR012"/>
    <x v="0"/>
    <x v="3"/>
    <s v="Fi01"/>
    <x v="7"/>
    <s v="MD2.vld"/>
    <s v="4a"/>
    <n v="15"/>
    <n v="0"/>
    <s v="MD"/>
    <s v="MD2"/>
    <n v="19173"/>
    <n v="19172"/>
    <x v="0"/>
    <x v="8"/>
    <x v="1"/>
    <n v="97.2"/>
    <n v="4.2300000000000004"/>
    <n v="92.17"/>
    <n v="193.6"/>
    <n v="101.43"/>
    <n v="92.17"/>
  </r>
  <r>
    <s v="I25_66to56"/>
    <s v="Win"/>
    <s v="TR012"/>
    <x v="0"/>
    <x v="3"/>
    <s v="Fi01"/>
    <x v="8"/>
    <s v="PM1.vld"/>
    <s v="4a"/>
    <n v="15"/>
    <n v="0"/>
    <s v="PM"/>
    <s v="PM1"/>
    <n v="5209"/>
    <n v="19241"/>
    <x v="0"/>
    <x v="0"/>
    <x v="0"/>
    <n v="46.24"/>
    <n v="3.8"/>
    <n v="31.81"/>
    <n v="2428.85"/>
    <n v="50.03"/>
    <n v="31.81"/>
  </r>
  <r>
    <s v="I25_66to56"/>
    <s v="Win"/>
    <s v="TR012"/>
    <x v="0"/>
    <x v="3"/>
    <s v="Fi01"/>
    <x v="8"/>
    <s v="PM1.vld"/>
    <s v="4a"/>
    <n v="15"/>
    <n v="0"/>
    <s v="PM"/>
    <s v="PM1"/>
    <n v="5394"/>
    <n v="15366"/>
    <x v="0"/>
    <x v="1"/>
    <x v="0"/>
    <n v="30.92"/>
    <n v="4.45"/>
    <n v="24.54"/>
    <n v="2272.7399999999998"/>
    <n v="35.369999999999997"/>
    <n v="24.54"/>
  </r>
  <r>
    <s v="I25_66to56"/>
    <s v="Win"/>
    <s v="TR012"/>
    <x v="0"/>
    <x v="3"/>
    <s v="Fi01"/>
    <x v="8"/>
    <s v="PM1.vld"/>
    <s v="4a"/>
    <n v="15"/>
    <n v="0"/>
    <s v="PM"/>
    <s v="PM1"/>
    <n v="13270"/>
    <n v="11802"/>
    <x v="0"/>
    <x v="2"/>
    <x v="0"/>
    <n v="53.68"/>
    <n v="8.07"/>
    <n v="14.88"/>
    <n v="2291.8000000000002"/>
    <n v="61.75"/>
    <n v="14.88"/>
  </r>
  <r>
    <s v="I25_66to56"/>
    <s v="Win"/>
    <s v="TR012"/>
    <x v="0"/>
    <x v="3"/>
    <s v="Fi01"/>
    <x v="8"/>
    <s v="PM1.vld"/>
    <s v="4a"/>
    <n v="15"/>
    <n v="0"/>
    <s v="PM"/>
    <s v="PM1"/>
    <n v="15333"/>
    <n v="18991"/>
    <x v="1"/>
    <x v="3"/>
    <x v="0"/>
    <n v="0"/>
    <n v="0"/>
    <n v="0"/>
    <n v="1433.63"/>
    <n v="0"/>
    <n v="0"/>
  </r>
  <r>
    <s v="I25_66to56"/>
    <s v="Win"/>
    <s v="TR012"/>
    <x v="0"/>
    <x v="3"/>
    <s v="Fi01"/>
    <x v="8"/>
    <s v="PM1.vld"/>
    <s v="4a"/>
    <n v="15"/>
    <n v="0"/>
    <s v="PM"/>
    <s v="PM1"/>
    <n v="15740"/>
    <n v="15741"/>
    <x v="1"/>
    <x v="4"/>
    <x v="0"/>
    <n v="144.21"/>
    <n v="0"/>
    <n v="0"/>
    <n v="1341.61"/>
    <n v="144.21"/>
    <n v="0"/>
  </r>
  <r>
    <s v="I25_66to56"/>
    <s v="Win"/>
    <s v="TR012"/>
    <x v="0"/>
    <x v="3"/>
    <s v="Fi01"/>
    <x v="8"/>
    <s v="PM1.vld"/>
    <s v="4a"/>
    <n v="15"/>
    <n v="0"/>
    <s v="PM"/>
    <s v="PM1"/>
    <n v="15742"/>
    <n v="15743"/>
    <x v="0"/>
    <x v="5"/>
    <x v="0"/>
    <n v="81.650000000000006"/>
    <n v="0"/>
    <n v="0"/>
    <n v="1298.25"/>
    <n v="81.650000000000006"/>
    <n v="0"/>
  </r>
  <r>
    <s v="I25_66to56"/>
    <s v="Win"/>
    <s v="TR012"/>
    <x v="0"/>
    <x v="3"/>
    <s v="Fi01"/>
    <x v="8"/>
    <s v="PM1.vld"/>
    <s v="4a"/>
    <n v="15"/>
    <n v="0"/>
    <s v="PM"/>
    <s v="PM1"/>
    <n v="17350"/>
    <n v="17351"/>
    <x v="0"/>
    <x v="6"/>
    <x v="0"/>
    <n v="21.97"/>
    <n v="0"/>
    <n v="0"/>
    <n v="1625.55"/>
    <n v="21.97"/>
    <n v="0"/>
  </r>
  <r>
    <s v="I25_66to56"/>
    <s v="Win"/>
    <s v="TR012"/>
    <x v="0"/>
    <x v="3"/>
    <s v="Fi01"/>
    <x v="8"/>
    <s v="PM1.vld"/>
    <s v="4a"/>
    <n v="15"/>
    <n v="0"/>
    <s v="PM"/>
    <s v="PM1"/>
    <n v="17352"/>
    <n v="17353"/>
    <x v="1"/>
    <x v="7"/>
    <x v="0"/>
    <n v="40.75"/>
    <n v="0"/>
    <n v="0"/>
    <n v="1535.55"/>
    <n v="40.75"/>
    <n v="0"/>
  </r>
  <r>
    <s v="I25_66to56"/>
    <s v="Win"/>
    <s v="TR012"/>
    <x v="0"/>
    <x v="3"/>
    <s v="Fi01"/>
    <x v="8"/>
    <s v="PM1.vld"/>
    <s v="4a"/>
    <n v="15"/>
    <n v="0"/>
    <s v="PM"/>
    <s v="PM1"/>
    <n v="18993"/>
    <n v="15334"/>
    <x v="0"/>
    <x v="8"/>
    <x v="0"/>
    <n v="0"/>
    <n v="0"/>
    <n v="0"/>
    <n v="1386.61"/>
    <n v="0"/>
    <n v="0"/>
  </r>
  <r>
    <s v="I25_66to56"/>
    <s v="Win"/>
    <s v="TR012"/>
    <x v="0"/>
    <x v="3"/>
    <s v="Fi01"/>
    <x v="8"/>
    <s v="PM1.vld"/>
    <s v="4a"/>
    <n v="15"/>
    <n v="0"/>
    <s v="PM"/>
    <s v="PM1"/>
    <n v="18999"/>
    <n v="19000"/>
    <x v="1"/>
    <x v="9"/>
    <x v="0"/>
    <n v="46.59"/>
    <n v="4.22"/>
    <n v="17.43"/>
    <n v="2066.16"/>
    <n v="50.81"/>
    <n v="17.43"/>
  </r>
  <r>
    <s v="I25_66to56"/>
    <s v="Win"/>
    <s v="TR012"/>
    <x v="0"/>
    <x v="3"/>
    <s v="Fi01"/>
    <x v="8"/>
    <s v="PM1.vld"/>
    <s v="4a"/>
    <n v="15"/>
    <n v="0"/>
    <s v="PM"/>
    <s v="PM1"/>
    <n v="19002"/>
    <n v="19001"/>
    <x v="0"/>
    <x v="10"/>
    <x v="0"/>
    <n v="18.420000000000002"/>
    <n v="1.81"/>
    <n v="22.73"/>
    <n v="1992.59"/>
    <n v="20.22"/>
    <n v="22.73"/>
  </r>
  <r>
    <s v="I25_66to56"/>
    <s v="Win"/>
    <s v="TR012"/>
    <x v="0"/>
    <x v="3"/>
    <s v="Fi01"/>
    <x v="8"/>
    <s v="PM1.vld"/>
    <s v="4a"/>
    <n v="15"/>
    <n v="0"/>
    <s v="PM"/>
    <s v="PM1"/>
    <n v="19004"/>
    <n v="13271"/>
    <x v="1"/>
    <x v="11"/>
    <x v="0"/>
    <n v="38.46"/>
    <n v="4.9400000000000004"/>
    <n v="28.11"/>
    <n v="2442.4499999999998"/>
    <n v="43.4"/>
    <n v="28.11"/>
  </r>
  <r>
    <s v="I25_66to56"/>
    <s v="Win"/>
    <s v="TR012"/>
    <x v="0"/>
    <x v="3"/>
    <s v="Fi01"/>
    <x v="8"/>
    <s v="PM1.vld"/>
    <s v="4a"/>
    <n v="15"/>
    <n v="0"/>
    <s v="PM"/>
    <s v="PM1"/>
    <n v="19017"/>
    <n v="19018"/>
    <x v="1"/>
    <x v="11"/>
    <x v="1"/>
    <n v="378.7"/>
    <n v="29.6"/>
    <n v="65.53"/>
    <n v="473.82"/>
    <n v="408.29"/>
    <n v="65.53"/>
  </r>
  <r>
    <s v="I25_66to56"/>
    <s v="Win"/>
    <s v="TR012"/>
    <x v="0"/>
    <x v="3"/>
    <s v="Fi01"/>
    <x v="8"/>
    <s v="PM1.vld"/>
    <s v="4a"/>
    <n v="15"/>
    <n v="0"/>
    <s v="PM"/>
    <s v="PM1"/>
    <n v="19035"/>
    <n v="19036"/>
    <x v="1"/>
    <x v="9"/>
    <x v="1"/>
    <n v="193.05"/>
    <n v="7.24"/>
    <n v="32.42"/>
    <n v="232.71"/>
    <n v="200.28"/>
    <n v="32.42"/>
  </r>
  <r>
    <s v="I25_66to56"/>
    <s v="Win"/>
    <s v="TR012"/>
    <x v="0"/>
    <x v="3"/>
    <s v="Fi01"/>
    <x v="8"/>
    <s v="PM1.vld"/>
    <s v="4a"/>
    <n v="15"/>
    <n v="0"/>
    <s v="PM"/>
    <s v="PM1"/>
    <n v="19059"/>
    <n v="19060"/>
    <x v="1"/>
    <x v="3"/>
    <x v="1"/>
    <n v="237.53"/>
    <n v="5.13"/>
    <n v="16.899999999999999"/>
    <n v="259.56"/>
    <n v="242.65"/>
    <n v="16.899999999999999"/>
  </r>
  <r>
    <s v="I25_66to56"/>
    <s v="Win"/>
    <s v="TR012"/>
    <x v="0"/>
    <x v="3"/>
    <s v="Fi01"/>
    <x v="8"/>
    <s v="PM1.vld"/>
    <s v="4a"/>
    <n v="15"/>
    <n v="0"/>
    <s v="PM"/>
    <s v="PM1"/>
    <n v="19127"/>
    <n v="19239"/>
    <x v="0"/>
    <x v="0"/>
    <x v="1"/>
    <n v="200.04"/>
    <n v="24.37"/>
    <n v="72.55"/>
    <n v="296.95"/>
    <n v="224.4"/>
    <n v="72.55"/>
  </r>
  <r>
    <s v="I25_66to56"/>
    <s v="Win"/>
    <s v="TR012"/>
    <x v="0"/>
    <x v="3"/>
    <s v="Fi01"/>
    <x v="8"/>
    <s v="PM1.vld"/>
    <s v="4a"/>
    <n v="15"/>
    <n v="0"/>
    <s v="PM"/>
    <s v="PM1"/>
    <n v="19131"/>
    <n v="19130"/>
    <x v="0"/>
    <x v="2"/>
    <x v="1"/>
    <n v="216.81"/>
    <n v="22.6"/>
    <n v="87.79"/>
    <n v="327.2"/>
    <n v="239.41"/>
    <n v="87.79"/>
  </r>
  <r>
    <s v="I25_66to56"/>
    <s v="Win"/>
    <s v="TR012"/>
    <x v="0"/>
    <x v="3"/>
    <s v="Fi01"/>
    <x v="8"/>
    <s v="PM1.vld"/>
    <s v="4a"/>
    <n v="15"/>
    <n v="0"/>
    <s v="PM"/>
    <s v="PM1"/>
    <n v="19136"/>
    <n v="19135"/>
    <x v="0"/>
    <x v="1"/>
    <x v="1"/>
    <n v="199.8"/>
    <n v="19.149999999999999"/>
    <n v="74.67"/>
    <n v="293.62"/>
    <n v="218.95"/>
    <n v="74.67"/>
  </r>
  <r>
    <s v="I25_66to56"/>
    <s v="Win"/>
    <s v="TR012"/>
    <x v="0"/>
    <x v="3"/>
    <s v="Fi01"/>
    <x v="8"/>
    <s v="PM1.vld"/>
    <s v="4a"/>
    <n v="15"/>
    <n v="0"/>
    <s v="PM"/>
    <s v="PM1"/>
    <n v="19149"/>
    <n v="19148"/>
    <x v="0"/>
    <x v="10"/>
    <x v="1"/>
    <n v="117.38"/>
    <n v="5.83"/>
    <n v="35.9"/>
    <n v="159.1"/>
    <n v="123.21"/>
    <n v="35.9"/>
  </r>
  <r>
    <s v="I25_66to56"/>
    <s v="Win"/>
    <s v="TR012"/>
    <x v="0"/>
    <x v="3"/>
    <s v="Fi01"/>
    <x v="8"/>
    <s v="PM1.vld"/>
    <s v="4a"/>
    <n v="15"/>
    <n v="0"/>
    <s v="PM"/>
    <s v="PM1"/>
    <n v="19173"/>
    <n v="19172"/>
    <x v="0"/>
    <x v="8"/>
    <x v="1"/>
    <n v="123.36"/>
    <n v="2.81"/>
    <n v="18.649999999999999"/>
    <n v="144.82"/>
    <n v="126.17"/>
    <n v="18.649999999999999"/>
  </r>
  <r>
    <s v="I25_66to56"/>
    <s v="Win"/>
    <s v="TR012"/>
    <x v="0"/>
    <x v="3"/>
    <s v="Fi01"/>
    <x v="9"/>
    <s v="PM2.vld"/>
    <s v="4a"/>
    <n v="15"/>
    <n v="0"/>
    <s v="PM"/>
    <s v="PM2"/>
    <n v="5209"/>
    <n v="19241"/>
    <x v="0"/>
    <x v="0"/>
    <x v="0"/>
    <n v="94.02"/>
    <n v="8.2200000000000006"/>
    <n v="68.27"/>
    <n v="4981.7299999999996"/>
    <n v="102.25"/>
    <n v="68.27"/>
  </r>
  <r>
    <s v="I25_66to56"/>
    <s v="Win"/>
    <s v="TR012"/>
    <x v="0"/>
    <x v="3"/>
    <s v="Fi01"/>
    <x v="9"/>
    <s v="PM2.vld"/>
    <s v="4a"/>
    <n v="15"/>
    <n v="0"/>
    <s v="PM"/>
    <s v="PM2"/>
    <n v="5394"/>
    <n v="15366"/>
    <x v="0"/>
    <x v="1"/>
    <x v="0"/>
    <n v="69.37"/>
    <n v="10.27"/>
    <n v="50.08"/>
    <n v="4676.91"/>
    <n v="79.63"/>
    <n v="50.08"/>
  </r>
  <r>
    <s v="I25_66to56"/>
    <s v="Win"/>
    <s v="TR012"/>
    <x v="0"/>
    <x v="3"/>
    <s v="Fi01"/>
    <x v="9"/>
    <s v="PM2.vld"/>
    <s v="4a"/>
    <n v="15"/>
    <n v="0"/>
    <s v="PM"/>
    <s v="PM2"/>
    <n v="13270"/>
    <n v="11802"/>
    <x v="0"/>
    <x v="2"/>
    <x v="0"/>
    <n v="128.88"/>
    <n v="19.36"/>
    <n v="33.04"/>
    <n v="4637.6099999999997"/>
    <n v="148.24"/>
    <n v="33.04"/>
  </r>
  <r>
    <s v="I25_66to56"/>
    <s v="Win"/>
    <s v="TR012"/>
    <x v="0"/>
    <x v="3"/>
    <s v="Fi01"/>
    <x v="9"/>
    <s v="PM2.vld"/>
    <s v="4a"/>
    <n v="15"/>
    <n v="0"/>
    <s v="PM"/>
    <s v="PM2"/>
    <n v="15333"/>
    <n v="18991"/>
    <x v="1"/>
    <x v="3"/>
    <x v="0"/>
    <n v="0"/>
    <n v="0"/>
    <n v="0"/>
    <n v="3021.71"/>
    <n v="0"/>
    <n v="0"/>
  </r>
  <r>
    <s v="I25_66to56"/>
    <s v="Win"/>
    <s v="TR012"/>
    <x v="0"/>
    <x v="3"/>
    <s v="Fi01"/>
    <x v="9"/>
    <s v="PM2.vld"/>
    <s v="4a"/>
    <n v="15"/>
    <n v="0"/>
    <s v="PM"/>
    <s v="PM2"/>
    <n v="15740"/>
    <n v="15741"/>
    <x v="1"/>
    <x v="4"/>
    <x v="0"/>
    <n v="422.92"/>
    <n v="0"/>
    <n v="0"/>
    <n v="3146.06"/>
    <n v="422.92"/>
    <n v="0"/>
  </r>
  <r>
    <s v="I25_66to56"/>
    <s v="Win"/>
    <s v="TR012"/>
    <x v="0"/>
    <x v="3"/>
    <s v="Fi01"/>
    <x v="9"/>
    <s v="PM2.vld"/>
    <s v="4a"/>
    <n v="15"/>
    <n v="0"/>
    <s v="PM"/>
    <s v="PM2"/>
    <n v="15742"/>
    <n v="15743"/>
    <x v="0"/>
    <x v="5"/>
    <x v="0"/>
    <n v="242.83"/>
    <n v="0"/>
    <n v="0.12"/>
    <n v="2725.67"/>
    <n v="242.83"/>
    <n v="0.12"/>
  </r>
  <r>
    <s v="I25_66to56"/>
    <s v="Win"/>
    <s v="TR012"/>
    <x v="0"/>
    <x v="3"/>
    <s v="Fi01"/>
    <x v="9"/>
    <s v="PM2.vld"/>
    <s v="4a"/>
    <n v="15"/>
    <n v="0"/>
    <s v="PM"/>
    <s v="PM2"/>
    <n v="17350"/>
    <n v="17351"/>
    <x v="0"/>
    <x v="6"/>
    <x v="0"/>
    <n v="60.84"/>
    <n v="0"/>
    <n v="0.01"/>
    <n v="3485.52"/>
    <n v="60.84"/>
    <n v="0.01"/>
  </r>
  <r>
    <s v="I25_66to56"/>
    <s v="Win"/>
    <s v="TR012"/>
    <x v="0"/>
    <x v="3"/>
    <s v="Fi01"/>
    <x v="9"/>
    <s v="PM2.vld"/>
    <s v="4a"/>
    <n v="15"/>
    <n v="0"/>
    <s v="PM"/>
    <s v="PM2"/>
    <n v="17352"/>
    <n v="17353"/>
    <x v="1"/>
    <x v="7"/>
    <x v="0"/>
    <n v="95.45"/>
    <n v="0"/>
    <n v="0"/>
    <n v="3093.53"/>
    <n v="95.45"/>
    <n v="0"/>
  </r>
  <r>
    <s v="I25_66to56"/>
    <s v="Win"/>
    <s v="TR012"/>
    <x v="0"/>
    <x v="3"/>
    <s v="Fi01"/>
    <x v="9"/>
    <s v="PM2.vld"/>
    <s v="4a"/>
    <n v="15"/>
    <n v="0"/>
    <s v="PM"/>
    <s v="PM2"/>
    <n v="18993"/>
    <n v="15334"/>
    <x v="0"/>
    <x v="8"/>
    <x v="0"/>
    <n v="0"/>
    <n v="0"/>
    <n v="0"/>
    <n v="2730.01"/>
    <n v="0"/>
    <n v="0"/>
  </r>
  <r>
    <s v="I25_66to56"/>
    <s v="Win"/>
    <s v="TR012"/>
    <x v="0"/>
    <x v="3"/>
    <s v="Fi01"/>
    <x v="9"/>
    <s v="PM2.vld"/>
    <s v="4a"/>
    <n v="15"/>
    <n v="0"/>
    <s v="PM"/>
    <s v="PM2"/>
    <n v="18999"/>
    <n v="19000"/>
    <x v="1"/>
    <x v="9"/>
    <x v="0"/>
    <n v="147.47999999999999"/>
    <n v="13.14"/>
    <n v="42.57"/>
    <n v="4376.74"/>
    <n v="160.61000000000001"/>
    <n v="42.57"/>
  </r>
  <r>
    <s v="I25_66to56"/>
    <s v="Win"/>
    <s v="TR012"/>
    <x v="0"/>
    <x v="3"/>
    <s v="Fi01"/>
    <x v="9"/>
    <s v="PM2.vld"/>
    <s v="4a"/>
    <n v="15"/>
    <n v="0"/>
    <s v="PM"/>
    <s v="PM2"/>
    <n v="19002"/>
    <n v="19001"/>
    <x v="0"/>
    <x v="10"/>
    <x v="0"/>
    <n v="56.93"/>
    <n v="4.8"/>
    <n v="44.33"/>
    <n v="4165.18"/>
    <n v="61.73"/>
    <n v="44.33"/>
  </r>
  <r>
    <s v="I25_66to56"/>
    <s v="Win"/>
    <s v="TR012"/>
    <x v="0"/>
    <x v="3"/>
    <s v="Fi01"/>
    <x v="9"/>
    <s v="PM2.vld"/>
    <s v="4a"/>
    <n v="15"/>
    <n v="0"/>
    <s v="PM"/>
    <s v="PM2"/>
    <n v="19004"/>
    <n v="13271"/>
    <x v="1"/>
    <x v="11"/>
    <x v="0"/>
    <n v="112.47"/>
    <n v="14.29"/>
    <n v="46.85"/>
    <n v="4947.0200000000004"/>
    <n v="126.76"/>
    <n v="46.85"/>
  </r>
  <r>
    <s v="I25_66to56"/>
    <s v="Win"/>
    <s v="TR012"/>
    <x v="0"/>
    <x v="3"/>
    <s v="Fi01"/>
    <x v="9"/>
    <s v="PM2.vld"/>
    <s v="4a"/>
    <n v="15"/>
    <n v="0"/>
    <s v="PM"/>
    <s v="PM2"/>
    <n v="19017"/>
    <n v="19018"/>
    <x v="1"/>
    <x v="11"/>
    <x v="1"/>
    <n v="1006.81"/>
    <n v="82.24"/>
    <n v="182.93"/>
    <n v="1271.98"/>
    <n v="1089.05"/>
    <n v="182.93"/>
  </r>
  <r>
    <s v="I25_66to56"/>
    <s v="Win"/>
    <s v="TR012"/>
    <x v="0"/>
    <x v="3"/>
    <s v="Fi01"/>
    <x v="9"/>
    <s v="PM2.vld"/>
    <s v="4a"/>
    <n v="15"/>
    <n v="0"/>
    <s v="PM"/>
    <s v="PM2"/>
    <n v="19035"/>
    <n v="19036"/>
    <x v="1"/>
    <x v="9"/>
    <x v="1"/>
    <n v="574.12"/>
    <n v="25.39"/>
    <n v="83.92"/>
    <n v="683.44"/>
    <n v="599.52"/>
    <n v="83.92"/>
  </r>
  <r>
    <s v="I25_66to56"/>
    <s v="Win"/>
    <s v="TR012"/>
    <x v="0"/>
    <x v="3"/>
    <s v="Fi01"/>
    <x v="9"/>
    <s v="PM2.vld"/>
    <s v="4a"/>
    <n v="15"/>
    <n v="0"/>
    <s v="PM"/>
    <s v="PM2"/>
    <n v="19059"/>
    <n v="19060"/>
    <x v="1"/>
    <x v="3"/>
    <x v="1"/>
    <n v="753.53"/>
    <n v="16.690000000000001"/>
    <n v="35.67"/>
    <n v="805.89"/>
    <n v="770.22"/>
    <n v="35.67"/>
  </r>
  <r>
    <s v="I25_66to56"/>
    <s v="Win"/>
    <s v="TR012"/>
    <x v="0"/>
    <x v="3"/>
    <s v="Fi01"/>
    <x v="9"/>
    <s v="PM2.vld"/>
    <s v="4a"/>
    <n v="15"/>
    <n v="0"/>
    <s v="PM"/>
    <s v="PM2"/>
    <n v="19127"/>
    <n v="19239"/>
    <x v="0"/>
    <x v="0"/>
    <x v="1"/>
    <n v="508.18"/>
    <n v="62.12"/>
    <n v="163.13"/>
    <n v="733.42"/>
    <n v="570.29"/>
    <n v="163.13"/>
  </r>
  <r>
    <s v="I25_66to56"/>
    <s v="Win"/>
    <s v="TR012"/>
    <x v="0"/>
    <x v="3"/>
    <s v="Fi01"/>
    <x v="9"/>
    <s v="PM2.vld"/>
    <s v="4a"/>
    <n v="15"/>
    <n v="0"/>
    <s v="PM"/>
    <s v="PM2"/>
    <n v="19131"/>
    <n v="19130"/>
    <x v="0"/>
    <x v="2"/>
    <x v="1"/>
    <n v="526.14"/>
    <n v="55.33"/>
    <n v="187.86"/>
    <n v="769.33"/>
    <n v="581.47"/>
    <n v="187.86"/>
  </r>
  <r>
    <s v="I25_66to56"/>
    <s v="Win"/>
    <s v="TR012"/>
    <x v="0"/>
    <x v="3"/>
    <s v="Fi01"/>
    <x v="9"/>
    <s v="PM2.vld"/>
    <s v="4a"/>
    <n v="15"/>
    <n v="0"/>
    <s v="PM"/>
    <s v="PM2"/>
    <n v="19136"/>
    <n v="19135"/>
    <x v="0"/>
    <x v="1"/>
    <x v="1"/>
    <n v="498.08"/>
    <n v="47.76"/>
    <n v="163.91"/>
    <n v="709.76"/>
    <n v="545.84"/>
    <n v="163.91"/>
  </r>
  <r>
    <s v="I25_66to56"/>
    <s v="Win"/>
    <s v="TR012"/>
    <x v="0"/>
    <x v="3"/>
    <s v="Fi01"/>
    <x v="9"/>
    <s v="PM2.vld"/>
    <s v="4a"/>
    <n v="15"/>
    <n v="0"/>
    <s v="PM"/>
    <s v="PM2"/>
    <n v="19149"/>
    <n v="19148"/>
    <x v="0"/>
    <x v="10"/>
    <x v="1"/>
    <n v="348.21"/>
    <n v="19.82"/>
    <n v="95.73"/>
    <n v="463.76"/>
    <n v="368.03"/>
    <n v="95.73"/>
  </r>
  <r>
    <s v="I25_66to56"/>
    <s v="Win"/>
    <s v="TR012"/>
    <x v="0"/>
    <x v="3"/>
    <s v="Fi01"/>
    <x v="9"/>
    <s v="PM2.vld"/>
    <s v="4a"/>
    <n v="15"/>
    <n v="0"/>
    <s v="PM"/>
    <s v="PM2"/>
    <n v="19173"/>
    <n v="19172"/>
    <x v="0"/>
    <x v="8"/>
    <x v="1"/>
    <n v="394.26"/>
    <n v="10.89"/>
    <n v="41.65"/>
    <n v="446.8"/>
    <n v="405.15"/>
    <n v="41.65"/>
  </r>
  <r>
    <s v="I25_66to56"/>
    <s v="Win"/>
    <s v="TR012"/>
    <x v="0"/>
    <x v="3"/>
    <s v="Fi01"/>
    <x v="10"/>
    <s v="PM3.vld"/>
    <s v="4a"/>
    <n v="15"/>
    <n v="0"/>
    <s v="PM"/>
    <s v="PM3"/>
    <n v="5209"/>
    <n v="19241"/>
    <x v="0"/>
    <x v="0"/>
    <x v="0"/>
    <n v="157.69999999999999"/>
    <n v="18.27"/>
    <n v="140.82"/>
    <n v="7896.84"/>
    <n v="175.97"/>
    <n v="140.82"/>
  </r>
  <r>
    <s v="I25_66to56"/>
    <s v="Win"/>
    <s v="TR012"/>
    <x v="0"/>
    <x v="3"/>
    <s v="Fi01"/>
    <x v="10"/>
    <s v="PM3.vld"/>
    <s v="4a"/>
    <n v="15"/>
    <n v="0"/>
    <s v="PM"/>
    <s v="PM3"/>
    <n v="5394"/>
    <n v="15366"/>
    <x v="0"/>
    <x v="1"/>
    <x v="0"/>
    <n v="163.97"/>
    <n v="23.53"/>
    <n v="85.26"/>
    <n v="7153.56"/>
    <n v="187.5"/>
    <n v="85.26"/>
  </r>
  <r>
    <s v="I25_66to56"/>
    <s v="Win"/>
    <s v="TR012"/>
    <x v="0"/>
    <x v="3"/>
    <s v="Fi01"/>
    <x v="10"/>
    <s v="PM3.vld"/>
    <s v="4a"/>
    <n v="15"/>
    <n v="0"/>
    <s v="PM"/>
    <s v="PM3"/>
    <n v="13270"/>
    <n v="11802"/>
    <x v="0"/>
    <x v="2"/>
    <x v="0"/>
    <n v="382.19"/>
    <n v="57.57"/>
    <n v="64.430000000000007"/>
    <n v="7360.15"/>
    <n v="439.76"/>
    <n v="64.430000000000007"/>
  </r>
  <r>
    <s v="I25_66to56"/>
    <s v="Win"/>
    <s v="TR012"/>
    <x v="0"/>
    <x v="3"/>
    <s v="Fi01"/>
    <x v="10"/>
    <s v="PM3.vld"/>
    <s v="4a"/>
    <n v="15"/>
    <n v="0"/>
    <s v="PM"/>
    <s v="PM3"/>
    <n v="15333"/>
    <n v="18991"/>
    <x v="1"/>
    <x v="3"/>
    <x v="0"/>
    <n v="0"/>
    <n v="0"/>
    <n v="0"/>
    <n v="5085.9399999999996"/>
    <n v="0"/>
    <n v="0"/>
  </r>
  <r>
    <s v="I25_66to56"/>
    <s v="Win"/>
    <s v="TR012"/>
    <x v="0"/>
    <x v="3"/>
    <s v="Fi01"/>
    <x v="10"/>
    <s v="PM3.vld"/>
    <s v="4a"/>
    <n v="15"/>
    <n v="0"/>
    <s v="PM"/>
    <s v="PM3"/>
    <n v="15740"/>
    <n v="15741"/>
    <x v="1"/>
    <x v="4"/>
    <x v="0"/>
    <n v="529.04"/>
    <n v="0"/>
    <n v="0.02"/>
    <n v="4988.08"/>
    <n v="529.04"/>
    <n v="0.02"/>
  </r>
  <r>
    <s v="I25_66to56"/>
    <s v="Win"/>
    <s v="TR012"/>
    <x v="0"/>
    <x v="3"/>
    <s v="Fi01"/>
    <x v="10"/>
    <s v="PM3.vld"/>
    <s v="4a"/>
    <n v="15"/>
    <n v="0"/>
    <s v="PM"/>
    <s v="PM3"/>
    <n v="15742"/>
    <n v="15743"/>
    <x v="0"/>
    <x v="5"/>
    <x v="0"/>
    <n v="478.76"/>
    <n v="0"/>
    <n v="0.74"/>
    <n v="3822.31"/>
    <n v="478.76"/>
    <n v="0.74"/>
  </r>
  <r>
    <s v="I25_66to56"/>
    <s v="Win"/>
    <s v="TR012"/>
    <x v="0"/>
    <x v="3"/>
    <s v="Fi01"/>
    <x v="10"/>
    <s v="PM3.vld"/>
    <s v="4a"/>
    <n v="15"/>
    <n v="0"/>
    <s v="PM"/>
    <s v="PM3"/>
    <n v="17350"/>
    <n v="17351"/>
    <x v="0"/>
    <x v="6"/>
    <x v="0"/>
    <n v="114.83"/>
    <n v="0"/>
    <n v="0.15"/>
    <n v="5804.61"/>
    <n v="114.83"/>
    <n v="0.15"/>
  </r>
  <r>
    <s v="I25_66to56"/>
    <s v="Win"/>
    <s v="TR012"/>
    <x v="0"/>
    <x v="3"/>
    <s v="Fi01"/>
    <x v="10"/>
    <s v="PM3.vld"/>
    <s v="4a"/>
    <n v="15"/>
    <n v="0"/>
    <s v="PM"/>
    <s v="PM3"/>
    <n v="17352"/>
    <n v="17353"/>
    <x v="1"/>
    <x v="7"/>
    <x v="0"/>
    <n v="104.82"/>
    <n v="0"/>
    <n v="0"/>
    <n v="4896.47"/>
    <n v="104.82"/>
    <n v="0"/>
  </r>
  <r>
    <s v="I25_66to56"/>
    <s v="Win"/>
    <s v="TR012"/>
    <x v="0"/>
    <x v="3"/>
    <s v="Fi01"/>
    <x v="10"/>
    <s v="PM3.vld"/>
    <s v="4a"/>
    <n v="15"/>
    <n v="0"/>
    <s v="PM"/>
    <s v="PM3"/>
    <n v="18993"/>
    <n v="15334"/>
    <x v="0"/>
    <x v="8"/>
    <x v="0"/>
    <n v="0"/>
    <n v="0"/>
    <n v="0"/>
    <n v="4043.86"/>
    <n v="0"/>
    <n v="0"/>
  </r>
  <r>
    <s v="I25_66to56"/>
    <s v="Win"/>
    <s v="TR012"/>
    <x v="0"/>
    <x v="3"/>
    <s v="Fi01"/>
    <x v="10"/>
    <s v="PM3.vld"/>
    <s v="4a"/>
    <n v="15"/>
    <n v="0"/>
    <s v="PM"/>
    <s v="PM3"/>
    <n v="18999"/>
    <n v="19000"/>
    <x v="1"/>
    <x v="9"/>
    <x v="0"/>
    <n v="140.84"/>
    <n v="10.07"/>
    <n v="73.849999999999994"/>
    <n v="7211.56"/>
    <n v="150.91"/>
    <n v="73.849999999999994"/>
  </r>
  <r>
    <s v="I25_66to56"/>
    <s v="Win"/>
    <s v="TR012"/>
    <x v="0"/>
    <x v="3"/>
    <s v="Fi01"/>
    <x v="10"/>
    <s v="PM3.vld"/>
    <s v="4a"/>
    <n v="15"/>
    <n v="0"/>
    <s v="PM"/>
    <s v="PM3"/>
    <n v="19002"/>
    <n v="19001"/>
    <x v="0"/>
    <x v="10"/>
    <x v="0"/>
    <n v="136.97999999999999"/>
    <n v="13.2"/>
    <n v="82.87"/>
    <n v="6437.63"/>
    <n v="150.18"/>
    <n v="82.87"/>
  </r>
  <r>
    <s v="I25_66to56"/>
    <s v="Win"/>
    <s v="TR012"/>
    <x v="0"/>
    <x v="3"/>
    <s v="Fi01"/>
    <x v="10"/>
    <s v="PM3.vld"/>
    <s v="4a"/>
    <n v="15"/>
    <n v="0"/>
    <s v="PM"/>
    <s v="PM3"/>
    <n v="19004"/>
    <n v="13271"/>
    <x v="1"/>
    <x v="11"/>
    <x v="0"/>
    <n v="161.05000000000001"/>
    <n v="18.91"/>
    <n v="118.6"/>
    <n v="8036.1"/>
    <n v="179.96"/>
    <n v="118.6"/>
  </r>
  <r>
    <s v="I25_66to56"/>
    <s v="Win"/>
    <s v="TR012"/>
    <x v="0"/>
    <x v="3"/>
    <s v="Fi01"/>
    <x v="10"/>
    <s v="PM3.vld"/>
    <s v="4a"/>
    <n v="15"/>
    <n v="0"/>
    <s v="PM"/>
    <s v="PM3"/>
    <n v="19017"/>
    <n v="19018"/>
    <x v="1"/>
    <x v="11"/>
    <x v="1"/>
    <n v="1000.22"/>
    <n v="83.77"/>
    <n v="412.86"/>
    <n v="1496.85"/>
    <n v="1083.99"/>
    <n v="412.86"/>
  </r>
  <r>
    <s v="I25_66to56"/>
    <s v="Win"/>
    <s v="TR012"/>
    <x v="0"/>
    <x v="3"/>
    <s v="Fi01"/>
    <x v="10"/>
    <s v="PM3.vld"/>
    <s v="4a"/>
    <n v="15"/>
    <n v="0"/>
    <s v="PM"/>
    <s v="PM3"/>
    <n v="19035"/>
    <n v="19036"/>
    <x v="1"/>
    <x v="9"/>
    <x v="1"/>
    <n v="641.94000000000005"/>
    <n v="35.119999999999997"/>
    <n v="176.08"/>
    <n v="853.13"/>
    <n v="677.06"/>
    <n v="176.08"/>
  </r>
  <r>
    <s v="I25_66to56"/>
    <s v="Win"/>
    <s v="TR012"/>
    <x v="0"/>
    <x v="3"/>
    <s v="Fi01"/>
    <x v="10"/>
    <s v="PM3.vld"/>
    <s v="4a"/>
    <n v="15"/>
    <n v="0"/>
    <s v="PM"/>
    <s v="PM3"/>
    <n v="19059"/>
    <n v="19060"/>
    <x v="1"/>
    <x v="3"/>
    <x v="1"/>
    <n v="1041.28"/>
    <n v="23.6"/>
    <n v="60.4"/>
    <n v="1125.28"/>
    <n v="1064.8800000000001"/>
    <n v="60.4"/>
  </r>
  <r>
    <s v="I25_66to56"/>
    <s v="Win"/>
    <s v="TR012"/>
    <x v="0"/>
    <x v="3"/>
    <s v="Fi01"/>
    <x v="10"/>
    <s v="PM3.vld"/>
    <s v="4a"/>
    <n v="15"/>
    <n v="0"/>
    <s v="PM"/>
    <s v="PM3"/>
    <n v="19127"/>
    <n v="19239"/>
    <x v="0"/>
    <x v="0"/>
    <x v="1"/>
    <n v="1183.99"/>
    <n v="150"/>
    <n v="291.37"/>
    <n v="1625.36"/>
    <n v="1333.99"/>
    <n v="291.37"/>
  </r>
  <r>
    <s v="I25_66to56"/>
    <s v="Win"/>
    <s v="TR012"/>
    <x v="0"/>
    <x v="3"/>
    <s v="Fi01"/>
    <x v="10"/>
    <s v="PM3.vld"/>
    <s v="4a"/>
    <n v="15"/>
    <n v="0"/>
    <s v="PM"/>
    <s v="PM3"/>
    <n v="19131"/>
    <n v="19130"/>
    <x v="0"/>
    <x v="2"/>
    <x v="1"/>
    <n v="1053.8800000000001"/>
    <n v="112.15"/>
    <n v="322.52999999999997"/>
    <n v="1488.56"/>
    <n v="1166.03"/>
    <n v="322.52999999999997"/>
  </r>
  <r>
    <s v="I25_66to56"/>
    <s v="Win"/>
    <s v="TR012"/>
    <x v="0"/>
    <x v="3"/>
    <s v="Fi01"/>
    <x v="10"/>
    <s v="PM3.vld"/>
    <s v="4a"/>
    <n v="15"/>
    <n v="0"/>
    <s v="PM"/>
    <s v="PM3"/>
    <n v="19136"/>
    <n v="19135"/>
    <x v="0"/>
    <x v="1"/>
    <x v="1"/>
    <n v="973"/>
    <n v="94.7"/>
    <n v="278.66000000000003"/>
    <n v="1346.36"/>
    <n v="1067.7"/>
    <n v="278.66000000000003"/>
  </r>
  <r>
    <s v="I25_66to56"/>
    <s v="Win"/>
    <s v="TR012"/>
    <x v="0"/>
    <x v="3"/>
    <s v="Fi01"/>
    <x v="10"/>
    <s v="PM3.vld"/>
    <s v="4a"/>
    <n v="15"/>
    <n v="0"/>
    <s v="PM"/>
    <s v="PM3"/>
    <n v="19149"/>
    <n v="19148"/>
    <x v="0"/>
    <x v="10"/>
    <x v="1"/>
    <n v="761.71"/>
    <n v="46.91"/>
    <n v="191.77"/>
    <n v="1000.39"/>
    <n v="808.62"/>
    <n v="191.77"/>
  </r>
  <r>
    <s v="I25_66to56"/>
    <s v="Win"/>
    <s v="TR012"/>
    <x v="0"/>
    <x v="3"/>
    <s v="Fi01"/>
    <x v="10"/>
    <s v="PM3.vld"/>
    <s v="4a"/>
    <n v="15"/>
    <n v="0"/>
    <s v="PM"/>
    <s v="PM3"/>
    <n v="19173"/>
    <n v="19172"/>
    <x v="0"/>
    <x v="8"/>
    <x v="1"/>
    <n v="832.05"/>
    <n v="25.46"/>
    <n v="70.58"/>
    <n v="928.1"/>
    <n v="857.51"/>
    <n v="70.58"/>
  </r>
  <r>
    <s v="I25_66to56"/>
    <s v="Win"/>
    <s v="TR012"/>
    <x v="0"/>
    <x v="3"/>
    <s v="Fi01"/>
    <x v="11"/>
    <s v="PM4.vld"/>
    <s v="4a"/>
    <n v="15"/>
    <n v="0"/>
    <s v="PM"/>
    <s v="PM4"/>
    <n v="5209"/>
    <n v="19241"/>
    <x v="0"/>
    <x v="0"/>
    <x v="0"/>
    <n v="97.69"/>
    <n v="11.36"/>
    <n v="73.849999999999994"/>
    <n v="5354.89"/>
    <n v="109.05"/>
    <n v="73.849999999999994"/>
  </r>
  <r>
    <s v="I25_66to56"/>
    <s v="Win"/>
    <s v="TR012"/>
    <x v="0"/>
    <x v="3"/>
    <s v="Fi01"/>
    <x v="11"/>
    <s v="PM4.vld"/>
    <s v="4a"/>
    <n v="15"/>
    <n v="0"/>
    <s v="PM"/>
    <s v="PM4"/>
    <n v="5394"/>
    <n v="15366"/>
    <x v="0"/>
    <x v="1"/>
    <x v="0"/>
    <n v="70.2"/>
    <n v="9.27"/>
    <n v="59.79"/>
    <n v="4633.7299999999996"/>
    <n v="79.47"/>
    <n v="59.79"/>
  </r>
  <r>
    <s v="I25_66to56"/>
    <s v="Win"/>
    <s v="TR012"/>
    <x v="0"/>
    <x v="3"/>
    <s v="Fi01"/>
    <x v="11"/>
    <s v="PM4.vld"/>
    <s v="4a"/>
    <n v="15"/>
    <n v="0"/>
    <s v="PM"/>
    <s v="PM4"/>
    <n v="13270"/>
    <n v="11802"/>
    <x v="0"/>
    <x v="2"/>
    <x v="0"/>
    <n v="150.26"/>
    <n v="21.93"/>
    <n v="41.16"/>
    <n v="4927.75"/>
    <n v="172.19"/>
    <n v="41.16"/>
  </r>
  <r>
    <s v="I25_66to56"/>
    <s v="Win"/>
    <s v="TR012"/>
    <x v="0"/>
    <x v="3"/>
    <s v="Fi01"/>
    <x v="11"/>
    <s v="PM4.vld"/>
    <s v="4a"/>
    <n v="15"/>
    <n v="0"/>
    <s v="PM"/>
    <s v="PM4"/>
    <n v="15333"/>
    <n v="18991"/>
    <x v="1"/>
    <x v="3"/>
    <x v="0"/>
    <n v="0"/>
    <n v="0"/>
    <n v="0"/>
    <n v="2792.48"/>
    <n v="0"/>
    <n v="0"/>
  </r>
  <r>
    <s v="I25_66to56"/>
    <s v="Win"/>
    <s v="TR012"/>
    <x v="0"/>
    <x v="3"/>
    <s v="Fi01"/>
    <x v="11"/>
    <s v="PM4.vld"/>
    <s v="4a"/>
    <n v="15"/>
    <n v="0"/>
    <s v="PM"/>
    <s v="PM4"/>
    <n v="15740"/>
    <n v="15741"/>
    <x v="1"/>
    <x v="4"/>
    <x v="0"/>
    <n v="273.98"/>
    <n v="0"/>
    <n v="0"/>
    <n v="2569.86"/>
    <n v="273.98"/>
    <n v="0"/>
  </r>
  <r>
    <s v="I25_66to56"/>
    <s v="Win"/>
    <s v="TR012"/>
    <x v="0"/>
    <x v="3"/>
    <s v="Fi01"/>
    <x v="11"/>
    <s v="PM4.vld"/>
    <s v="4a"/>
    <n v="15"/>
    <n v="0"/>
    <s v="PM"/>
    <s v="PM4"/>
    <n v="15742"/>
    <n v="15743"/>
    <x v="0"/>
    <x v="5"/>
    <x v="0"/>
    <n v="83.53"/>
    <n v="0"/>
    <n v="0.01"/>
    <n v="1882.72"/>
    <n v="83.53"/>
    <n v="0.01"/>
  </r>
  <r>
    <s v="I25_66to56"/>
    <s v="Win"/>
    <s v="TR012"/>
    <x v="0"/>
    <x v="3"/>
    <s v="Fi01"/>
    <x v="11"/>
    <s v="PM4.vld"/>
    <s v="4a"/>
    <n v="15"/>
    <n v="0"/>
    <s v="PM"/>
    <s v="PM4"/>
    <n v="17350"/>
    <n v="17351"/>
    <x v="0"/>
    <x v="6"/>
    <x v="0"/>
    <n v="29.68"/>
    <n v="0"/>
    <n v="0"/>
    <n v="2943.34"/>
    <n v="29.68"/>
    <n v="0"/>
  </r>
  <r>
    <s v="I25_66to56"/>
    <s v="Win"/>
    <s v="TR012"/>
    <x v="0"/>
    <x v="3"/>
    <s v="Fi01"/>
    <x v="11"/>
    <s v="PM4.vld"/>
    <s v="4a"/>
    <n v="15"/>
    <n v="0"/>
    <s v="PM"/>
    <s v="PM4"/>
    <n v="17352"/>
    <n v="17353"/>
    <x v="1"/>
    <x v="7"/>
    <x v="0"/>
    <n v="85.11"/>
    <n v="0"/>
    <n v="0"/>
    <n v="2828.5"/>
    <n v="85.11"/>
    <n v="0"/>
  </r>
  <r>
    <s v="I25_66to56"/>
    <s v="Win"/>
    <s v="TR012"/>
    <x v="0"/>
    <x v="3"/>
    <s v="Fi01"/>
    <x v="11"/>
    <s v="PM4.vld"/>
    <s v="4a"/>
    <n v="15"/>
    <n v="0"/>
    <s v="PM"/>
    <s v="PM4"/>
    <n v="18993"/>
    <n v="15334"/>
    <x v="0"/>
    <x v="8"/>
    <x v="0"/>
    <n v="0"/>
    <n v="0"/>
    <n v="0"/>
    <n v="2316.9899999999998"/>
    <n v="0"/>
    <n v="0"/>
  </r>
  <r>
    <s v="I25_66to56"/>
    <s v="Win"/>
    <s v="TR012"/>
    <x v="0"/>
    <x v="3"/>
    <s v="Fi01"/>
    <x v="11"/>
    <s v="PM4.vld"/>
    <s v="4a"/>
    <n v="15"/>
    <n v="0"/>
    <s v="PM"/>
    <s v="PM4"/>
    <n v="18999"/>
    <n v="19000"/>
    <x v="1"/>
    <x v="9"/>
    <x v="0"/>
    <n v="125.24"/>
    <n v="12.74"/>
    <n v="41.48"/>
    <n v="4030.82"/>
    <n v="137.97999999999999"/>
    <n v="41.48"/>
  </r>
  <r>
    <s v="I25_66to56"/>
    <s v="Win"/>
    <s v="TR012"/>
    <x v="0"/>
    <x v="3"/>
    <s v="Fi01"/>
    <x v="11"/>
    <s v="PM4.vld"/>
    <s v="4a"/>
    <n v="15"/>
    <n v="0"/>
    <s v="PM"/>
    <s v="PM4"/>
    <n v="19002"/>
    <n v="19001"/>
    <x v="0"/>
    <x v="10"/>
    <x v="0"/>
    <n v="27.23"/>
    <n v="3.45"/>
    <n v="48.97"/>
    <n v="3733.51"/>
    <n v="30.69"/>
    <n v="48.97"/>
  </r>
  <r>
    <s v="I25_66to56"/>
    <s v="Win"/>
    <s v="TR012"/>
    <x v="0"/>
    <x v="3"/>
    <s v="Fi01"/>
    <x v="11"/>
    <s v="PM4.vld"/>
    <s v="4a"/>
    <n v="15"/>
    <n v="0"/>
    <s v="PM"/>
    <s v="PM4"/>
    <n v="19004"/>
    <n v="13271"/>
    <x v="1"/>
    <x v="11"/>
    <x v="0"/>
    <n v="93.67"/>
    <n v="11.71"/>
    <n v="72.27"/>
    <n v="4937.88"/>
    <n v="105.39"/>
    <n v="72.27"/>
  </r>
  <r>
    <s v="I25_66to56"/>
    <s v="Win"/>
    <s v="TR012"/>
    <x v="0"/>
    <x v="3"/>
    <s v="Fi01"/>
    <x v="11"/>
    <s v="PM4.vld"/>
    <s v="4a"/>
    <n v="15"/>
    <n v="0"/>
    <s v="PM"/>
    <s v="PM4"/>
    <n v="19017"/>
    <n v="19018"/>
    <x v="1"/>
    <x v="11"/>
    <x v="1"/>
    <n v="796.82"/>
    <n v="64.260000000000005"/>
    <n v="142.11000000000001"/>
    <n v="1003.2"/>
    <n v="861.09"/>
    <n v="142.11000000000001"/>
  </r>
  <r>
    <s v="I25_66to56"/>
    <s v="Win"/>
    <s v="TR012"/>
    <x v="0"/>
    <x v="3"/>
    <s v="Fi01"/>
    <x v="11"/>
    <s v="PM4.vld"/>
    <s v="4a"/>
    <n v="15"/>
    <n v="0"/>
    <s v="PM"/>
    <s v="PM4"/>
    <n v="19035"/>
    <n v="19036"/>
    <x v="1"/>
    <x v="9"/>
    <x v="1"/>
    <n v="374.85"/>
    <n v="15.12"/>
    <n v="62.53"/>
    <n v="452.5"/>
    <n v="389.97"/>
    <n v="62.53"/>
  </r>
  <r>
    <s v="I25_66to56"/>
    <s v="Win"/>
    <s v="TR012"/>
    <x v="0"/>
    <x v="3"/>
    <s v="Fi01"/>
    <x v="11"/>
    <s v="PM4.vld"/>
    <s v="4a"/>
    <n v="15"/>
    <n v="0"/>
    <s v="PM"/>
    <s v="PM4"/>
    <n v="19059"/>
    <n v="19060"/>
    <x v="1"/>
    <x v="3"/>
    <x v="1"/>
    <n v="476.94"/>
    <n v="11.31"/>
    <n v="35.08"/>
    <n v="523.33000000000004"/>
    <n v="488.25"/>
    <n v="35.08"/>
  </r>
  <r>
    <s v="I25_66to56"/>
    <s v="Win"/>
    <s v="TR012"/>
    <x v="0"/>
    <x v="3"/>
    <s v="Fi01"/>
    <x v="11"/>
    <s v="PM4.vld"/>
    <s v="4a"/>
    <n v="15"/>
    <n v="0"/>
    <s v="PM"/>
    <s v="PM4"/>
    <n v="19127"/>
    <n v="19239"/>
    <x v="0"/>
    <x v="0"/>
    <x v="1"/>
    <n v="463.36"/>
    <n v="59.18"/>
    <n v="161.13999999999999"/>
    <n v="683.68"/>
    <n v="522.54"/>
    <n v="161.13999999999999"/>
  </r>
  <r>
    <s v="I25_66to56"/>
    <s v="Win"/>
    <s v="TR012"/>
    <x v="0"/>
    <x v="3"/>
    <s v="Fi01"/>
    <x v="11"/>
    <s v="PM4.vld"/>
    <s v="4a"/>
    <n v="15"/>
    <n v="0"/>
    <s v="PM"/>
    <s v="PM4"/>
    <n v="19131"/>
    <n v="19130"/>
    <x v="0"/>
    <x v="2"/>
    <x v="1"/>
    <n v="407.68"/>
    <n v="46.5"/>
    <n v="182.23"/>
    <n v="636.41999999999996"/>
    <n v="454.19"/>
    <n v="182.23"/>
  </r>
  <r>
    <s v="I25_66to56"/>
    <s v="Win"/>
    <s v="TR012"/>
    <x v="0"/>
    <x v="3"/>
    <s v="Fi01"/>
    <x v="11"/>
    <s v="PM4.vld"/>
    <s v="4a"/>
    <n v="15"/>
    <n v="0"/>
    <s v="PM"/>
    <s v="PM4"/>
    <n v="19136"/>
    <n v="19135"/>
    <x v="0"/>
    <x v="1"/>
    <x v="1"/>
    <n v="353.07"/>
    <n v="38.479999999999997"/>
    <n v="144.87"/>
    <n v="536.41"/>
    <n v="391.55"/>
    <n v="144.87"/>
  </r>
  <r>
    <s v="I25_66to56"/>
    <s v="Win"/>
    <s v="TR012"/>
    <x v="0"/>
    <x v="3"/>
    <s v="Fi01"/>
    <x v="11"/>
    <s v="PM4.vld"/>
    <s v="4a"/>
    <n v="15"/>
    <n v="0"/>
    <s v="PM"/>
    <s v="PM4"/>
    <n v="19149"/>
    <n v="19148"/>
    <x v="0"/>
    <x v="10"/>
    <x v="1"/>
    <n v="133.47"/>
    <n v="8.43"/>
    <n v="79.3"/>
    <n v="221.21"/>
    <n v="141.91"/>
    <n v="79.3"/>
  </r>
  <r>
    <s v="I25_66to56"/>
    <s v="Win"/>
    <s v="TR012"/>
    <x v="0"/>
    <x v="3"/>
    <s v="Fi01"/>
    <x v="11"/>
    <s v="PM4.vld"/>
    <s v="4a"/>
    <n v="15"/>
    <n v="0"/>
    <s v="PM"/>
    <s v="PM4"/>
    <n v="19173"/>
    <n v="19172"/>
    <x v="0"/>
    <x v="8"/>
    <x v="1"/>
    <n v="140.66"/>
    <n v="3.79"/>
    <n v="34.85"/>
    <n v="179.29"/>
    <n v="144.44"/>
    <n v="34.85"/>
  </r>
  <r>
    <s v="I25_66to56"/>
    <s v="Win"/>
    <s v="TR012"/>
    <x v="1"/>
    <x v="3"/>
    <s v="Fi01"/>
    <x v="0"/>
    <s v="AM1.vld"/>
    <s v="4a"/>
    <n v="25"/>
    <n v="0"/>
    <s v="AM"/>
    <s v="AM1"/>
    <n v="5209"/>
    <n v="19241"/>
    <x v="0"/>
    <x v="0"/>
    <x v="0"/>
    <n v="14.4"/>
    <n v="0.87"/>
    <n v="17.61"/>
    <n v="2225.6"/>
    <n v="15.27"/>
    <n v="17.61"/>
  </r>
  <r>
    <s v="I25_66to56"/>
    <s v="Win"/>
    <s v="TR012"/>
    <x v="1"/>
    <x v="3"/>
    <s v="Fi01"/>
    <x v="0"/>
    <s v="AM1.vld"/>
    <s v="4a"/>
    <n v="25"/>
    <n v="0"/>
    <s v="AM"/>
    <s v="AM1"/>
    <n v="5394"/>
    <n v="15366"/>
    <x v="0"/>
    <x v="1"/>
    <x v="0"/>
    <n v="5.4"/>
    <n v="0.31"/>
    <n v="8.06"/>
    <n v="1714.96"/>
    <n v="5.72"/>
    <n v="8.06"/>
  </r>
  <r>
    <s v="I25_66to56"/>
    <s v="Win"/>
    <s v="TR012"/>
    <x v="1"/>
    <x v="3"/>
    <s v="Fi01"/>
    <x v="0"/>
    <s v="AM1.vld"/>
    <s v="4a"/>
    <n v="25"/>
    <n v="0"/>
    <s v="AM"/>
    <s v="AM1"/>
    <n v="13270"/>
    <n v="11802"/>
    <x v="0"/>
    <x v="2"/>
    <x v="0"/>
    <n v="10.43"/>
    <n v="0.82"/>
    <n v="8.09"/>
    <n v="1742.86"/>
    <n v="11.25"/>
    <n v="8.09"/>
  </r>
  <r>
    <s v="I25_66to56"/>
    <s v="Win"/>
    <s v="TR012"/>
    <x v="1"/>
    <x v="3"/>
    <s v="Fi01"/>
    <x v="0"/>
    <s v="AM1.vld"/>
    <s v="4a"/>
    <n v="25"/>
    <n v="0"/>
    <s v="AM"/>
    <s v="AM1"/>
    <n v="15333"/>
    <n v="18991"/>
    <x v="1"/>
    <x v="3"/>
    <x v="0"/>
    <n v="0"/>
    <n v="0"/>
    <n v="0"/>
    <n v="1086.8699999999999"/>
    <n v="0"/>
    <n v="0"/>
  </r>
  <r>
    <s v="I25_66to56"/>
    <s v="Win"/>
    <s v="TR012"/>
    <x v="1"/>
    <x v="3"/>
    <s v="Fi01"/>
    <x v="0"/>
    <s v="AM1.vld"/>
    <s v="4a"/>
    <n v="25"/>
    <n v="0"/>
    <s v="AM"/>
    <s v="AM1"/>
    <n v="15740"/>
    <n v="15741"/>
    <x v="1"/>
    <x v="4"/>
    <x v="0"/>
    <n v="15.78"/>
    <n v="0"/>
    <n v="0"/>
    <n v="1015.33"/>
    <n v="15.78"/>
    <n v="0"/>
  </r>
  <r>
    <s v="I25_66to56"/>
    <s v="Win"/>
    <s v="TR012"/>
    <x v="1"/>
    <x v="3"/>
    <s v="Fi01"/>
    <x v="0"/>
    <s v="AM1.vld"/>
    <s v="4a"/>
    <n v="25"/>
    <n v="0"/>
    <s v="AM"/>
    <s v="AM1"/>
    <n v="15742"/>
    <n v="15743"/>
    <x v="0"/>
    <x v="5"/>
    <x v="0"/>
    <n v="27.61"/>
    <n v="0"/>
    <n v="0"/>
    <n v="1313.45"/>
    <n v="27.61"/>
    <n v="0"/>
  </r>
  <r>
    <s v="I25_66to56"/>
    <s v="Win"/>
    <s v="TR012"/>
    <x v="1"/>
    <x v="3"/>
    <s v="Fi01"/>
    <x v="0"/>
    <s v="AM1.vld"/>
    <s v="4a"/>
    <n v="25"/>
    <n v="0"/>
    <s v="AM"/>
    <s v="AM1"/>
    <n v="17350"/>
    <n v="17351"/>
    <x v="0"/>
    <x v="6"/>
    <x v="0"/>
    <n v="6.47"/>
    <n v="0"/>
    <n v="0"/>
    <n v="806.79"/>
    <n v="6.47"/>
    <n v="0"/>
  </r>
  <r>
    <s v="I25_66to56"/>
    <s v="Win"/>
    <s v="TR012"/>
    <x v="1"/>
    <x v="3"/>
    <s v="Fi01"/>
    <x v="0"/>
    <s v="AM1.vld"/>
    <s v="4a"/>
    <n v="25"/>
    <n v="0"/>
    <s v="AM"/>
    <s v="AM1"/>
    <n v="17352"/>
    <n v="17353"/>
    <x v="1"/>
    <x v="7"/>
    <x v="0"/>
    <n v="3.47"/>
    <n v="0"/>
    <n v="0"/>
    <n v="798.96"/>
    <n v="3.47"/>
    <n v="0"/>
  </r>
  <r>
    <s v="I25_66to56"/>
    <s v="Win"/>
    <s v="TR012"/>
    <x v="1"/>
    <x v="3"/>
    <s v="Fi01"/>
    <x v="0"/>
    <s v="AM1.vld"/>
    <s v="4a"/>
    <n v="25"/>
    <n v="0"/>
    <s v="AM"/>
    <s v="AM1"/>
    <n v="18993"/>
    <n v="15334"/>
    <x v="0"/>
    <x v="8"/>
    <x v="0"/>
    <n v="0"/>
    <n v="0"/>
    <n v="0"/>
    <n v="1938.73"/>
    <n v="0"/>
    <n v="0"/>
  </r>
  <r>
    <s v="I25_66to56"/>
    <s v="Win"/>
    <s v="TR012"/>
    <x v="1"/>
    <x v="3"/>
    <s v="Fi01"/>
    <x v="0"/>
    <s v="AM1.vld"/>
    <s v="4a"/>
    <n v="25"/>
    <n v="0"/>
    <s v="AM"/>
    <s v="AM1"/>
    <n v="18999"/>
    <n v="19000"/>
    <x v="1"/>
    <x v="9"/>
    <x v="0"/>
    <n v="25.32"/>
    <n v="1.91"/>
    <n v="12.46"/>
    <n v="1807.99"/>
    <n v="27.23"/>
    <n v="12.46"/>
  </r>
  <r>
    <s v="I25_66to56"/>
    <s v="Win"/>
    <s v="TR012"/>
    <x v="1"/>
    <x v="3"/>
    <s v="Fi01"/>
    <x v="0"/>
    <s v="AM1.vld"/>
    <s v="4a"/>
    <n v="25"/>
    <n v="0"/>
    <s v="AM"/>
    <s v="AM1"/>
    <n v="19002"/>
    <n v="19001"/>
    <x v="0"/>
    <x v="10"/>
    <x v="0"/>
    <n v="2.94"/>
    <n v="0.17"/>
    <n v="8.01"/>
    <n v="1893.07"/>
    <n v="3.12"/>
    <n v="8.01"/>
  </r>
  <r>
    <s v="I25_66to56"/>
    <s v="Win"/>
    <s v="TR012"/>
    <x v="1"/>
    <x v="3"/>
    <s v="Fi01"/>
    <x v="0"/>
    <s v="AM1.vld"/>
    <s v="4a"/>
    <n v="25"/>
    <n v="0"/>
    <s v="AM"/>
    <s v="AM1"/>
    <n v="19004"/>
    <n v="13271"/>
    <x v="1"/>
    <x v="11"/>
    <x v="0"/>
    <n v="2.8"/>
    <n v="0.21"/>
    <n v="3.38"/>
    <n v="1014.69"/>
    <n v="3.01"/>
    <n v="3.38"/>
  </r>
  <r>
    <s v="I25_66to56"/>
    <s v="Win"/>
    <s v="TR012"/>
    <x v="1"/>
    <x v="3"/>
    <s v="Fi01"/>
    <x v="0"/>
    <s v="AM1.vld"/>
    <s v="4a"/>
    <n v="25"/>
    <n v="0"/>
    <s v="AM"/>
    <s v="AM1"/>
    <n v="19017"/>
    <n v="19018"/>
    <x v="1"/>
    <x v="11"/>
    <x v="1"/>
    <n v="77.790000000000006"/>
    <n v="6.15"/>
    <n v="22.2"/>
    <n v="106.14"/>
    <n v="83.94"/>
    <n v="22.2"/>
  </r>
  <r>
    <s v="I25_66to56"/>
    <s v="Win"/>
    <s v="TR012"/>
    <x v="1"/>
    <x v="3"/>
    <s v="Fi01"/>
    <x v="0"/>
    <s v="AM1.vld"/>
    <s v="4a"/>
    <n v="25"/>
    <n v="0"/>
    <s v="AM"/>
    <s v="AM1"/>
    <n v="19035"/>
    <n v="19036"/>
    <x v="1"/>
    <x v="9"/>
    <x v="1"/>
    <n v="13.13"/>
    <n v="0.87"/>
    <n v="17.16"/>
    <n v="31.16"/>
    <n v="14"/>
    <n v="17.16"/>
  </r>
  <r>
    <s v="I25_66to56"/>
    <s v="Win"/>
    <s v="TR012"/>
    <x v="1"/>
    <x v="3"/>
    <s v="Fi01"/>
    <x v="0"/>
    <s v="AM1.vld"/>
    <s v="4a"/>
    <n v="25"/>
    <n v="0"/>
    <s v="AM"/>
    <s v="AM1"/>
    <n v="19059"/>
    <n v="19060"/>
    <x v="1"/>
    <x v="3"/>
    <x v="1"/>
    <n v="23.35"/>
    <n v="0.27"/>
    <n v="7.66"/>
    <n v="31.28"/>
    <n v="23.62"/>
    <n v="7.66"/>
  </r>
  <r>
    <s v="I25_66to56"/>
    <s v="Win"/>
    <s v="TR012"/>
    <x v="1"/>
    <x v="3"/>
    <s v="Fi01"/>
    <x v="0"/>
    <s v="AM1.vld"/>
    <s v="4a"/>
    <n v="25"/>
    <n v="0"/>
    <s v="AM"/>
    <s v="AM1"/>
    <n v="19127"/>
    <n v="19239"/>
    <x v="0"/>
    <x v="0"/>
    <x v="1"/>
    <n v="33.07"/>
    <n v="2.19"/>
    <n v="27.87"/>
    <n v="63.13"/>
    <n v="35.26"/>
    <n v="27.87"/>
  </r>
  <r>
    <s v="I25_66to56"/>
    <s v="Win"/>
    <s v="TR012"/>
    <x v="1"/>
    <x v="3"/>
    <s v="Fi01"/>
    <x v="0"/>
    <s v="AM1.vld"/>
    <s v="4a"/>
    <n v="25"/>
    <n v="0"/>
    <s v="AM"/>
    <s v="AM1"/>
    <n v="19131"/>
    <n v="19130"/>
    <x v="0"/>
    <x v="2"/>
    <x v="1"/>
    <n v="34.200000000000003"/>
    <n v="2"/>
    <n v="27.92"/>
    <n v="64.12"/>
    <n v="36.200000000000003"/>
    <n v="27.92"/>
  </r>
  <r>
    <s v="I25_66to56"/>
    <s v="Win"/>
    <s v="TR012"/>
    <x v="1"/>
    <x v="3"/>
    <s v="Fi01"/>
    <x v="0"/>
    <s v="AM1.vld"/>
    <s v="4a"/>
    <n v="25"/>
    <n v="0"/>
    <s v="AM"/>
    <s v="AM1"/>
    <n v="19136"/>
    <n v="19135"/>
    <x v="0"/>
    <x v="1"/>
    <x v="1"/>
    <n v="31.91"/>
    <n v="1.91"/>
    <n v="33.57"/>
    <n v="67.39"/>
    <n v="33.82"/>
    <n v="33.57"/>
  </r>
  <r>
    <s v="I25_66to56"/>
    <s v="Win"/>
    <s v="TR012"/>
    <x v="1"/>
    <x v="3"/>
    <s v="Fi01"/>
    <x v="0"/>
    <s v="AM1.vld"/>
    <s v="4a"/>
    <n v="25"/>
    <n v="0"/>
    <s v="AM"/>
    <s v="AM1"/>
    <n v="19149"/>
    <n v="19148"/>
    <x v="0"/>
    <x v="10"/>
    <x v="1"/>
    <n v="22.07"/>
    <n v="1"/>
    <n v="20.09"/>
    <n v="43.16"/>
    <n v="23.07"/>
    <n v="20.09"/>
  </r>
  <r>
    <s v="I25_66to56"/>
    <s v="Win"/>
    <s v="TR012"/>
    <x v="1"/>
    <x v="3"/>
    <s v="Fi01"/>
    <x v="0"/>
    <s v="AM1.vld"/>
    <s v="4a"/>
    <n v="25"/>
    <n v="0"/>
    <s v="AM"/>
    <s v="AM1"/>
    <n v="19173"/>
    <n v="19172"/>
    <x v="0"/>
    <x v="8"/>
    <x v="1"/>
    <n v="44.31"/>
    <n v="0.74"/>
    <n v="18.04"/>
    <n v="63.09"/>
    <n v="45.05"/>
    <n v="18.04"/>
  </r>
  <r>
    <s v="I25_66to56"/>
    <s v="Win"/>
    <s v="TR012"/>
    <x v="1"/>
    <x v="3"/>
    <s v="Fi01"/>
    <x v="1"/>
    <s v="AM2.vld"/>
    <s v="4a"/>
    <n v="25"/>
    <n v="0"/>
    <s v="AM"/>
    <s v="AM2"/>
    <n v="5209"/>
    <n v="19241"/>
    <x v="0"/>
    <x v="0"/>
    <x v="0"/>
    <n v="285.36"/>
    <n v="20.54"/>
    <n v="43.03"/>
    <n v="4028.68"/>
    <n v="305.89"/>
    <n v="43.03"/>
  </r>
  <r>
    <s v="I25_66to56"/>
    <s v="Win"/>
    <s v="TR012"/>
    <x v="1"/>
    <x v="3"/>
    <s v="Fi01"/>
    <x v="1"/>
    <s v="AM2.vld"/>
    <s v="4a"/>
    <n v="25"/>
    <n v="0"/>
    <s v="AM"/>
    <s v="AM2"/>
    <n v="5394"/>
    <n v="15366"/>
    <x v="0"/>
    <x v="1"/>
    <x v="0"/>
    <n v="165.61"/>
    <n v="14.44"/>
    <n v="33.93"/>
    <n v="3019.78"/>
    <n v="180.06"/>
    <n v="33.93"/>
  </r>
  <r>
    <s v="I25_66to56"/>
    <s v="Win"/>
    <s v="TR012"/>
    <x v="1"/>
    <x v="3"/>
    <s v="Fi01"/>
    <x v="1"/>
    <s v="AM2.vld"/>
    <s v="4a"/>
    <n v="25"/>
    <n v="0"/>
    <s v="AM"/>
    <s v="AM2"/>
    <n v="13270"/>
    <n v="11802"/>
    <x v="0"/>
    <x v="2"/>
    <x v="0"/>
    <n v="146.65"/>
    <n v="11.71"/>
    <n v="29.41"/>
    <n v="3197.75"/>
    <n v="158.36000000000001"/>
    <n v="29.41"/>
  </r>
  <r>
    <s v="I25_66to56"/>
    <s v="Win"/>
    <s v="TR012"/>
    <x v="1"/>
    <x v="3"/>
    <s v="Fi01"/>
    <x v="1"/>
    <s v="AM2.vld"/>
    <s v="4a"/>
    <n v="25"/>
    <n v="0"/>
    <s v="AM"/>
    <s v="AM2"/>
    <n v="15333"/>
    <n v="18991"/>
    <x v="1"/>
    <x v="3"/>
    <x v="0"/>
    <n v="0"/>
    <n v="0"/>
    <n v="0"/>
    <n v="1675.24"/>
    <n v="0"/>
    <n v="0"/>
  </r>
  <r>
    <s v="I25_66to56"/>
    <s v="Win"/>
    <s v="TR012"/>
    <x v="1"/>
    <x v="3"/>
    <s v="Fi01"/>
    <x v="1"/>
    <s v="AM2.vld"/>
    <s v="4a"/>
    <n v="25"/>
    <n v="0"/>
    <s v="AM"/>
    <s v="AM2"/>
    <n v="15740"/>
    <n v="15741"/>
    <x v="1"/>
    <x v="4"/>
    <x v="0"/>
    <n v="75.05"/>
    <n v="0"/>
    <n v="0"/>
    <n v="1576.6"/>
    <n v="75.05"/>
    <n v="0"/>
  </r>
  <r>
    <s v="I25_66to56"/>
    <s v="Win"/>
    <s v="TR012"/>
    <x v="1"/>
    <x v="3"/>
    <s v="Fi01"/>
    <x v="1"/>
    <s v="AM2.vld"/>
    <s v="4a"/>
    <n v="25"/>
    <n v="0"/>
    <s v="AM"/>
    <s v="AM2"/>
    <n v="15742"/>
    <n v="15743"/>
    <x v="0"/>
    <x v="5"/>
    <x v="0"/>
    <n v="264.93"/>
    <n v="0"/>
    <n v="0"/>
    <n v="1680.42"/>
    <n v="264.93"/>
    <n v="0"/>
  </r>
  <r>
    <s v="I25_66to56"/>
    <s v="Win"/>
    <s v="TR012"/>
    <x v="1"/>
    <x v="3"/>
    <s v="Fi01"/>
    <x v="1"/>
    <s v="AM2.vld"/>
    <s v="4a"/>
    <n v="25"/>
    <n v="0"/>
    <s v="AM"/>
    <s v="AM2"/>
    <n v="17350"/>
    <n v="17351"/>
    <x v="0"/>
    <x v="6"/>
    <x v="0"/>
    <n v="20.190000000000001"/>
    <n v="0"/>
    <n v="0"/>
    <n v="1260.82"/>
    <n v="20.190000000000001"/>
    <n v="0"/>
  </r>
  <r>
    <s v="I25_66to56"/>
    <s v="Win"/>
    <s v="TR012"/>
    <x v="1"/>
    <x v="3"/>
    <s v="Fi01"/>
    <x v="1"/>
    <s v="AM2.vld"/>
    <s v="4a"/>
    <n v="25"/>
    <n v="0"/>
    <s v="AM"/>
    <s v="AM2"/>
    <n v="17352"/>
    <n v="17353"/>
    <x v="1"/>
    <x v="7"/>
    <x v="0"/>
    <n v="15.49"/>
    <n v="0"/>
    <n v="0"/>
    <n v="1292.69"/>
    <n v="15.49"/>
    <n v="0"/>
  </r>
  <r>
    <s v="I25_66to56"/>
    <s v="Win"/>
    <s v="TR012"/>
    <x v="1"/>
    <x v="3"/>
    <s v="Fi01"/>
    <x v="1"/>
    <s v="AM2.vld"/>
    <s v="4a"/>
    <n v="25"/>
    <n v="0"/>
    <s v="AM"/>
    <s v="AM2"/>
    <n v="18993"/>
    <n v="15334"/>
    <x v="0"/>
    <x v="8"/>
    <x v="0"/>
    <n v="0"/>
    <n v="0"/>
    <n v="0"/>
    <n v="2126.34"/>
    <n v="0"/>
    <n v="0"/>
  </r>
  <r>
    <s v="I25_66to56"/>
    <s v="Win"/>
    <s v="TR012"/>
    <x v="1"/>
    <x v="3"/>
    <s v="Fi01"/>
    <x v="1"/>
    <s v="AM2.vld"/>
    <s v="4a"/>
    <n v="25"/>
    <n v="0"/>
    <s v="AM"/>
    <s v="AM2"/>
    <n v="18999"/>
    <n v="19000"/>
    <x v="1"/>
    <x v="9"/>
    <x v="0"/>
    <n v="30.19"/>
    <n v="2.38"/>
    <n v="23.21"/>
    <n v="2902.25"/>
    <n v="32.57"/>
    <n v="23.21"/>
  </r>
  <r>
    <s v="I25_66to56"/>
    <s v="Win"/>
    <s v="TR012"/>
    <x v="1"/>
    <x v="3"/>
    <s v="Fi01"/>
    <x v="1"/>
    <s v="AM2.vld"/>
    <s v="4a"/>
    <n v="25"/>
    <n v="0"/>
    <s v="AM"/>
    <s v="AM2"/>
    <n v="19002"/>
    <n v="19001"/>
    <x v="0"/>
    <x v="10"/>
    <x v="0"/>
    <n v="154.51"/>
    <n v="10.14"/>
    <n v="16.61"/>
    <n v="2980.16"/>
    <n v="164.65"/>
    <n v="16.61"/>
  </r>
  <r>
    <s v="I25_66to56"/>
    <s v="Win"/>
    <s v="TR012"/>
    <x v="1"/>
    <x v="3"/>
    <s v="Fi01"/>
    <x v="1"/>
    <s v="AM2.vld"/>
    <s v="4a"/>
    <n v="25"/>
    <n v="0"/>
    <s v="AM"/>
    <s v="AM2"/>
    <n v="19004"/>
    <n v="13271"/>
    <x v="1"/>
    <x v="11"/>
    <x v="0"/>
    <n v="1.06"/>
    <n v="0.11"/>
    <n v="8.5299999999999994"/>
    <n v="1999.09"/>
    <n v="1.17"/>
    <n v="8.5299999999999994"/>
  </r>
  <r>
    <s v="I25_66to56"/>
    <s v="Win"/>
    <s v="TR012"/>
    <x v="1"/>
    <x v="3"/>
    <s v="Fi01"/>
    <x v="1"/>
    <s v="AM2.vld"/>
    <s v="4a"/>
    <n v="25"/>
    <n v="0"/>
    <s v="AM"/>
    <s v="AM2"/>
    <n v="19017"/>
    <n v="19018"/>
    <x v="1"/>
    <x v="11"/>
    <x v="1"/>
    <n v="68.11"/>
    <n v="5.46"/>
    <n v="46.53"/>
    <n v="120.09"/>
    <n v="73.56"/>
    <n v="46.53"/>
  </r>
  <r>
    <s v="I25_66to56"/>
    <s v="Win"/>
    <s v="TR012"/>
    <x v="1"/>
    <x v="3"/>
    <s v="Fi01"/>
    <x v="1"/>
    <s v="AM2.vld"/>
    <s v="4a"/>
    <n v="25"/>
    <n v="0"/>
    <s v="AM"/>
    <s v="AM2"/>
    <n v="19035"/>
    <n v="19036"/>
    <x v="1"/>
    <x v="9"/>
    <x v="1"/>
    <n v="23.85"/>
    <n v="1.41"/>
    <n v="34.56"/>
    <n v="59.82"/>
    <n v="25.26"/>
    <n v="34.56"/>
  </r>
  <r>
    <s v="I25_66to56"/>
    <s v="Win"/>
    <s v="TR012"/>
    <x v="1"/>
    <x v="3"/>
    <s v="Fi01"/>
    <x v="1"/>
    <s v="AM2.vld"/>
    <s v="4a"/>
    <n v="25"/>
    <n v="0"/>
    <s v="AM"/>
    <s v="AM2"/>
    <n v="19059"/>
    <n v="19060"/>
    <x v="1"/>
    <x v="3"/>
    <x v="1"/>
    <n v="137.88"/>
    <n v="2.3199999999999998"/>
    <n v="14.18"/>
    <n v="154.38"/>
    <n v="140.19999999999999"/>
    <n v="14.18"/>
  </r>
  <r>
    <s v="I25_66to56"/>
    <s v="Win"/>
    <s v="TR012"/>
    <x v="1"/>
    <x v="3"/>
    <s v="Fi01"/>
    <x v="1"/>
    <s v="AM2.vld"/>
    <s v="4a"/>
    <n v="25"/>
    <n v="0"/>
    <s v="AM"/>
    <s v="AM2"/>
    <n v="19127"/>
    <n v="19239"/>
    <x v="0"/>
    <x v="0"/>
    <x v="1"/>
    <n v="611.35"/>
    <n v="49.26"/>
    <n v="87.26"/>
    <n v="747.87"/>
    <n v="660.61"/>
    <n v="87.26"/>
  </r>
  <r>
    <s v="I25_66to56"/>
    <s v="Win"/>
    <s v="TR012"/>
    <x v="1"/>
    <x v="3"/>
    <s v="Fi01"/>
    <x v="1"/>
    <s v="AM2.vld"/>
    <s v="4a"/>
    <n v="25"/>
    <n v="0"/>
    <s v="AM"/>
    <s v="AM2"/>
    <n v="19131"/>
    <n v="19130"/>
    <x v="0"/>
    <x v="2"/>
    <x v="1"/>
    <n v="916.91"/>
    <n v="72.17"/>
    <n v="87.95"/>
    <n v="1077.02"/>
    <n v="989.08"/>
    <n v="87.95"/>
  </r>
  <r>
    <s v="I25_66to56"/>
    <s v="Win"/>
    <s v="TR012"/>
    <x v="1"/>
    <x v="3"/>
    <s v="Fi01"/>
    <x v="1"/>
    <s v="AM2.vld"/>
    <s v="4a"/>
    <n v="25"/>
    <n v="0"/>
    <s v="AM"/>
    <s v="AM2"/>
    <n v="19136"/>
    <n v="19135"/>
    <x v="0"/>
    <x v="1"/>
    <x v="1"/>
    <n v="966.97"/>
    <n v="71.180000000000007"/>
    <n v="75.31"/>
    <n v="1113.46"/>
    <n v="1038.1500000000001"/>
    <n v="75.31"/>
  </r>
  <r>
    <s v="I25_66to56"/>
    <s v="Win"/>
    <s v="TR012"/>
    <x v="1"/>
    <x v="3"/>
    <s v="Fi01"/>
    <x v="1"/>
    <s v="AM2.vld"/>
    <s v="4a"/>
    <n v="25"/>
    <n v="0"/>
    <s v="AM"/>
    <s v="AM2"/>
    <n v="19149"/>
    <n v="19148"/>
    <x v="0"/>
    <x v="10"/>
    <x v="1"/>
    <n v="698.08"/>
    <n v="35.85"/>
    <n v="56.06"/>
    <n v="789.99"/>
    <n v="733.93"/>
    <n v="56.06"/>
  </r>
  <r>
    <s v="I25_66to56"/>
    <s v="Win"/>
    <s v="TR012"/>
    <x v="1"/>
    <x v="3"/>
    <s v="Fi01"/>
    <x v="1"/>
    <s v="AM2.vld"/>
    <s v="4a"/>
    <n v="25"/>
    <n v="0"/>
    <s v="AM"/>
    <s v="AM2"/>
    <n v="19173"/>
    <n v="19172"/>
    <x v="0"/>
    <x v="8"/>
    <x v="1"/>
    <n v="652.33000000000004"/>
    <n v="20.440000000000001"/>
    <n v="29.08"/>
    <n v="701.84"/>
    <n v="672.76"/>
    <n v="29.08"/>
  </r>
  <r>
    <s v="I25_66to56"/>
    <s v="Win"/>
    <s v="TR012"/>
    <x v="1"/>
    <x v="3"/>
    <s v="Fi01"/>
    <x v="2"/>
    <s v="AM3.vld"/>
    <s v="4a"/>
    <n v="25"/>
    <n v="0"/>
    <s v="AM"/>
    <s v="AM3"/>
    <n v="5209"/>
    <n v="19241"/>
    <x v="0"/>
    <x v="0"/>
    <x v="0"/>
    <n v="110.08"/>
    <n v="7.41"/>
    <n v="23.88"/>
    <n v="3333.04"/>
    <n v="117.48"/>
    <n v="23.88"/>
  </r>
  <r>
    <s v="I25_66to56"/>
    <s v="Win"/>
    <s v="TR012"/>
    <x v="1"/>
    <x v="3"/>
    <s v="Fi01"/>
    <x v="2"/>
    <s v="AM3.vld"/>
    <s v="4a"/>
    <n v="25"/>
    <n v="0"/>
    <s v="AM"/>
    <s v="AM3"/>
    <n v="5394"/>
    <n v="15366"/>
    <x v="0"/>
    <x v="1"/>
    <x v="0"/>
    <n v="63.82"/>
    <n v="5.23"/>
    <n v="23.96"/>
    <n v="2720.89"/>
    <n v="69.05"/>
    <n v="23.96"/>
  </r>
  <r>
    <s v="I25_66to56"/>
    <s v="Win"/>
    <s v="TR012"/>
    <x v="1"/>
    <x v="3"/>
    <s v="Fi01"/>
    <x v="2"/>
    <s v="AM3.vld"/>
    <s v="4a"/>
    <n v="25"/>
    <n v="0"/>
    <s v="AM"/>
    <s v="AM3"/>
    <n v="13270"/>
    <n v="11802"/>
    <x v="0"/>
    <x v="2"/>
    <x v="0"/>
    <n v="62.61"/>
    <n v="5.96"/>
    <n v="18.7"/>
    <n v="2769.49"/>
    <n v="68.569999999999993"/>
    <n v="18.7"/>
  </r>
  <r>
    <s v="I25_66to56"/>
    <s v="Win"/>
    <s v="TR012"/>
    <x v="1"/>
    <x v="3"/>
    <s v="Fi01"/>
    <x v="2"/>
    <s v="AM3.vld"/>
    <s v="4a"/>
    <n v="25"/>
    <n v="0"/>
    <s v="AM"/>
    <s v="AM3"/>
    <n v="15333"/>
    <n v="18991"/>
    <x v="1"/>
    <x v="3"/>
    <x v="0"/>
    <n v="0"/>
    <n v="0"/>
    <n v="0"/>
    <n v="1318.49"/>
    <n v="0"/>
    <n v="0"/>
  </r>
  <r>
    <s v="I25_66to56"/>
    <s v="Win"/>
    <s v="TR012"/>
    <x v="1"/>
    <x v="3"/>
    <s v="Fi01"/>
    <x v="2"/>
    <s v="AM3.vld"/>
    <s v="4a"/>
    <n v="25"/>
    <n v="0"/>
    <s v="AM"/>
    <s v="AM3"/>
    <n v="15740"/>
    <n v="15741"/>
    <x v="1"/>
    <x v="4"/>
    <x v="0"/>
    <n v="200.63"/>
    <n v="0"/>
    <n v="0"/>
    <n v="1506.24"/>
    <n v="200.63"/>
    <n v="0"/>
  </r>
  <r>
    <s v="I25_66to56"/>
    <s v="Win"/>
    <s v="TR012"/>
    <x v="1"/>
    <x v="3"/>
    <s v="Fi01"/>
    <x v="2"/>
    <s v="AM3.vld"/>
    <s v="4a"/>
    <n v="25"/>
    <n v="0"/>
    <s v="AM"/>
    <s v="AM3"/>
    <n v="15742"/>
    <n v="15743"/>
    <x v="0"/>
    <x v="5"/>
    <x v="0"/>
    <n v="155.88"/>
    <n v="0"/>
    <n v="0"/>
    <n v="1170.8599999999999"/>
    <n v="155.88"/>
    <n v="0"/>
  </r>
  <r>
    <s v="I25_66to56"/>
    <s v="Win"/>
    <s v="TR012"/>
    <x v="1"/>
    <x v="3"/>
    <s v="Fi01"/>
    <x v="2"/>
    <s v="AM3.vld"/>
    <s v="4a"/>
    <n v="25"/>
    <n v="0"/>
    <s v="AM"/>
    <s v="AM3"/>
    <n v="17350"/>
    <n v="17351"/>
    <x v="0"/>
    <x v="6"/>
    <x v="0"/>
    <n v="17"/>
    <n v="0"/>
    <n v="0"/>
    <n v="1107.52"/>
    <n v="17"/>
    <n v="0"/>
  </r>
  <r>
    <s v="I25_66to56"/>
    <s v="Win"/>
    <s v="TR012"/>
    <x v="1"/>
    <x v="3"/>
    <s v="Fi01"/>
    <x v="2"/>
    <s v="AM3.vld"/>
    <s v="4a"/>
    <n v="25"/>
    <n v="0"/>
    <s v="AM"/>
    <s v="AM3"/>
    <n v="17352"/>
    <n v="17353"/>
    <x v="1"/>
    <x v="7"/>
    <x v="0"/>
    <n v="45.32"/>
    <n v="0"/>
    <n v="0"/>
    <n v="1241.27"/>
    <n v="45.32"/>
    <n v="0"/>
  </r>
  <r>
    <s v="I25_66to56"/>
    <s v="Win"/>
    <s v="TR012"/>
    <x v="1"/>
    <x v="3"/>
    <s v="Fi01"/>
    <x v="2"/>
    <s v="AM3.vld"/>
    <s v="4a"/>
    <n v="25"/>
    <n v="0"/>
    <s v="AM"/>
    <s v="AM3"/>
    <n v="18993"/>
    <n v="15334"/>
    <x v="0"/>
    <x v="8"/>
    <x v="0"/>
    <n v="0"/>
    <n v="0"/>
    <n v="0"/>
    <n v="1712.22"/>
    <n v="0"/>
    <n v="0"/>
  </r>
  <r>
    <s v="I25_66to56"/>
    <s v="Win"/>
    <s v="TR012"/>
    <x v="1"/>
    <x v="3"/>
    <s v="Fi01"/>
    <x v="2"/>
    <s v="AM3.vld"/>
    <s v="4a"/>
    <n v="25"/>
    <n v="0"/>
    <s v="AM"/>
    <s v="AM3"/>
    <n v="18999"/>
    <n v="19000"/>
    <x v="1"/>
    <x v="9"/>
    <x v="0"/>
    <n v="58.47"/>
    <n v="4.62"/>
    <n v="17.5"/>
    <n v="2133.6999999999998"/>
    <n v="63.09"/>
    <n v="17.5"/>
  </r>
  <r>
    <s v="I25_66to56"/>
    <s v="Win"/>
    <s v="TR012"/>
    <x v="1"/>
    <x v="3"/>
    <s v="Fi01"/>
    <x v="2"/>
    <s v="AM3.vld"/>
    <s v="4a"/>
    <n v="25"/>
    <n v="0"/>
    <s v="AM"/>
    <s v="AM3"/>
    <n v="19002"/>
    <n v="19001"/>
    <x v="0"/>
    <x v="10"/>
    <x v="0"/>
    <n v="85.98"/>
    <n v="5.57"/>
    <n v="16.489999999999998"/>
    <n v="2496.41"/>
    <n v="91.55"/>
    <n v="16.489999999999998"/>
  </r>
  <r>
    <s v="I25_66to56"/>
    <s v="Win"/>
    <s v="TR012"/>
    <x v="1"/>
    <x v="3"/>
    <s v="Fi01"/>
    <x v="2"/>
    <s v="AM3.vld"/>
    <s v="4a"/>
    <n v="25"/>
    <n v="0"/>
    <s v="AM"/>
    <s v="AM3"/>
    <n v="19004"/>
    <n v="13271"/>
    <x v="1"/>
    <x v="11"/>
    <x v="0"/>
    <n v="3"/>
    <n v="0.26"/>
    <n v="7.82"/>
    <n v="1789.69"/>
    <n v="3.25"/>
    <n v="7.82"/>
  </r>
  <r>
    <s v="I25_66to56"/>
    <s v="Win"/>
    <s v="TR012"/>
    <x v="1"/>
    <x v="3"/>
    <s v="Fi01"/>
    <x v="2"/>
    <s v="AM3.vld"/>
    <s v="4a"/>
    <n v="25"/>
    <n v="0"/>
    <s v="AM"/>
    <s v="AM3"/>
    <n v="19017"/>
    <n v="19018"/>
    <x v="1"/>
    <x v="11"/>
    <x v="1"/>
    <n v="257.29000000000002"/>
    <n v="15.98"/>
    <n v="44.58"/>
    <n v="317.85000000000002"/>
    <n v="273.27"/>
    <n v="44.58"/>
  </r>
  <r>
    <s v="I25_66to56"/>
    <s v="Win"/>
    <s v="TR012"/>
    <x v="1"/>
    <x v="3"/>
    <s v="Fi01"/>
    <x v="2"/>
    <s v="AM3.vld"/>
    <s v="4a"/>
    <n v="25"/>
    <n v="0"/>
    <s v="AM"/>
    <s v="AM3"/>
    <n v="19035"/>
    <n v="19036"/>
    <x v="1"/>
    <x v="9"/>
    <x v="1"/>
    <n v="208.48"/>
    <n v="7.82"/>
    <n v="32.93"/>
    <n v="249.23"/>
    <n v="216.31"/>
    <n v="32.93"/>
  </r>
  <r>
    <s v="I25_66to56"/>
    <s v="Win"/>
    <s v="TR012"/>
    <x v="1"/>
    <x v="3"/>
    <s v="Fi01"/>
    <x v="2"/>
    <s v="AM3.vld"/>
    <s v="4a"/>
    <n v="25"/>
    <n v="0"/>
    <s v="AM"/>
    <s v="AM3"/>
    <n v="19059"/>
    <n v="19060"/>
    <x v="1"/>
    <x v="3"/>
    <x v="1"/>
    <n v="324.97000000000003"/>
    <n v="5.41"/>
    <n v="12.59"/>
    <n v="342.97"/>
    <n v="330.38"/>
    <n v="12.59"/>
  </r>
  <r>
    <s v="I25_66to56"/>
    <s v="Win"/>
    <s v="TR012"/>
    <x v="1"/>
    <x v="3"/>
    <s v="Fi01"/>
    <x v="2"/>
    <s v="AM3.vld"/>
    <s v="4a"/>
    <n v="25"/>
    <n v="0"/>
    <s v="AM"/>
    <s v="AM3"/>
    <n v="19127"/>
    <n v="19239"/>
    <x v="0"/>
    <x v="0"/>
    <x v="1"/>
    <n v="497.81"/>
    <n v="39.340000000000003"/>
    <n v="100.72"/>
    <n v="637.87"/>
    <n v="537.15"/>
    <n v="100.72"/>
  </r>
  <r>
    <s v="I25_66to56"/>
    <s v="Win"/>
    <s v="TR012"/>
    <x v="1"/>
    <x v="3"/>
    <s v="Fi01"/>
    <x v="2"/>
    <s v="AM3.vld"/>
    <s v="4a"/>
    <n v="25"/>
    <n v="0"/>
    <s v="AM"/>
    <s v="AM3"/>
    <n v="19131"/>
    <n v="19130"/>
    <x v="0"/>
    <x v="2"/>
    <x v="1"/>
    <n v="608.07000000000005"/>
    <n v="44.39"/>
    <n v="105.81"/>
    <n v="758.27"/>
    <n v="652.46"/>
    <n v="105.81"/>
  </r>
  <r>
    <s v="I25_66to56"/>
    <s v="Win"/>
    <s v="TR012"/>
    <x v="1"/>
    <x v="3"/>
    <s v="Fi01"/>
    <x v="2"/>
    <s v="AM3.vld"/>
    <s v="4a"/>
    <n v="25"/>
    <n v="0"/>
    <s v="AM"/>
    <s v="AM3"/>
    <n v="19136"/>
    <n v="19135"/>
    <x v="0"/>
    <x v="1"/>
    <x v="1"/>
    <n v="613.38"/>
    <n v="42.85"/>
    <n v="92.43"/>
    <n v="748.66"/>
    <n v="656.23"/>
    <n v="92.43"/>
  </r>
  <r>
    <s v="I25_66to56"/>
    <s v="Win"/>
    <s v="TR012"/>
    <x v="1"/>
    <x v="3"/>
    <s v="Fi01"/>
    <x v="2"/>
    <s v="AM3.vld"/>
    <s v="4a"/>
    <n v="25"/>
    <n v="0"/>
    <s v="AM"/>
    <s v="AM3"/>
    <n v="19149"/>
    <n v="19148"/>
    <x v="0"/>
    <x v="10"/>
    <x v="1"/>
    <n v="537.27"/>
    <n v="32"/>
    <n v="65.040000000000006"/>
    <n v="634.32000000000005"/>
    <n v="569.27"/>
    <n v="65.040000000000006"/>
  </r>
  <r>
    <s v="I25_66to56"/>
    <s v="Win"/>
    <s v="TR012"/>
    <x v="1"/>
    <x v="3"/>
    <s v="Fi01"/>
    <x v="2"/>
    <s v="AM3.vld"/>
    <s v="4a"/>
    <n v="25"/>
    <n v="0"/>
    <s v="AM"/>
    <s v="AM3"/>
    <n v="19173"/>
    <n v="19172"/>
    <x v="0"/>
    <x v="8"/>
    <x v="1"/>
    <n v="417.31"/>
    <n v="13.44"/>
    <n v="24.22"/>
    <n v="454.96"/>
    <n v="430.75"/>
    <n v="24.22"/>
  </r>
  <r>
    <s v="I25_66to56"/>
    <s v="Win"/>
    <s v="TR012"/>
    <x v="1"/>
    <x v="3"/>
    <s v="Fi01"/>
    <x v="3"/>
    <s v="AM4.vld"/>
    <s v="4a"/>
    <n v="25"/>
    <n v="0"/>
    <s v="AM"/>
    <s v="AM4"/>
    <n v="5209"/>
    <n v="19241"/>
    <x v="0"/>
    <x v="0"/>
    <x v="0"/>
    <n v="141.88"/>
    <n v="11.45"/>
    <n v="47.99"/>
    <n v="7145.03"/>
    <n v="153.33000000000001"/>
    <n v="47.99"/>
  </r>
  <r>
    <s v="I25_66to56"/>
    <s v="Win"/>
    <s v="TR012"/>
    <x v="1"/>
    <x v="3"/>
    <s v="Fi01"/>
    <x v="3"/>
    <s v="AM4.vld"/>
    <s v="4a"/>
    <n v="25"/>
    <n v="0"/>
    <s v="AM"/>
    <s v="AM4"/>
    <n v="5394"/>
    <n v="15366"/>
    <x v="0"/>
    <x v="1"/>
    <x v="0"/>
    <n v="152.52000000000001"/>
    <n v="13.19"/>
    <n v="62.95"/>
    <n v="6074.87"/>
    <n v="165.71"/>
    <n v="62.95"/>
  </r>
  <r>
    <s v="I25_66to56"/>
    <s v="Win"/>
    <s v="TR012"/>
    <x v="1"/>
    <x v="3"/>
    <s v="Fi01"/>
    <x v="3"/>
    <s v="AM4.vld"/>
    <s v="4a"/>
    <n v="25"/>
    <n v="0"/>
    <s v="AM"/>
    <s v="AM4"/>
    <n v="13270"/>
    <n v="11802"/>
    <x v="0"/>
    <x v="2"/>
    <x v="0"/>
    <n v="187.35"/>
    <n v="16.8"/>
    <n v="42.49"/>
    <n v="6229.08"/>
    <n v="204.15"/>
    <n v="42.49"/>
  </r>
  <r>
    <s v="I25_66to56"/>
    <s v="Win"/>
    <s v="TR012"/>
    <x v="1"/>
    <x v="3"/>
    <s v="Fi01"/>
    <x v="3"/>
    <s v="AM4.vld"/>
    <s v="4a"/>
    <n v="25"/>
    <n v="0"/>
    <s v="AM"/>
    <s v="AM4"/>
    <n v="15333"/>
    <n v="18991"/>
    <x v="1"/>
    <x v="3"/>
    <x v="0"/>
    <n v="0"/>
    <n v="0"/>
    <n v="0"/>
    <n v="2949.96"/>
    <n v="0"/>
    <n v="0"/>
  </r>
  <r>
    <s v="I25_66to56"/>
    <s v="Win"/>
    <s v="TR012"/>
    <x v="1"/>
    <x v="3"/>
    <s v="Fi01"/>
    <x v="3"/>
    <s v="AM4.vld"/>
    <s v="4a"/>
    <n v="25"/>
    <n v="0"/>
    <s v="AM"/>
    <s v="AM4"/>
    <n v="15740"/>
    <n v="15741"/>
    <x v="1"/>
    <x v="4"/>
    <x v="0"/>
    <n v="392.54"/>
    <n v="0"/>
    <n v="0"/>
    <n v="3274.97"/>
    <n v="392.54"/>
    <n v="0"/>
  </r>
  <r>
    <s v="I25_66to56"/>
    <s v="Win"/>
    <s v="TR012"/>
    <x v="1"/>
    <x v="3"/>
    <s v="Fi01"/>
    <x v="3"/>
    <s v="AM4.vld"/>
    <s v="4a"/>
    <n v="25"/>
    <n v="0"/>
    <s v="AM"/>
    <s v="AM4"/>
    <n v="15742"/>
    <n v="15743"/>
    <x v="0"/>
    <x v="5"/>
    <x v="0"/>
    <n v="276.07"/>
    <n v="0"/>
    <n v="0"/>
    <n v="2719.58"/>
    <n v="276.07"/>
    <n v="0"/>
  </r>
  <r>
    <s v="I25_66to56"/>
    <s v="Win"/>
    <s v="TR012"/>
    <x v="1"/>
    <x v="3"/>
    <s v="Fi01"/>
    <x v="3"/>
    <s v="AM4.vld"/>
    <s v="4a"/>
    <n v="25"/>
    <n v="0"/>
    <s v="AM"/>
    <s v="AM4"/>
    <n v="17350"/>
    <n v="17351"/>
    <x v="0"/>
    <x v="6"/>
    <x v="0"/>
    <n v="33.729999999999997"/>
    <n v="0"/>
    <n v="0"/>
    <n v="2817.09"/>
    <n v="33.729999999999997"/>
    <n v="0"/>
  </r>
  <r>
    <s v="I25_66to56"/>
    <s v="Win"/>
    <s v="TR012"/>
    <x v="1"/>
    <x v="3"/>
    <s v="Fi01"/>
    <x v="3"/>
    <s v="AM4.vld"/>
    <s v="4a"/>
    <n v="25"/>
    <n v="0"/>
    <s v="AM"/>
    <s v="AM4"/>
    <n v="17352"/>
    <n v="17353"/>
    <x v="1"/>
    <x v="7"/>
    <x v="0"/>
    <n v="92.52"/>
    <n v="0"/>
    <n v="0"/>
    <n v="2916.82"/>
    <n v="92.52"/>
    <n v="0"/>
  </r>
  <r>
    <s v="I25_66to56"/>
    <s v="Win"/>
    <s v="TR012"/>
    <x v="1"/>
    <x v="3"/>
    <s v="Fi01"/>
    <x v="3"/>
    <s v="AM4.vld"/>
    <s v="4a"/>
    <n v="25"/>
    <n v="0"/>
    <s v="AM"/>
    <s v="AM4"/>
    <n v="18993"/>
    <n v="15334"/>
    <x v="0"/>
    <x v="8"/>
    <x v="0"/>
    <n v="0"/>
    <n v="0"/>
    <n v="0"/>
    <n v="3646.35"/>
    <n v="0"/>
    <n v="0"/>
  </r>
  <r>
    <s v="I25_66to56"/>
    <s v="Win"/>
    <s v="TR012"/>
    <x v="1"/>
    <x v="3"/>
    <s v="Fi01"/>
    <x v="3"/>
    <s v="AM4.vld"/>
    <s v="4a"/>
    <n v="25"/>
    <n v="0"/>
    <s v="AM"/>
    <s v="AM4"/>
    <n v="18999"/>
    <n v="19000"/>
    <x v="1"/>
    <x v="9"/>
    <x v="0"/>
    <n v="205.54"/>
    <n v="17.97"/>
    <n v="37.15"/>
    <n v="4488.8500000000004"/>
    <n v="223.51"/>
    <n v="37.15"/>
  </r>
  <r>
    <s v="I25_66to56"/>
    <s v="Win"/>
    <s v="TR012"/>
    <x v="1"/>
    <x v="3"/>
    <s v="Fi01"/>
    <x v="3"/>
    <s v="AM4.vld"/>
    <s v="4a"/>
    <n v="25"/>
    <n v="0"/>
    <s v="AM"/>
    <s v="AM4"/>
    <n v="19002"/>
    <n v="19001"/>
    <x v="0"/>
    <x v="10"/>
    <x v="0"/>
    <n v="151.1"/>
    <n v="10.87"/>
    <n v="36.29"/>
    <n v="5199.22"/>
    <n v="161.97"/>
    <n v="36.29"/>
  </r>
  <r>
    <s v="I25_66to56"/>
    <s v="Win"/>
    <s v="TR012"/>
    <x v="1"/>
    <x v="3"/>
    <s v="Fi01"/>
    <x v="3"/>
    <s v="AM4.vld"/>
    <s v="4a"/>
    <n v="25"/>
    <n v="0"/>
    <s v="AM"/>
    <s v="AM4"/>
    <n v="19004"/>
    <n v="13271"/>
    <x v="1"/>
    <x v="11"/>
    <x v="0"/>
    <n v="25.36"/>
    <n v="2.61"/>
    <n v="21.44"/>
    <n v="4250.66"/>
    <n v="27.97"/>
    <n v="21.44"/>
  </r>
  <r>
    <s v="I25_66to56"/>
    <s v="Win"/>
    <s v="TR012"/>
    <x v="1"/>
    <x v="3"/>
    <s v="Fi01"/>
    <x v="3"/>
    <s v="AM4.vld"/>
    <s v="4a"/>
    <n v="25"/>
    <n v="0"/>
    <s v="AM"/>
    <s v="AM4"/>
    <n v="19017"/>
    <n v="19018"/>
    <x v="1"/>
    <x v="11"/>
    <x v="1"/>
    <n v="868.61"/>
    <n v="71.37"/>
    <n v="134.97999999999999"/>
    <n v="1074.97"/>
    <n v="939.98"/>
    <n v="134.97999999999999"/>
  </r>
  <r>
    <s v="I25_66to56"/>
    <s v="Win"/>
    <s v="TR012"/>
    <x v="1"/>
    <x v="3"/>
    <s v="Fi01"/>
    <x v="3"/>
    <s v="AM4.vld"/>
    <s v="4a"/>
    <n v="25"/>
    <n v="0"/>
    <s v="AM"/>
    <s v="AM4"/>
    <n v="19035"/>
    <n v="19036"/>
    <x v="1"/>
    <x v="9"/>
    <x v="1"/>
    <n v="512.82000000000005"/>
    <n v="26.42"/>
    <n v="89.87"/>
    <n v="629.12"/>
    <n v="539.24"/>
    <n v="89.87"/>
  </r>
  <r>
    <s v="I25_66to56"/>
    <s v="Win"/>
    <s v="TR012"/>
    <x v="1"/>
    <x v="3"/>
    <s v="Fi01"/>
    <x v="3"/>
    <s v="AM4.vld"/>
    <s v="4a"/>
    <n v="25"/>
    <n v="0"/>
    <s v="AM"/>
    <s v="AM4"/>
    <n v="19059"/>
    <n v="19060"/>
    <x v="1"/>
    <x v="3"/>
    <x v="1"/>
    <n v="648.74"/>
    <n v="11.81"/>
    <n v="29.21"/>
    <n v="689.76"/>
    <n v="660.54"/>
    <n v="29.21"/>
  </r>
  <r>
    <s v="I25_66to56"/>
    <s v="Win"/>
    <s v="TR012"/>
    <x v="1"/>
    <x v="3"/>
    <s v="Fi01"/>
    <x v="3"/>
    <s v="AM4.vld"/>
    <s v="4a"/>
    <n v="25"/>
    <n v="0"/>
    <s v="AM"/>
    <s v="AM4"/>
    <n v="19127"/>
    <n v="19239"/>
    <x v="0"/>
    <x v="0"/>
    <x v="1"/>
    <n v="1234.5899999999999"/>
    <n v="97.05"/>
    <n v="261.06"/>
    <n v="1592.69"/>
    <n v="1331.63"/>
    <n v="261.06"/>
  </r>
  <r>
    <s v="I25_66to56"/>
    <s v="Win"/>
    <s v="TR012"/>
    <x v="1"/>
    <x v="3"/>
    <s v="Fi01"/>
    <x v="3"/>
    <s v="AM4.vld"/>
    <s v="4a"/>
    <n v="25"/>
    <n v="0"/>
    <s v="AM"/>
    <s v="AM4"/>
    <n v="19131"/>
    <n v="19130"/>
    <x v="0"/>
    <x v="2"/>
    <x v="1"/>
    <n v="1220.5899999999999"/>
    <n v="89.96"/>
    <n v="270.08999999999997"/>
    <n v="1580.65"/>
    <n v="1310.56"/>
    <n v="270.08999999999997"/>
  </r>
  <r>
    <s v="I25_66to56"/>
    <s v="Win"/>
    <s v="TR012"/>
    <x v="1"/>
    <x v="3"/>
    <s v="Fi01"/>
    <x v="3"/>
    <s v="AM4.vld"/>
    <s v="4a"/>
    <n v="25"/>
    <n v="0"/>
    <s v="AM"/>
    <s v="AM4"/>
    <n v="19136"/>
    <n v="19135"/>
    <x v="0"/>
    <x v="1"/>
    <x v="1"/>
    <n v="1152.47"/>
    <n v="81"/>
    <n v="230.82"/>
    <n v="1464.28"/>
    <n v="1233.47"/>
    <n v="230.82"/>
  </r>
  <r>
    <s v="I25_66to56"/>
    <s v="Win"/>
    <s v="TR012"/>
    <x v="1"/>
    <x v="3"/>
    <s v="Fi01"/>
    <x v="3"/>
    <s v="AM4.vld"/>
    <s v="4a"/>
    <n v="25"/>
    <n v="0"/>
    <s v="AM"/>
    <s v="AM4"/>
    <n v="19149"/>
    <n v="19148"/>
    <x v="0"/>
    <x v="10"/>
    <x v="1"/>
    <n v="1001.09"/>
    <n v="63.25"/>
    <n v="165.81"/>
    <n v="1230.1500000000001"/>
    <n v="1064.3399999999999"/>
    <n v="165.81"/>
  </r>
  <r>
    <s v="I25_66to56"/>
    <s v="Win"/>
    <s v="TR012"/>
    <x v="1"/>
    <x v="3"/>
    <s v="Fi01"/>
    <x v="3"/>
    <s v="AM4.vld"/>
    <s v="4a"/>
    <n v="25"/>
    <n v="0"/>
    <s v="AM"/>
    <s v="AM4"/>
    <n v="19173"/>
    <n v="19172"/>
    <x v="0"/>
    <x v="8"/>
    <x v="1"/>
    <n v="709.3"/>
    <n v="22.72"/>
    <n v="48.39"/>
    <n v="780.4"/>
    <n v="732.02"/>
    <n v="48.39"/>
  </r>
  <r>
    <s v="I25_66to56"/>
    <s v="Win"/>
    <s v="TR012"/>
    <x v="1"/>
    <x v="3"/>
    <s v="Fi01"/>
    <x v="4"/>
    <s v="AM5.vld"/>
    <s v="4a"/>
    <n v="25"/>
    <n v="0"/>
    <s v="AM"/>
    <s v="AM5"/>
    <n v="5209"/>
    <n v="19241"/>
    <x v="0"/>
    <x v="0"/>
    <x v="0"/>
    <n v="82.05"/>
    <n v="6.53"/>
    <n v="31.6"/>
    <n v="3428.02"/>
    <n v="88.58"/>
    <n v="31.6"/>
  </r>
  <r>
    <s v="I25_66to56"/>
    <s v="Win"/>
    <s v="TR012"/>
    <x v="1"/>
    <x v="3"/>
    <s v="Fi01"/>
    <x v="4"/>
    <s v="AM5.vld"/>
    <s v="4a"/>
    <n v="25"/>
    <n v="0"/>
    <s v="AM"/>
    <s v="AM5"/>
    <n v="5394"/>
    <n v="15366"/>
    <x v="0"/>
    <x v="1"/>
    <x v="0"/>
    <n v="80.84"/>
    <n v="6.35"/>
    <n v="27.78"/>
    <n v="2972.54"/>
    <n v="87.19"/>
    <n v="27.78"/>
  </r>
  <r>
    <s v="I25_66to56"/>
    <s v="Win"/>
    <s v="TR012"/>
    <x v="1"/>
    <x v="3"/>
    <s v="Fi01"/>
    <x v="4"/>
    <s v="AM5.vld"/>
    <s v="4a"/>
    <n v="25"/>
    <n v="0"/>
    <s v="AM"/>
    <s v="AM5"/>
    <n v="13270"/>
    <n v="11802"/>
    <x v="0"/>
    <x v="2"/>
    <x v="0"/>
    <n v="77.09"/>
    <n v="7.23"/>
    <n v="18.05"/>
    <n v="3027.54"/>
    <n v="84.32"/>
    <n v="18.05"/>
  </r>
  <r>
    <s v="I25_66to56"/>
    <s v="Win"/>
    <s v="TR012"/>
    <x v="1"/>
    <x v="3"/>
    <s v="Fi01"/>
    <x v="4"/>
    <s v="AM5.vld"/>
    <s v="4a"/>
    <n v="25"/>
    <n v="0"/>
    <s v="AM"/>
    <s v="AM5"/>
    <n v="15333"/>
    <n v="18991"/>
    <x v="1"/>
    <x v="3"/>
    <x v="0"/>
    <n v="0"/>
    <n v="0"/>
    <n v="0"/>
    <n v="1473.22"/>
    <n v="0"/>
    <n v="0"/>
  </r>
  <r>
    <s v="I25_66to56"/>
    <s v="Win"/>
    <s v="TR012"/>
    <x v="1"/>
    <x v="3"/>
    <s v="Fi01"/>
    <x v="4"/>
    <s v="AM5.vld"/>
    <s v="4a"/>
    <n v="25"/>
    <n v="0"/>
    <s v="AM"/>
    <s v="AM5"/>
    <n v="15740"/>
    <n v="15741"/>
    <x v="1"/>
    <x v="4"/>
    <x v="0"/>
    <n v="184.88"/>
    <n v="0"/>
    <n v="0"/>
    <n v="1600.3"/>
    <n v="184.88"/>
    <n v="0"/>
  </r>
  <r>
    <s v="I25_66to56"/>
    <s v="Win"/>
    <s v="TR012"/>
    <x v="1"/>
    <x v="3"/>
    <s v="Fi01"/>
    <x v="4"/>
    <s v="AM5.vld"/>
    <s v="4a"/>
    <n v="25"/>
    <n v="0"/>
    <s v="AM"/>
    <s v="AM5"/>
    <n v="15742"/>
    <n v="15743"/>
    <x v="0"/>
    <x v="5"/>
    <x v="0"/>
    <n v="127.42"/>
    <n v="0"/>
    <n v="0"/>
    <n v="1098.9000000000001"/>
    <n v="127.42"/>
    <n v="0"/>
  </r>
  <r>
    <s v="I25_66to56"/>
    <s v="Win"/>
    <s v="TR012"/>
    <x v="1"/>
    <x v="3"/>
    <s v="Fi01"/>
    <x v="4"/>
    <s v="AM5.vld"/>
    <s v="4a"/>
    <n v="25"/>
    <n v="0"/>
    <s v="AM"/>
    <s v="AM5"/>
    <n v="17350"/>
    <n v="17351"/>
    <x v="0"/>
    <x v="6"/>
    <x v="0"/>
    <n v="30.64"/>
    <n v="0"/>
    <n v="0"/>
    <n v="1369.17"/>
    <n v="30.64"/>
    <n v="0"/>
  </r>
  <r>
    <s v="I25_66to56"/>
    <s v="Win"/>
    <s v="TR012"/>
    <x v="1"/>
    <x v="3"/>
    <s v="Fi01"/>
    <x v="4"/>
    <s v="AM5.vld"/>
    <s v="4a"/>
    <n v="25"/>
    <n v="0"/>
    <s v="AM"/>
    <s v="AM5"/>
    <n v="17352"/>
    <n v="17353"/>
    <x v="1"/>
    <x v="7"/>
    <x v="0"/>
    <n v="44.51"/>
    <n v="0"/>
    <n v="0"/>
    <n v="1397.76"/>
    <n v="44.51"/>
    <n v="0"/>
  </r>
  <r>
    <s v="I25_66to56"/>
    <s v="Win"/>
    <s v="TR012"/>
    <x v="1"/>
    <x v="3"/>
    <s v="Fi01"/>
    <x v="4"/>
    <s v="AM5.vld"/>
    <s v="4a"/>
    <n v="25"/>
    <n v="0"/>
    <s v="AM"/>
    <s v="AM5"/>
    <n v="18993"/>
    <n v="15334"/>
    <x v="0"/>
    <x v="8"/>
    <x v="0"/>
    <n v="0"/>
    <n v="0"/>
    <n v="0"/>
    <n v="1622.5"/>
    <n v="0"/>
    <n v="0"/>
  </r>
  <r>
    <s v="I25_66to56"/>
    <s v="Win"/>
    <s v="TR012"/>
    <x v="1"/>
    <x v="3"/>
    <s v="Fi01"/>
    <x v="4"/>
    <s v="AM5.vld"/>
    <s v="4a"/>
    <n v="25"/>
    <n v="0"/>
    <s v="AM"/>
    <s v="AM5"/>
    <n v="18999"/>
    <n v="19000"/>
    <x v="1"/>
    <x v="9"/>
    <x v="0"/>
    <n v="94.01"/>
    <n v="8.5399999999999991"/>
    <n v="17.21"/>
    <n v="2298.4299999999998"/>
    <n v="102.56"/>
    <n v="17.21"/>
  </r>
  <r>
    <s v="I25_66to56"/>
    <s v="Win"/>
    <s v="TR012"/>
    <x v="1"/>
    <x v="3"/>
    <s v="Fi01"/>
    <x v="4"/>
    <s v="AM5.vld"/>
    <s v="4a"/>
    <n v="25"/>
    <n v="0"/>
    <s v="AM"/>
    <s v="AM5"/>
    <n v="19002"/>
    <n v="19001"/>
    <x v="0"/>
    <x v="10"/>
    <x v="0"/>
    <n v="65.05"/>
    <n v="4.2"/>
    <n v="15.68"/>
    <n v="2391.65"/>
    <n v="69.260000000000005"/>
    <n v="15.68"/>
  </r>
  <r>
    <s v="I25_66to56"/>
    <s v="Win"/>
    <s v="TR012"/>
    <x v="1"/>
    <x v="3"/>
    <s v="Fi01"/>
    <x v="4"/>
    <s v="AM5.vld"/>
    <s v="4a"/>
    <n v="25"/>
    <n v="0"/>
    <s v="AM"/>
    <s v="AM5"/>
    <n v="19004"/>
    <n v="13271"/>
    <x v="1"/>
    <x v="11"/>
    <x v="0"/>
    <n v="16.07"/>
    <n v="1.55"/>
    <n v="9.1"/>
    <n v="2289.33"/>
    <n v="17.62"/>
    <n v="9.1"/>
  </r>
  <r>
    <s v="I25_66to56"/>
    <s v="Win"/>
    <s v="TR012"/>
    <x v="1"/>
    <x v="3"/>
    <s v="Fi01"/>
    <x v="4"/>
    <s v="AM5.vld"/>
    <s v="4a"/>
    <n v="25"/>
    <n v="0"/>
    <s v="AM"/>
    <s v="AM5"/>
    <n v="19017"/>
    <n v="19018"/>
    <x v="1"/>
    <x v="11"/>
    <x v="1"/>
    <n v="523.02"/>
    <n v="42.15"/>
    <n v="67.930000000000007"/>
    <n v="633.09"/>
    <n v="565.16"/>
    <n v="67.930000000000007"/>
  </r>
  <r>
    <s v="I25_66to56"/>
    <s v="Win"/>
    <s v="TR012"/>
    <x v="1"/>
    <x v="3"/>
    <s v="Fi01"/>
    <x v="4"/>
    <s v="AM5.vld"/>
    <s v="4a"/>
    <n v="25"/>
    <n v="0"/>
    <s v="AM"/>
    <s v="AM5"/>
    <n v="19035"/>
    <n v="19036"/>
    <x v="1"/>
    <x v="9"/>
    <x v="1"/>
    <n v="272.69"/>
    <n v="13.82"/>
    <n v="43.02"/>
    <n v="329.53"/>
    <n v="286.51"/>
    <n v="43.02"/>
  </r>
  <r>
    <s v="I25_66to56"/>
    <s v="Win"/>
    <s v="TR012"/>
    <x v="1"/>
    <x v="3"/>
    <s v="Fi01"/>
    <x v="4"/>
    <s v="AM5.vld"/>
    <s v="4a"/>
    <n v="25"/>
    <n v="0"/>
    <s v="AM"/>
    <s v="AM5"/>
    <n v="19059"/>
    <n v="19060"/>
    <x v="1"/>
    <x v="3"/>
    <x v="1"/>
    <n v="300.66000000000003"/>
    <n v="5.17"/>
    <n v="14.13"/>
    <n v="319.97000000000003"/>
    <n v="305.83"/>
    <n v="14.13"/>
  </r>
  <r>
    <s v="I25_66to56"/>
    <s v="Win"/>
    <s v="TR012"/>
    <x v="1"/>
    <x v="3"/>
    <s v="Fi01"/>
    <x v="4"/>
    <s v="AM5.vld"/>
    <s v="4a"/>
    <n v="25"/>
    <n v="0"/>
    <s v="AM"/>
    <s v="AM5"/>
    <n v="19127"/>
    <n v="19239"/>
    <x v="0"/>
    <x v="0"/>
    <x v="1"/>
    <n v="526.22"/>
    <n v="39.229999999999997"/>
    <n v="107.16"/>
    <n v="672.61"/>
    <n v="565.45000000000005"/>
    <n v="107.16"/>
  </r>
  <r>
    <s v="I25_66to56"/>
    <s v="Win"/>
    <s v="TR012"/>
    <x v="1"/>
    <x v="3"/>
    <s v="Fi01"/>
    <x v="4"/>
    <s v="AM5.vld"/>
    <s v="4a"/>
    <n v="25"/>
    <n v="0"/>
    <s v="AM"/>
    <s v="AM5"/>
    <n v="19131"/>
    <n v="19130"/>
    <x v="0"/>
    <x v="2"/>
    <x v="1"/>
    <n v="527.83000000000004"/>
    <n v="36.32"/>
    <n v="108.39"/>
    <n v="672.55"/>
    <n v="564.16"/>
    <n v="108.39"/>
  </r>
  <r>
    <s v="I25_66to56"/>
    <s v="Win"/>
    <s v="TR012"/>
    <x v="1"/>
    <x v="3"/>
    <s v="Fi01"/>
    <x v="4"/>
    <s v="AM5.vld"/>
    <s v="4a"/>
    <n v="25"/>
    <n v="0"/>
    <s v="AM"/>
    <s v="AM5"/>
    <n v="19136"/>
    <n v="19135"/>
    <x v="0"/>
    <x v="1"/>
    <x v="1"/>
    <n v="481.21"/>
    <n v="31.82"/>
    <n v="89.7"/>
    <n v="602.73"/>
    <n v="513.03"/>
    <n v="89.7"/>
  </r>
  <r>
    <s v="I25_66to56"/>
    <s v="Win"/>
    <s v="TR012"/>
    <x v="1"/>
    <x v="3"/>
    <s v="Fi01"/>
    <x v="4"/>
    <s v="AM5.vld"/>
    <s v="4a"/>
    <n v="25"/>
    <n v="0"/>
    <s v="AM"/>
    <s v="AM5"/>
    <n v="19149"/>
    <n v="19148"/>
    <x v="0"/>
    <x v="10"/>
    <x v="1"/>
    <n v="391.13"/>
    <n v="22.57"/>
    <n v="63.89"/>
    <n v="477.59"/>
    <n v="413.69"/>
    <n v="63.89"/>
  </r>
  <r>
    <s v="I25_66to56"/>
    <s v="Win"/>
    <s v="TR012"/>
    <x v="1"/>
    <x v="3"/>
    <s v="Fi01"/>
    <x v="4"/>
    <s v="AM5.vld"/>
    <s v="4a"/>
    <n v="25"/>
    <n v="0"/>
    <s v="AM"/>
    <s v="AM5"/>
    <n v="19173"/>
    <n v="19172"/>
    <x v="0"/>
    <x v="8"/>
    <x v="1"/>
    <n v="329.11"/>
    <n v="10.51"/>
    <n v="21.07"/>
    <n v="360.69"/>
    <n v="339.62"/>
    <n v="21.07"/>
  </r>
  <r>
    <s v="I25_66to56"/>
    <s v="Win"/>
    <s v="TR012"/>
    <x v="1"/>
    <x v="3"/>
    <s v="Fi01"/>
    <x v="5"/>
    <s v="AM6.vld"/>
    <s v="4a"/>
    <n v="25"/>
    <n v="0"/>
    <s v="AM"/>
    <s v="AM6"/>
    <n v="5209"/>
    <n v="19241"/>
    <x v="0"/>
    <x v="0"/>
    <x v="0"/>
    <n v="208.76"/>
    <n v="11.73"/>
    <n v="38.65"/>
    <n v="7015.69"/>
    <n v="220.48"/>
    <n v="38.65"/>
  </r>
  <r>
    <s v="I25_66to56"/>
    <s v="Win"/>
    <s v="TR012"/>
    <x v="1"/>
    <x v="3"/>
    <s v="Fi01"/>
    <x v="5"/>
    <s v="AM6.vld"/>
    <s v="4a"/>
    <n v="25"/>
    <n v="0"/>
    <s v="AM"/>
    <s v="AM6"/>
    <n v="5394"/>
    <n v="15366"/>
    <x v="0"/>
    <x v="1"/>
    <x v="0"/>
    <n v="196.48"/>
    <n v="14.58"/>
    <n v="46.87"/>
    <n v="6120.05"/>
    <n v="211.06"/>
    <n v="46.87"/>
  </r>
  <r>
    <s v="I25_66to56"/>
    <s v="Win"/>
    <s v="TR012"/>
    <x v="1"/>
    <x v="3"/>
    <s v="Fi01"/>
    <x v="5"/>
    <s v="AM6.vld"/>
    <s v="4a"/>
    <n v="25"/>
    <n v="0"/>
    <s v="AM"/>
    <s v="AM6"/>
    <n v="13270"/>
    <n v="11802"/>
    <x v="0"/>
    <x v="2"/>
    <x v="0"/>
    <n v="151.41999999999999"/>
    <n v="12.14"/>
    <n v="23.44"/>
    <n v="6263.04"/>
    <n v="163.55000000000001"/>
    <n v="23.44"/>
  </r>
  <r>
    <s v="I25_66to56"/>
    <s v="Win"/>
    <s v="TR012"/>
    <x v="1"/>
    <x v="3"/>
    <s v="Fi01"/>
    <x v="5"/>
    <s v="AM6.vld"/>
    <s v="4a"/>
    <n v="25"/>
    <n v="0"/>
    <s v="AM"/>
    <s v="AM6"/>
    <n v="15333"/>
    <n v="18991"/>
    <x v="1"/>
    <x v="3"/>
    <x v="0"/>
    <n v="0"/>
    <n v="0"/>
    <n v="0"/>
    <n v="3438.96"/>
    <n v="0"/>
    <n v="0"/>
  </r>
  <r>
    <s v="I25_66to56"/>
    <s v="Win"/>
    <s v="TR012"/>
    <x v="1"/>
    <x v="3"/>
    <s v="Fi01"/>
    <x v="5"/>
    <s v="AM6.vld"/>
    <s v="4a"/>
    <n v="25"/>
    <n v="0"/>
    <s v="AM"/>
    <s v="AM6"/>
    <n v="15740"/>
    <n v="15741"/>
    <x v="1"/>
    <x v="4"/>
    <x v="0"/>
    <n v="333.83"/>
    <n v="0"/>
    <n v="0"/>
    <n v="3400.79"/>
    <n v="333.83"/>
    <n v="0"/>
  </r>
  <r>
    <s v="I25_66to56"/>
    <s v="Win"/>
    <s v="TR012"/>
    <x v="1"/>
    <x v="3"/>
    <s v="Fi01"/>
    <x v="5"/>
    <s v="AM6.vld"/>
    <s v="4a"/>
    <n v="25"/>
    <n v="0"/>
    <s v="AM"/>
    <s v="AM6"/>
    <n v="15742"/>
    <n v="15743"/>
    <x v="0"/>
    <x v="5"/>
    <x v="0"/>
    <n v="246.47"/>
    <n v="0"/>
    <n v="0"/>
    <n v="2582.5"/>
    <n v="246.47"/>
    <n v="0"/>
  </r>
  <r>
    <s v="I25_66to56"/>
    <s v="Win"/>
    <s v="TR012"/>
    <x v="1"/>
    <x v="3"/>
    <s v="Fi01"/>
    <x v="5"/>
    <s v="AM6.vld"/>
    <s v="4a"/>
    <n v="25"/>
    <n v="0"/>
    <s v="AM"/>
    <s v="AM6"/>
    <n v="17350"/>
    <n v="17351"/>
    <x v="0"/>
    <x v="6"/>
    <x v="0"/>
    <n v="53.66"/>
    <n v="0"/>
    <n v="0"/>
    <n v="2612.21"/>
    <n v="53.66"/>
    <n v="0"/>
  </r>
  <r>
    <s v="I25_66to56"/>
    <s v="Win"/>
    <s v="TR012"/>
    <x v="1"/>
    <x v="3"/>
    <s v="Fi01"/>
    <x v="5"/>
    <s v="AM6.vld"/>
    <s v="4a"/>
    <n v="25"/>
    <n v="0"/>
    <s v="AM"/>
    <s v="AM6"/>
    <n v="17352"/>
    <n v="17353"/>
    <x v="1"/>
    <x v="7"/>
    <x v="0"/>
    <n v="78.78"/>
    <n v="0"/>
    <n v="0"/>
    <n v="2738.33"/>
    <n v="78.78"/>
    <n v="0"/>
  </r>
  <r>
    <s v="I25_66to56"/>
    <s v="Win"/>
    <s v="TR012"/>
    <x v="1"/>
    <x v="3"/>
    <s v="Fi01"/>
    <x v="5"/>
    <s v="AM6.vld"/>
    <s v="4a"/>
    <n v="25"/>
    <n v="0"/>
    <s v="AM"/>
    <s v="AM6"/>
    <n v="18993"/>
    <n v="15334"/>
    <x v="0"/>
    <x v="8"/>
    <x v="0"/>
    <n v="0"/>
    <n v="0"/>
    <n v="0"/>
    <n v="3350.56"/>
    <n v="0"/>
    <n v="0"/>
  </r>
  <r>
    <s v="I25_66to56"/>
    <s v="Win"/>
    <s v="TR012"/>
    <x v="1"/>
    <x v="3"/>
    <s v="Fi01"/>
    <x v="5"/>
    <s v="AM6.vld"/>
    <s v="4a"/>
    <n v="25"/>
    <n v="0"/>
    <s v="AM"/>
    <s v="AM6"/>
    <n v="18999"/>
    <n v="19000"/>
    <x v="1"/>
    <x v="9"/>
    <x v="0"/>
    <n v="124.73"/>
    <n v="9.9"/>
    <n v="34.71"/>
    <n v="5213.33"/>
    <n v="134.63"/>
    <n v="34.71"/>
  </r>
  <r>
    <s v="I25_66to56"/>
    <s v="Win"/>
    <s v="TR012"/>
    <x v="1"/>
    <x v="3"/>
    <s v="Fi01"/>
    <x v="5"/>
    <s v="AM6.vld"/>
    <s v="4a"/>
    <n v="25"/>
    <n v="0"/>
    <s v="AM"/>
    <s v="AM6"/>
    <n v="19002"/>
    <n v="19001"/>
    <x v="0"/>
    <x v="10"/>
    <x v="0"/>
    <n v="104.38"/>
    <n v="5.54"/>
    <n v="28.74"/>
    <n v="5084.16"/>
    <n v="109.92"/>
    <n v="28.74"/>
  </r>
  <r>
    <s v="I25_66to56"/>
    <s v="Win"/>
    <s v="TR012"/>
    <x v="1"/>
    <x v="3"/>
    <s v="Fi01"/>
    <x v="5"/>
    <s v="AM6.vld"/>
    <s v="4a"/>
    <n v="25"/>
    <n v="0"/>
    <s v="AM"/>
    <s v="AM6"/>
    <n v="19004"/>
    <n v="13271"/>
    <x v="1"/>
    <x v="11"/>
    <x v="0"/>
    <n v="11.54"/>
    <n v="0.8"/>
    <n v="17.920000000000002"/>
    <n v="5882.03"/>
    <n v="12.33"/>
    <n v="17.920000000000002"/>
  </r>
  <r>
    <s v="I25_66to56"/>
    <s v="Win"/>
    <s v="TR012"/>
    <x v="1"/>
    <x v="3"/>
    <s v="Fi01"/>
    <x v="5"/>
    <s v="AM6.vld"/>
    <s v="4a"/>
    <n v="25"/>
    <n v="0"/>
    <s v="AM"/>
    <s v="AM6"/>
    <n v="19017"/>
    <n v="19018"/>
    <x v="1"/>
    <x v="11"/>
    <x v="1"/>
    <n v="783.56"/>
    <n v="50.06"/>
    <n v="143.47999999999999"/>
    <n v="977.1"/>
    <n v="833.62"/>
    <n v="143.47999999999999"/>
  </r>
  <r>
    <s v="I25_66to56"/>
    <s v="Win"/>
    <s v="TR012"/>
    <x v="1"/>
    <x v="3"/>
    <s v="Fi01"/>
    <x v="5"/>
    <s v="AM6.vld"/>
    <s v="4a"/>
    <n v="25"/>
    <n v="0"/>
    <s v="AM"/>
    <s v="AM6"/>
    <n v="19035"/>
    <n v="19036"/>
    <x v="1"/>
    <x v="9"/>
    <x v="1"/>
    <n v="413.3"/>
    <n v="13.35"/>
    <n v="74.37"/>
    <n v="501.02"/>
    <n v="426.65"/>
    <n v="74.37"/>
  </r>
  <r>
    <s v="I25_66to56"/>
    <s v="Win"/>
    <s v="TR012"/>
    <x v="1"/>
    <x v="3"/>
    <s v="Fi01"/>
    <x v="5"/>
    <s v="AM6.vld"/>
    <s v="4a"/>
    <n v="25"/>
    <n v="0"/>
    <s v="AM"/>
    <s v="AM6"/>
    <n v="19059"/>
    <n v="19060"/>
    <x v="1"/>
    <x v="3"/>
    <x v="1"/>
    <n v="543.99"/>
    <n v="10.34"/>
    <n v="33.619999999999997"/>
    <n v="587.95000000000005"/>
    <n v="554.33000000000004"/>
    <n v="33.619999999999997"/>
  </r>
  <r>
    <s v="I25_66to56"/>
    <s v="Win"/>
    <s v="TR012"/>
    <x v="1"/>
    <x v="3"/>
    <s v="Fi01"/>
    <x v="5"/>
    <s v="AM6.vld"/>
    <s v="4a"/>
    <n v="25"/>
    <n v="0"/>
    <s v="AM"/>
    <s v="AM6"/>
    <n v="19127"/>
    <n v="19239"/>
    <x v="0"/>
    <x v="0"/>
    <x v="1"/>
    <n v="1003.6"/>
    <n v="70.11"/>
    <n v="165.07"/>
    <n v="1238.78"/>
    <n v="1073.71"/>
    <n v="165.07"/>
  </r>
  <r>
    <s v="I25_66to56"/>
    <s v="Win"/>
    <s v="TR012"/>
    <x v="1"/>
    <x v="3"/>
    <s v="Fi01"/>
    <x v="5"/>
    <s v="AM6.vld"/>
    <s v="4a"/>
    <n v="25"/>
    <n v="0"/>
    <s v="AM"/>
    <s v="AM6"/>
    <n v="19131"/>
    <n v="19130"/>
    <x v="0"/>
    <x v="2"/>
    <x v="1"/>
    <n v="1081.23"/>
    <n v="70.48"/>
    <n v="169.88"/>
    <n v="1321.59"/>
    <n v="1151.71"/>
    <n v="169.88"/>
  </r>
  <r>
    <s v="I25_66to56"/>
    <s v="Win"/>
    <s v="TR012"/>
    <x v="1"/>
    <x v="3"/>
    <s v="Fi01"/>
    <x v="5"/>
    <s v="AM6.vld"/>
    <s v="4a"/>
    <n v="25"/>
    <n v="0"/>
    <s v="AM"/>
    <s v="AM6"/>
    <n v="19136"/>
    <n v="19135"/>
    <x v="0"/>
    <x v="1"/>
    <x v="1"/>
    <n v="939.79"/>
    <n v="58.69"/>
    <n v="134.34"/>
    <n v="1132.82"/>
    <n v="998.48"/>
    <n v="134.34"/>
  </r>
  <r>
    <s v="I25_66to56"/>
    <s v="Win"/>
    <s v="TR012"/>
    <x v="1"/>
    <x v="3"/>
    <s v="Fi01"/>
    <x v="5"/>
    <s v="AM6.vld"/>
    <s v="4a"/>
    <n v="25"/>
    <n v="0"/>
    <s v="AM"/>
    <s v="AM6"/>
    <n v="19149"/>
    <n v="19148"/>
    <x v="0"/>
    <x v="10"/>
    <x v="1"/>
    <n v="691.9"/>
    <n v="34.11"/>
    <n v="88.13"/>
    <n v="814.13"/>
    <n v="726"/>
    <n v="88.13"/>
  </r>
  <r>
    <s v="I25_66to56"/>
    <s v="Win"/>
    <s v="TR012"/>
    <x v="1"/>
    <x v="3"/>
    <s v="Fi01"/>
    <x v="5"/>
    <s v="AM6.vld"/>
    <s v="4a"/>
    <n v="25"/>
    <n v="0"/>
    <s v="AM"/>
    <s v="AM6"/>
    <n v="19173"/>
    <n v="19172"/>
    <x v="0"/>
    <x v="8"/>
    <x v="1"/>
    <n v="549.09"/>
    <n v="18.079999999999998"/>
    <n v="43.18"/>
    <n v="610.35"/>
    <n v="567.16999999999996"/>
    <n v="43.18"/>
  </r>
  <r>
    <s v="I25_66to56"/>
    <s v="Win"/>
    <s v="TR012"/>
    <x v="1"/>
    <x v="3"/>
    <s v="Fi01"/>
    <x v="6"/>
    <s v="MD1.vld"/>
    <s v="4a"/>
    <n v="25"/>
    <n v="0"/>
    <s v="MD"/>
    <s v="MD1"/>
    <n v="5209"/>
    <n v="19241"/>
    <x v="0"/>
    <x v="0"/>
    <x v="0"/>
    <n v="102.26"/>
    <n v="6.14"/>
    <n v="52.85"/>
    <n v="10329.700000000001"/>
    <n v="108.4"/>
    <n v="52.85"/>
  </r>
  <r>
    <s v="I25_66to56"/>
    <s v="Win"/>
    <s v="TR012"/>
    <x v="1"/>
    <x v="3"/>
    <s v="Fi01"/>
    <x v="6"/>
    <s v="MD1.vld"/>
    <s v="4a"/>
    <n v="25"/>
    <n v="0"/>
    <s v="MD"/>
    <s v="MD1"/>
    <n v="5394"/>
    <n v="15366"/>
    <x v="0"/>
    <x v="1"/>
    <x v="0"/>
    <n v="130.80000000000001"/>
    <n v="9.2200000000000006"/>
    <n v="38.56"/>
    <n v="9221.82"/>
    <n v="140.02000000000001"/>
    <n v="38.56"/>
  </r>
  <r>
    <s v="I25_66to56"/>
    <s v="Win"/>
    <s v="TR012"/>
    <x v="1"/>
    <x v="3"/>
    <s v="Fi01"/>
    <x v="6"/>
    <s v="MD1.vld"/>
    <s v="4a"/>
    <n v="25"/>
    <n v="0"/>
    <s v="MD"/>
    <s v="MD1"/>
    <n v="13270"/>
    <n v="11802"/>
    <x v="0"/>
    <x v="2"/>
    <x v="0"/>
    <n v="209.6"/>
    <n v="14.78"/>
    <n v="24.9"/>
    <n v="9541.01"/>
    <n v="224.39"/>
    <n v="24.9"/>
  </r>
  <r>
    <s v="I25_66to56"/>
    <s v="Win"/>
    <s v="TR012"/>
    <x v="1"/>
    <x v="3"/>
    <s v="Fi01"/>
    <x v="6"/>
    <s v="MD1.vld"/>
    <s v="4a"/>
    <n v="25"/>
    <n v="0"/>
    <s v="MD"/>
    <s v="MD1"/>
    <n v="15333"/>
    <n v="18991"/>
    <x v="1"/>
    <x v="3"/>
    <x v="0"/>
    <n v="0"/>
    <n v="0"/>
    <n v="0"/>
    <n v="5718.62"/>
    <n v="0"/>
    <n v="0"/>
  </r>
  <r>
    <s v="I25_66to56"/>
    <s v="Win"/>
    <s v="TR012"/>
    <x v="1"/>
    <x v="3"/>
    <s v="Fi01"/>
    <x v="6"/>
    <s v="MD1.vld"/>
    <s v="4a"/>
    <n v="25"/>
    <n v="0"/>
    <s v="MD"/>
    <s v="MD1"/>
    <n v="15740"/>
    <n v="15741"/>
    <x v="1"/>
    <x v="4"/>
    <x v="0"/>
    <n v="427.16"/>
    <n v="0"/>
    <n v="0"/>
    <n v="5359.99"/>
    <n v="427.16"/>
    <n v="0"/>
  </r>
  <r>
    <s v="I25_66to56"/>
    <s v="Win"/>
    <s v="TR012"/>
    <x v="1"/>
    <x v="3"/>
    <s v="Fi01"/>
    <x v="6"/>
    <s v="MD1.vld"/>
    <s v="4a"/>
    <n v="25"/>
    <n v="0"/>
    <s v="MD"/>
    <s v="MD1"/>
    <n v="15742"/>
    <n v="15743"/>
    <x v="0"/>
    <x v="5"/>
    <x v="0"/>
    <n v="114.85"/>
    <n v="0"/>
    <n v="0"/>
    <n v="3056.06"/>
    <n v="114.85"/>
    <n v="0"/>
  </r>
  <r>
    <s v="I25_66to56"/>
    <s v="Win"/>
    <s v="TR012"/>
    <x v="1"/>
    <x v="3"/>
    <s v="Fi01"/>
    <x v="6"/>
    <s v="MD1.vld"/>
    <s v="4a"/>
    <n v="25"/>
    <n v="0"/>
    <s v="MD"/>
    <s v="MD1"/>
    <n v="17350"/>
    <n v="17351"/>
    <x v="0"/>
    <x v="6"/>
    <x v="0"/>
    <n v="40.75"/>
    <n v="0"/>
    <n v="0"/>
    <n v="3631.46"/>
    <n v="40.75"/>
    <n v="0"/>
  </r>
  <r>
    <s v="I25_66to56"/>
    <s v="Win"/>
    <s v="TR012"/>
    <x v="1"/>
    <x v="3"/>
    <s v="Fi01"/>
    <x v="6"/>
    <s v="MD1.vld"/>
    <s v="4a"/>
    <n v="25"/>
    <n v="0"/>
    <s v="MD"/>
    <s v="MD1"/>
    <n v="17352"/>
    <n v="17353"/>
    <x v="1"/>
    <x v="7"/>
    <x v="0"/>
    <n v="135.02000000000001"/>
    <n v="0"/>
    <n v="0"/>
    <n v="4303.2299999999996"/>
    <n v="135.02000000000001"/>
    <n v="0"/>
  </r>
  <r>
    <s v="I25_66to56"/>
    <s v="Win"/>
    <s v="TR012"/>
    <x v="1"/>
    <x v="3"/>
    <s v="Fi01"/>
    <x v="6"/>
    <s v="MD1.vld"/>
    <s v="4a"/>
    <n v="25"/>
    <n v="0"/>
    <s v="MD"/>
    <s v="MD1"/>
    <n v="18993"/>
    <n v="15334"/>
    <x v="0"/>
    <x v="8"/>
    <x v="0"/>
    <n v="0"/>
    <n v="0"/>
    <n v="0"/>
    <n v="4637.25"/>
    <n v="0"/>
    <n v="0"/>
  </r>
  <r>
    <s v="I25_66to56"/>
    <s v="Win"/>
    <s v="TR012"/>
    <x v="1"/>
    <x v="3"/>
    <s v="Fi01"/>
    <x v="6"/>
    <s v="MD1.vld"/>
    <s v="4a"/>
    <n v="25"/>
    <n v="0"/>
    <s v="MD"/>
    <s v="MD1"/>
    <n v="18999"/>
    <n v="19000"/>
    <x v="1"/>
    <x v="9"/>
    <x v="0"/>
    <n v="140.47999999999999"/>
    <n v="8.89"/>
    <n v="50.79"/>
    <n v="8263.1"/>
    <n v="149.36000000000001"/>
    <n v="50.79"/>
  </r>
  <r>
    <s v="I25_66to56"/>
    <s v="Win"/>
    <s v="TR012"/>
    <x v="1"/>
    <x v="3"/>
    <s v="Fi01"/>
    <x v="6"/>
    <s v="MD1.vld"/>
    <s v="4a"/>
    <n v="25"/>
    <n v="0"/>
    <s v="MD"/>
    <s v="MD1"/>
    <n v="19002"/>
    <n v="19001"/>
    <x v="0"/>
    <x v="10"/>
    <x v="0"/>
    <n v="38.22"/>
    <n v="1.65"/>
    <n v="44.04"/>
    <n v="7501.98"/>
    <n v="39.869999999999997"/>
    <n v="44.04"/>
  </r>
  <r>
    <s v="I25_66to56"/>
    <s v="Win"/>
    <s v="TR012"/>
    <x v="1"/>
    <x v="3"/>
    <s v="Fi01"/>
    <x v="6"/>
    <s v="MD1.vld"/>
    <s v="4a"/>
    <n v="25"/>
    <n v="0"/>
    <s v="MD"/>
    <s v="MD1"/>
    <n v="19004"/>
    <n v="13271"/>
    <x v="1"/>
    <x v="11"/>
    <x v="0"/>
    <n v="19.68"/>
    <n v="1.58"/>
    <n v="30.06"/>
    <n v="9622.4500000000007"/>
    <n v="21.26"/>
    <n v="30.06"/>
  </r>
  <r>
    <s v="I25_66to56"/>
    <s v="Win"/>
    <s v="TR012"/>
    <x v="1"/>
    <x v="3"/>
    <s v="Fi01"/>
    <x v="6"/>
    <s v="MD1.vld"/>
    <s v="4a"/>
    <n v="25"/>
    <n v="0"/>
    <s v="MD"/>
    <s v="MD1"/>
    <n v="19017"/>
    <n v="19018"/>
    <x v="1"/>
    <x v="11"/>
    <x v="1"/>
    <n v="1045.6600000000001"/>
    <n v="56.45"/>
    <n v="191.47"/>
    <n v="1293.58"/>
    <n v="1102.1099999999999"/>
    <n v="191.47"/>
  </r>
  <r>
    <s v="I25_66to56"/>
    <s v="Win"/>
    <s v="TR012"/>
    <x v="1"/>
    <x v="3"/>
    <s v="Fi01"/>
    <x v="6"/>
    <s v="MD1.vld"/>
    <s v="4a"/>
    <n v="25"/>
    <n v="0"/>
    <s v="MD"/>
    <s v="MD1"/>
    <n v="19035"/>
    <n v="19036"/>
    <x v="1"/>
    <x v="9"/>
    <x v="1"/>
    <n v="615.05999999999995"/>
    <n v="17.13"/>
    <n v="97.28"/>
    <n v="729.47"/>
    <n v="632.19000000000005"/>
    <n v="97.28"/>
  </r>
  <r>
    <s v="I25_66to56"/>
    <s v="Win"/>
    <s v="TR012"/>
    <x v="1"/>
    <x v="3"/>
    <s v="Fi01"/>
    <x v="6"/>
    <s v="MD1.vld"/>
    <s v="4a"/>
    <n v="25"/>
    <n v="0"/>
    <s v="MD"/>
    <s v="MD1"/>
    <n v="19059"/>
    <n v="19060"/>
    <x v="1"/>
    <x v="3"/>
    <x v="1"/>
    <n v="642.99"/>
    <n v="11.88"/>
    <n v="55.16"/>
    <n v="710.02"/>
    <n v="654.87"/>
    <n v="55.16"/>
  </r>
  <r>
    <s v="I25_66to56"/>
    <s v="Win"/>
    <s v="TR012"/>
    <x v="1"/>
    <x v="3"/>
    <s v="Fi01"/>
    <x v="6"/>
    <s v="MD1.vld"/>
    <s v="4a"/>
    <n v="25"/>
    <n v="0"/>
    <s v="MD"/>
    <s v="MD1"/>
    <n v="19127"/>
    <n v="19239"/>
    <x v="0"/>
    <x v="0"/>
    <x v="1"/>
    <n v="777.73"/>
    <n v="48.49"/>
    <n v="147.49"/>
    <n v="973.72"/>
    <n v="826.23"/>
    <n v="147.49"/>
  </r>
  <r>
    <s v="I25_66to56"/>
    <s v="Win"/>
    <s v="TR012"/>
    <x v="1"/>
    <x v="3"/>
    <s v="Fi01"/>
    <x v="6"/>
    <s v="MD1.vld"/>
    <s v="4a"/>
    <n v="25"/>
    <n v="0"/>
    <s v="MD"/>
    <s v="MD1"/>
    <n v="19131"/>
    <n v="19130"/>
    <x v="0"/>
    <x v="2"/>
    <x v="1"/>
    <n v="680.05"/>
    <n v="40.76"/>
    <n v="168.04"/>
    <n v="888.84"/>
    <n v="720.8"/>
    <n v="168.04"/>
  </r>
  <r>
    <s v="I25_66to56"/>
    <s v="Win"/>
    <s v="TR012"/>
    <x v="1"/>
    <x v="3"/>
    <s v="Fi01"/>
    <x v="6"/>
    <s v="MD1.vld"/>
    <s v="4a"/>
    <n v="25"/>
    <n v="0"/>
    <s v="MD"/>
    <s v="MD1"/>
    <n v="19136"/>
    <n v="19135"/>
    <x v="0"/>
    <x v="1"/>
    <x v="1"/>
    <n v="576.47"/>
    <n v="33.97"/>
    <n v="159.4"/>
    <n v="769.84"/>
    <n v="610.45000000000005"/>
    <n v="159.4"/>
  </r>
  <r>
    <s v="I25_66to56"/>
    <s v="Win"/>
    <s v="TR012"/>
    <x v="1"/>
    <x v="3"/>
    <s v="Fi01"/>
    <x v="6"/>
    <s v="MD1.vld"/>
    <s v="4a"/>
    <n v="25"/>
    <n v="0"/>
    <s v="MD"/>
    <s v="MD1"/>
    <n v="19149"/>
    <n v="19148"/>
    <x v="0"/>
    <x v="10"/>
    <x v="1"/>
    <n v="305.67"/>
    <n v="15.8"/>
    <n v="101.49"/>
    <n v="422.95"/>
    <n v="321.45999999999998"/>
    <n v="101.49"/>
  </r>
  <r>
    <s v="I25_66to56"/>
    <s v="Win"/>
    <s v="TR012"/>
    <x v="1"/>
    <x v="3"/>
    <s v="Fi01"/>
    <x v="6"/>
    <s v="MD1.vld"/>
    <s v="4a"/>
    <n v="25"/>
    <n v="0"/>
    <s v="MD"/>
    <s v="MD1"/>
    <n v="19173"/>
    <n v="19172"/>
    <x v="0"/>
    <x v="8"/>
    <x v="1"/>
    <n v="209.06"/>
    <n v="7.53"/>
    <n v="65.98"/>
    <n v="282.57"/>
    <n v="216.58"/>
    <n v="65.98"/>
  </r>
  <r>
    <s v="I25_66to56"/>
    <s v="Win"/>
    <s v="TR012"/>
    <x v="1"/>
    <x v="3"/>
    <s v="Fi01"/>
    <x v="7"/>
    <s v="MD2.vld"/>
    <s v="4a"/>
    <n v="25"/>
    <n v="0"/>
    <s v="MD"/>
    <s v="MD2"/>
    <n v="5209"/>
    <n v="19241"/>
    <x v="0"/>
    <x v="0"/>
    <x v="0"/>
    <n v="351.33"/>
    <n v="18.52"/>
    <n v="85.82"/>
    <n v="15452.23"/>
    <n v="369.85"/>
    <n v="85.82"/>
  </r>
  <r>
    <s v="I25_66to56"/>
    <s v="Win"/>
    <s v="TR012"/>
    <x v="1"/>
    <x v="3"/>
    <s v="Fi01"/>
    <x v="7"/>
    <s v="MD2.vld"/>
    <s v="4a"/>
    <n v="25"/>
    <n v="0"/>
    <s v="MD"/>
    <s v="MD2"/>
    <n v="5394"/>
    <n v="15366"/>
    <x v="0"/>
    <x v="1"/>
    <x v="0"/>
    <n v="446.58"/>
    <n v="30.28"/>
    <n v="68.650000000000006"/>
    <n v="14023.7"/>
    <n v="476.86"/>
    <n v="68.650000000000006"/>
  </r>
  <r>
    <s v="I25_66to56"/>
    <s v="Win"/>
    <s v="TR012"/>
    <x v="1"/>
    <x v="3"/>
    <s v="Fi01"/>
    <x v="7"/>
    <s v="MD2.vld"/>
    <s v="4a"/>
    <n v="25"/>
    <n v="0"/>
    <s v="MD"/>
    <s v="MD2"/>
    <n v="13270"/>
    <n v="11802"/>
    <x v="0"/>
    <x v="2"/>
    <x v="0"/>
    <n v="594.45000000000005"/>
    <n v="38.19"/>
    <n v="41.64"/>
    <n v="14318.14"/>
    <n v="632.64"/>
    <n v="41.64"/>
  </r>
  <r>
    <s v="I25_66to56"/>
    <s v="Win"/>
    <s v="TR012"/>
    <x v="1"/>
    <x v="3"/>
    <s v="Fi01"/>
    <x v="7"/>
    <s v="MD2.vld"/>
    <s v="4a"/>
    <n v="25"/>
    <n v="0"/>
    <s v="MD"/>
    <s v="MD2"/>
    <n v="15333"/>
    <n v="18991"/>
    <x v="1"/>
    <x v="3"/>
    <x v="0"/>
    <n v="0"/>
    <n v="0"/>
    <n v="0"/>
    <n v="8431.75"/>
    <n v="0"/>
    <n v="0"/>
  </r>
  <r>
    <s v="I25_66to56"/>
    <s v="Win"/>
    <s v="TR012"/>
    <x v="1"/>
    <x v="3"/>
    <s v="Fi01"/>
    <x v="7"/>
    <s v="MD2.vld"/>
    <s v="4a"/>
    <n v="25"/>
    <n v="0"/>
    <s v="MD"/>
    <s v="MD2"/>
    <n v="15740"/>
    <n v="15741"/>
    <x v="1"/>
    <x v="4"/>
    <x v="0"/>
    <n v="1257.5"/>
    <n v="0"/>
    <n v="0"/>
    <n v="8434.9"/>
    <n v="1257.5"/>
    <n v="0"/>
  </r>
  <r>
    <s v="I25_66to56"/>
    <s v="Win"/>
    <s v="TR012"/>
    <x v="1"/>
    <x v="3"/>
    <s v="Fi01"/>
    <x v="7"/>
    <s v="MD2.vld"/>
    <s v="4a"/>
    <n v="25"/>
    <n v="0"/>
    <s v="MD"/>
    <s v="MD2"/>
    <n v="15742"/>
    <n v="15743"/>
    <x v="0"/>
    <x v="5"/>
    <x v="0"/>
    <n v="461.08"/>
    <n v="0"/>
    <n v="0"/>
    <n v="5758.96"/>
    <n v="461.08"/>
    <n v="0"/>
  </r>
  <r>
    <s v="I25_66to56"/>
    <s v="Win"/>
    <s v="TR012"/>
    <x v="1"/>
    <x v="3"/>
    <s v="Fi01"/>
    <x v="7"/>
    <s v="MD2.vld"/>
    <s v="4a"/>
    <n v="25"/>
    <n v="0"/>
    <s v="MD"/>
    <s v="MD2"/>
    <n v="17350"/>
    <n v="17351"/>
    <x v="0"/>
    <x v="6"/>
    <x v="0"/>
    <n v="143.87"/>
    <n v="0"/>
    <n v="0"/>
    <n v="6022.54"/>
    <n v="143.87"/>
    <n v="0"/>
  </r>
  <r>
    <s v="I25_66to56"/>
    <s v="Win"/>
    <s v="TR012"/>
    <x v="1"/>
    <x v="3"/>
    <s v="Fi01"/>
    <x v="7"/>
    <s v="MD2.vld"/>
    <s v="4a"/>
    <n v="25"/>
    <n v="0"/>
    <s v="MD"/>
    <s v="MD2"/>
    <n v="17352"/>
    <n v="17353"/>
    <x v="1"/>
    <x v="7"/>
    <x v="0"/>
    <n v="383.7"/>
    <n v="0"/>
    <n v="0"/>
    <n v="6854.69"/>
    <n v="383.7"/>
    <n v="0"/>
  </r>
  <r>
    <s v="I25_66to56"/>
    <s v="Win"/>
    <s v="TR012"/>
    <x v="1"/>
    <x v="3"/>
    <s v="Fi01"/>
    <x v="7"/>
    <s v="MD2.vld"/>
    <s v="4a"/>
    <n v="25"/>
    <n v="0"/>
    <s v="MD"/>
    <s v="MD2"/>
    <n v="18993"/>
    <n v="15334"/>
    <x v="0"/>
    <x v="8"/>
    <x v="0"/>
    <n v="0"/>
    <n v="0"/>
    <n v="0"/>
    <n v="7590.42"/>
    <n v="0"/>
    <n v="0"/>
  </r>
  <r>
    <s v="I25_66to56"/>
    <s v="Win"/>
    <s v="TR012"/>
    <x v="1"/>
    <x v="3"/>
    <s v="Fi01"/>
    <x v="7"/>
    <s v="MD2.vld"/>
    <s v="4a"/>
    <n v="25"/>
    <n v="0"/>
    <s v="MD"/>
    <s v="MD2"/>
    <n v="18999"/>
    <n v="19000"/>
    <x v="1"/>
    <x v="9"/>
    <x v="0"/>
    <n v="299.92"/>
    <n v="15.21"/>
    <n v="60.23"/>
    <n v="11994.42"/>
    <n v="315.13"/>
    <n v="60.23"/>
  </r>
  <r>
    <s v="I25_66to56"/>
    <s v="Win"/>
    <s v="TR012"/>
    <x v="1"/>
    <x v="3"/>
    <s v="Fi01"/>
    <x v="7"/>
    <s v="MD2.vld"/>
    <s v="4a"/>
    <n v="25"/>
    <n v="0"/>
    <s v="MD"/>
    <s v="MD2"/>
    <n v="19002"/>
    <n v="19001"/>
    <x v="0"/>
    <x v="10"/>
    <x v="0"/>
    <n v="164.51"/>
    <n v="6.87"/>
    <n v="70.650000000000006"/>
    <n v="11414.3"/>
    <n v="171.38"/>
    <n v="70.650000000000006"/>
  </r>
  <r>
    <s v="I25_66to56"/>
    <s v="Win"/>
    <s v="TR012"/>
    <x v="1"/>
    <x v="3"/>
    <s v="Fi01"/>
    <x v="7"/>
    <s v="MD2.vld"/>
    <s v="4a"/>
    <n v="25"/>
    <n v="0"/>
    <s v="MD"/>
    <s v="MD2"/>
    <n v="19004"/>
    <n v="13271"/>
    <x v="1"/>
    <x v="11"/>
    <x v="0"/>
    <n v="214.05"/>
    <n v="17.03"/>
    <n v="73.17"/>
    <n v="14427.52"/>
    <n v="231.07"/>
    <n v="73.17"/>
  </r>
  <r>
    <s v="I25_66to56"/>
    <s v="Win"/>
    <s v="TR012"/>
    <x v="1"/>
    <x v="3"/>
    <s v="Fi01"/>
    <x v="7"/>
    <s v="MD2.vld"/>
    <s v="4a"/>
    <n v="25"/>
    <n v="0"/>
    <s v="MD"/>
    <s v="MD2"/>
    <n v="19017"/>
    <n v="19018"/>
    <x v="1"/>
    <x v="11"/>
    <x v="1"/>
    <n v="2406.91"/>
    <n v="118.93"/>
    <n v="227.16"/>
    <n v="2753"/>
    <n v="2525.84"/>
    <n v="227.16"/>
  </r>
  <r>
    <s v="I25_66to56"/>
    <s v="Win"/>
    <s v="TR012"/>
    <x v="1"/>
    <x v="3"/>
    <s v="Fi01"/>
    <x v="7"/>
    <s v="MD2.vld"/>
    <s v="4a"/>
    <n v="25"/>
    <n v="0"/>
    <s v="MD"/>
    <s v="MD2"/>
    <n v="19035"/>
    <n v="19036"/>
    <x v="1"/>
    <x v="9"/>
    <x v="1"/>
    <n v="1600.83"/>
    <n v="45.7"/>
    <n v="149.94"/>
    <n v="1796.47"/>
    <n v="1646.53"/>
    <n v="149.94"/>
  </r>
  <r>
    <s v="I25_66to56"/>
    <s v="Win"/>
    <s v="TR012"/>
    <x v="1"/>
    <x v="3"/>
    <s v="Fi01"/>
    <x v="7"/>
    <s v="MD2.vld"/>
    <s v="4a"/>
    <n v="25"/>
    <n v="0"/>
    <s v="MD"/>
    <s v="MD2"/>
    <n v="19059"/>
    <n v="19060"/>
    <x v="1"/>
    <x v="3"/>
    <x v="1"/>
    <n v="2033.12"/>
    <n v="40.79"/>
    <n v="98.54"/>
    <n v="2172.46"/>
    <n v="2073.92"/>
    <n v="98.54"/>
  </r>
  <r>
    <s v="I25_66to56"/>
    <s v="Win"/>
    <s v="TR012"/>
    <x v="1"/>
    <x v="3"/>
    <s v="Fi01"/>
    <x v="7"/>
    <s v="MD2.vld"/>
    <s v="4a"/>
    <n v="25"/>
    <n v="0"/>
    <s v="MD"/>
    <s v="MD2"/>
    <n v="19127"/>
    <n v="19239"/>
    <x v="0"/>
    <x v="0"/>
    <x v="1"/>
    <n v="2174.7800000000002"/>
    <n v="124.97"/>
    <n v="212.29"/>
    <n v="2512.0500000000002"/>
    <n v="2299.7600000000002"/>
    <n v="212.29"/>
  </r>
  <r>
    <s v="I25_66to56"/>
    <s v="Win"/>
    <s v="TR012"/>
    <x v="1"/>
    <x v="3"/>
    <s v="Fi01"/>
    <x v="7"/>
    <s v="MD2.vld"/>
    <s v="4a"/>
    <n v="25"/>
    <n v="0"/>
    <s v="MD"/>
    <s v="MD2"/>
    <n v="19131"/>
    <n v="19130"/>
    <x v="0"/>
    <x v="2"/>
    <x v="1"/>
    <n v="1988.5"/>
    <n v="109.48"/>
    <n v="251.11"/>
    <n v="2349.09"/>
    <n v="2097.98"/>
    <n v="251.11"/>
  </r>
  <r>
    <s v="I25_66to56"/>
    <s v="Win"/>
    <s v="TR012"/>
    <x v="1"/>
    <x v="3"/>
    <s v="Fi01"/>
    <x v="7"/>
    <s v="MD2.vld"/>
    <s v="4a"/>
    <n v="25"/>
    <n v="0"/>
    <s v="MD"/>
    <s v="MD2"/>
    <n v="19136"/>
    <n v="19135"/>
    <x v="0"/>
    <x v="1"/>
    <x v="1"/>
    <n v="1650.47"/>
    <n v="86.55"/>
    <n v="231.95"/>
    <n v="1968.97"/>
    <n v="1737.02"/>
    <n v="231.95"/>
  </r>
  <r>
    <s v="I25_66to56"/>
    <s v="Win"/>
    <s v="TR012"/>
    <x v="1"/>
    <x v="3"/>
    <s v="Fi01"/>
    <x v="7"/>
    <s v="MD2.vld"/>
    <s v="4a"/>
    <n v="25"/>
    <n v="0"/>
    <s v="MD"/>
    <s v="MD2"/>
    <n v="19149"/>
    <n v="19148"/>
    <x v="0"/>
    <x v="10"/>
    <x v="1"/>
    <n v="958.51"/>
    <n v="42.5"/>
    <n v="146.68"/>
    <n v="1147.7"/>
    <n v="1001.02"/>
    <n v="146.68"/>
  </r>
  <r>
    <s v="I25_66to56"/>
    <s v="Win"/>
    <s v="TR012"/>
    <x v="1"/>
    <x v="3"/>
    <s v="Fi01"/>
    <x v="7"/>
    <s v="MD2.vld"/>
    <s v="4a"/>
    <n v="25"/>
    <n v="0"/>
    <s v="MD"/>
    <s v="MD2"/>
    <n v="19173"/>
    <n v="19172"/>
    <x v="0"/>
    <x v="8"/>
    <x v="1"/>
    <n v="852.88"/>
    <n v="29.51"/>
    <n v="109.63"/>
    <n v="992.02"/>
    <n v="882.39"/>
    <n v="109.63"/>
  </r>
  <r>
    <s v="I25_66to56"/>
    <s v="Win"/>
    <s v="TR012"/>
    <x v="1"/>
    <x v="3"/>
    <s v="Fi01"/>
    <x v="8"/>
    <s v="PM1.vld"/>
    <s v="4a"/>
    <n v="25"/>
    <n v="0"/>
    <s v="PM"/>
    <s v="PM1"/>
    <n v="5209"/>
    <n v="19241"/>
    <x v="0"/>
    <x v="0"/>
    <x v="0"/>
    <n v="101.23"/>
    <n v="8.9600000000000009"/>
    <n v="35.14"/>
    <n v="2554.1"/>
    <n v="110.19"/>
    <n v="35.14"/>
  </r>
  <r>
    <s v="I25_66to56"/>
    <s v="Win"/>
    <s v="TR012"/>
    <x v="1"/>
    <x v="3"/>
    <s v="Fi01"/>
    <x v="8"/>
    <s v="PM1.vld"/>
    <s v="4a"/>
    <n v="25"/>
    <n v="0"/>
    <s v="PM"/>
    <s v="PM1"/>
    <n v="5394"/>
    <n v="15366"/>
    <x v="0"/>
    <x v="1"/>
    <x v="0"/>
    <n v="78.48"/>
    <n v="11.93"/>
    <n v="27.77"/>
    <n v="2394.7800000000002"/>
    <n v="90.41"/>
    <n v="27.77"/>
  </r>
  <r>
    <s v="I25_66to56"/>
    <s v="Win"/>
    <s v="TR012"/>
    <x v="1"/>
    <x v="3"/>
    <s v="Fi01"/>
    <x v="8"/>
    <s v="PM1.vld"/>
    <s v="4a"/>
    <n v="25"/>
    <n v="0"/>
    <s v="PM"/>
    <s v="PM1"/>
    <n v="13270"/>
    <n v="11802"/>
    <x v="0"/>
    <x v="2"/>
    <x v="0"/>
    <n v="136.38"/>
    <n v="21.26"/>
    <n v="19.420000000000002"/>
    <n v="2390.35"/>
    <n v="157.63"/>
    <n v="19.420000000000002"/>
  </r>
  <r>
    <s v="I25_66to56"/>
    <s v="Win"/>
    <s v="TR012"/>
    <x v="1"/>
    <x v="3"/>
    <s v="Fi01"/>
    <x v="8"/>
    <s v="PM1.vld"/>
    <s v="4a"/>
    <n v="25"/>
    <n v="0"/>
    <s v="PM"/>
    <s v="PM1"/>
    <n v="15333"/>
    <n v="18991"/>
    <x v="1"/>
    <x v="3"/>
    <x v="0"/>
    <n v="6.21"/>
    <n v="0.12"/>
    <n v="0.67"/>
    <n v="1630.16"/>
    <n v="6.33"/>
    <n v="0.67"/>
  </r>
  <r>
    <s v="I25_66to56"/>
    <s v="Win"/>
    <s v="TR012"/>
    <x v="1"/>
    <x v="3"/>
    <s v="Fi01"/>
    <x v="8"/>
    <s v="PM1.vld"/>
    <s v="4a"/>
    <n v="25"/>
    <n v="0"/>
    <s v="PM"/>
    <s v="PM1"/>
    <n v="15740"/>
    <n v="15741"/>
    <x v="1"/>
    <x v="4"/>
    <x v="0"/>
    <n v="283.76"/>
    <n v="0"/>
    <n v="0"/>
    <n v="1553.33"/>
    <n v="283.76"/>
    <n v="0"/>
  </r>
  <r>
    <s v="I25_66to56"/>
    <s v="Win"/>
    <s v="TR012"/>
    <x v="1"/>
    <x v="3"/>
    <s v="Fi01"/>
    <x v="8"/>
    <s v="PM1.vld"/>
    <s v="4a"/>
    <n v="25"/>
    <n v="0"/>
    <s v="PM"/>
    <s v="PM1"/>
    <n v="15742"/>
    <n v="15743"/>
    <x v="0"/>
    <x v="5"/>
    <x v="0"/>
    <n v="230.05"/>
    <n v="0"/>
    <n v="0.01"/>
    <n v="1455.99"/>
    <n v="230.05"/>
    <n v="0.01"/>
  </r>
  <r>
    <s v="I25_66to56"/>
    <s v="Win"/>
    <s v="TR012"/>
    <x v="1"/>
    <x v="3"/>
    <s v="Fi01"/>
    <x v="8"/>
    <s v="PM1.vld"/>
    <s v="4a"/>
    <n v="25"/>
    <n v="0"/>
    <s v="PM"/>
    <s v="PM1"/>
    <n v="17350"/>
    <n v="17351"/>
    <x v="0"/>
    <x v="6"/>
    <x v="0"/>
    <n v="52.65"/>
    <n v="0"/>
    <n v="0"/>
    <n v="1684.51"/>
    <n v="52.65"/>
    <n v="0"/>
  </r>
  <r>
    <s v="I25_66to56"/>
    <s v="Win"/>
    <s v="TR012"/>
    <x v="1"/>
    <x v="3"/>
    <s v="Fi01"/>
    <x v="8"/>
    <s v="PM1.vld"/>
    <s v="4a"/>
    <n v="25"/>
    <n v="0"/>
    <s v="PM"/>
    <s v="PM1"/>
    <n v="17352"/>
    <n v="17353"/>
    <x v="1"/>
    <x v="7"/>
    <x v="0"/>
    <n v="73.22"/>
    <n v="0"/>
    <n v="0"/>
    <n v="1796.38"/>
    <n v="73.22"/>
    <n v="0"/>
  </r>
  <r>
    <s v="I25_66to56"/>
    <s v="Win"/>
    <s v="TR012"/>
    <x v="1"/>
    <x v="3"/>
    <s v="Fi01"/>
    <x v="8"/>
    <s v="PM1.vld"/>
    <s v="4a"/>
    <n v="25"/>
    <n v="0"/>
    <s v="PM"/>
    <s v="PM1"/>
    <n v="18993"/>
    <n v="15334"/>
    <x v="0"/>
    <x v="8"/>
    <x v="0"/>
    <n v="0"/>
    <n v="0"/>
    <n v="0"/>
    <n v="1370.59"/>
    <n v="0"/>
    <n v="0"/>
  </r>
  <r>
    <s v="I25_66to56"/>
    <s v="Win"/>
    <s v="TR012"/>
    <x v="1"/>
    <x v="3"/>
    <s v="Fi01"/>
    <x v="8"/>
    <s v="PM1.vld"/>
    <s v="4a"/>
    <n v="25"/>
    <n v="0"/>
    <s v="PM"/>
    <s v="PM1"/>
    <n v="18999"/>
    <n v="19000"/>
    <x v="1"/>
    <x v="9"/>
    <x v="0"/>
    <n v="86.04"/>
    <n v="7.68"/>
    <n v="22.61"/>
    <n v="2350.73"/>
    <n v="93.71"/>
    <n v="22.61"/>
  </r>
  <r>
    <s v="I25_66to56"/>
    <s v="Win"/>
    <s v="TR012"/>
    <x v="1"/>
    <x v="3"/>
    <s v="Fi01"/>
    <x v="8"/>
    <s v="PM1.vld"/>
    <s v="4a"/>
    <n v="25"/>
    <n v="0"/>
    <s v="PM"/>
    <s v="PM1"/>
    <n v="19002"/>
    <n v="19001"/>
    <x v="0"/>
    <x v="10"/>
    <x v="0"/>
    <n v="57.21"/>
    <n v="5.0999999999999996"/>
    <n v="20.010000000000002"/>
    <n v="2063.54"/>
    <n v="62.31"/>
    <n v="20.010000000000002"/>
  </r>
  <r>
    <s v="I25_66to56"/>
    <s v="Win"/>
    <s v="TR012"/>
    <x v="1"/>
    <x v="3"/>
    <s v="Fi01"/>
    <x v="8"/>
    <s v="PM1.vld"/>
    <s v="4a"/>
    <n v="25"/>
    <n v="0"/>
    <s v="PM"/>
    <s v="PM1"/>
    <n v="19004"/>
    <n v="13271"/>
    <x v="1"/>
    <x v="11"/>
    <x v="0"/>
    <n v="52.02"/>
    <n v="6.7"/>
    <n v="24.49"/>
    <n v="2655.45"/>
    <n v="58.72"/>
    <n v="24.49"/>
  </r>
  <r>
    <s v="I25_66to56"/>
    <s v="Win"/>
    <s v="TR012"/>
    <x v="1"/>
    <x v="3"/>
    <s v="Fi01"/>
    <x v="8"/>
    <s v="PM1.vld"/>
    <s v="4a"/>
    <n v="25"/>
    <n v="0"/>
    <s v="PM"/>
    <s v="PM1"/>
    <n v="19017"/>
    <n v="19018"/>
    <x v="1"/>
    <x v="11"/>
    <x v="1"/>
    <n v="591.47"/>
    <n v="43.33"/>
    <n v="90.9"/>
    <n v="725.71"/>
    <n v="634.80999999999995"/>
    <n v="90.9"/>
  </r>
  <r>
    <s v="I25_66to56"/>
    <s v="Win"/>
    <s v="TR012"/>
    <x v="1"/>
    <x v="3"/>
    <s v="Fi01"/>
    <x v="8"/>
    <s v="PM1.vld"/>
    <s v="4a"/>
    <n v="25"/>
    <n v="0"/>
    <s v="PM"/>
    <s v="PM1"/>
    <n v="19035"/>
    <n v="19036"/>
    <x v="1"/>
    <x v="9"/>
    <x v="1"/>
    <n v="404.46"/>
    <n v="18.09"/>
    <n v="51.66"/>
    <n v="474.21"/>
    <n v="422.55"/>
    <n v="51.66"/>
  </r>
  <r>
    <s v="I25_66to56"/>
    <s v="Win"/>
    <s v="TR012"/>
    <x v="1"/>
    <x v="3"/>
    <s v="Fi01"/>
    <x v="8"/>
    <s v="PM1.vld"/>
    <s v="4a"/>
    <n v="25"/>
    <n v="0"/>
    <s v="PM"/>
    <s v="PM1"/>
    <n v="19059"/>
    <n v="19060"/>
    <x v="1"/>
    <x v="3"/>
    <x v="1"/>
    <n v="508.26"/>
    <n v="12.11"/>
    <n v="22.09"/>
    <n v="542.47"/>
    <n v="520.37"/>
    <n v="22.09"/>
  </r>
  <r>
    <s v="I25_66to56"/>
    <s v="Win"/>
    <s v="TR012"/>
    <x v="1"/>
    <x v="3"/>
    <s v="Fi01"/>
    <x v="8"/>
    <s v="PM1.vld"/>
    <s v="4a"/>
    <n v="25"/>
    <n v="0"/>
    <s v="PM"/>
    <s v="PM1"/>
    <n v="19127"/>
    <n v="19239"/>
    <x v="0"/>
    <x v="0"/>
    <x v="1"/>
    <n v="545.66999999999996"/>
    <n v="69.27"/>
    <n v="89.41"/>
    <n v="704.35"/>
    <n v="614.94000000000005"/>
    <n v="89.41"/>
  </r>
  <r>
    <s v="I25_66to56"/>
    <s v="Win"/>
    <s v="TR012"/>
    <x v="1"/>
    <x v="3"/>
    <s v="Fi01"/>
    <x v="8"/>
    <s v="PM1.vld"/>
    <s v="4a"/>
    <n v="25"/>
    <n v="0"/>
    <s v="PM"/>
    <s v="PM1"/>
    <n v="19131"/>
    <n v="19130"/>
    <x v="0"/>
    <x v="2"/>
    <x v="1"/>
    <n v="566.46"/>
    <n v="62.72"/>
    <n v="102.66"/>
    <n v="731.84"/>
    <n v="629.17999999999995"/>
    <n v="102.66"/>
  </r>
  <r>
    <s v="I25_66to56"/>
    <s v="Win"/>
    <s v="TR012"/>
    <x v="1"/>
    <x v="3"/>
    <s v="Fi01"/>
    <x v="8"/>
    <s v="PM1.vld"/>
    <s v="4a"/>
    <n v="25"/>
    <n v="0"/>
    <s v="PM"/>
    <s v="PM1"/>
    <n v="19136"/>
    <n v="19135"/>
    <x v="0"/>
    <x v="1"/>
    <x v="1"/>
    <n v="538.80999999999995"/>
    <n v="55.28"/>
    <n v="90.15"/>
    <n v="684.24"/>
    <n v="594.09"/>
    <n v="90.15"/>
  </r>
  <r>
    <s v="I25_66to56"/>
    <s v="Win"/>
    <s v="TR012"/>
    <x v="1"/>
    <x v="3"/>
    <s v="Fi01"/>
    <x v="8"/>
    <s v="PM1.vld"/>
    <s v="4a"/>
    <n v="25"/>
    <n v="0"/>
    <s v="PM"/>
    <s v="PM1"/>
    <n v="19149"/>
    <n v="19148"/>
    <x v="0"/>
    <x v="10"/>
    <x v="1"/>
    <n v="383.75"/>
    <n v="25.81"/>
    <n v="56.32"/>
    <n v="465.88"/>
    <n v="409.56"/>
    <n v="56.32"/>
  </r>
  <r>
    <s v="I25_66to56"/>
    <s v="Win"/>
    <s v="TR012"/>
    <x v="1"/>
    <x v="3"/>
    <s v="Fi01"/>
    <x v="8"/>
    <s v="PM1.vld"/>
    <s v="4a"/>
    <n v="25"/>
    <n v="0"/>
    <s v="PM"/>
    <s v="PM1"/>
    <n v="19173"/>
    <n v="19172"/>
    <x v="0"/>
    <x v="8"/>
    <x v="1"/>
    <n v="358.71"/>
    <n v="9.31"/>
    <n v="23.22"/>
    <n v="391.25"/>
    <n v="368.03"/>
    <n v="23.22"/>
  </r>
  <r>
    <s v="I25_66to56"/>
    <s v="Win"/>
    <s v="TR012"/>
    <x v="1"/>
    <x v="3"/>
    <s v="Fi01"/>
    <x v="9"/>
    <s v="PM2.vld"/>
    <s v="4a"/>
    <n v="25"/>
    <n v="0"/>
    <s v="PM"/>
    <s v="PM2"/>
    <n v="5209"/>
    <n v="19241"/>
    <x v="0"/>
    <x v="0"/>
    <x v="0"/>
    <n v="170.79"/>
    <n v="15.7"/>
    <n v="74.25"/>
    <n v="5260.01"/>
    <n v="186.5"/>
    <n v="74.25"/>
  </r>
  <r>
    <s v="I25_66to56"/>
    <s v="Win"/>
    <s v="TR012"/>
    <x v="1"/>
    <x v="3"/>
    <s v="Fi01"/>
    <x v="9"/>
    <s v="PM2.vld"/>
    <s v="4a"/>
    <n v="25"/>
    <n v="0"/>
    <s v="PM"/>
    <s v="PM2"/>
    <n v="5394"/>
    <n v="15366"/>
    <x v="0"/>
    <x v="1"/>
    <x v="0"/>
    <n v="159.30000000000001"/>
    <n v="24.43"/>
    <n v="63.77"/>
    <n v="4927.07"/>
    <n v="183.73"/>
    <n v="63.77"/>
  </r>
  <r>
    <s v="I25_66to56"/>
    <s v="Win"/>
    <s v="TR012"/>
    <x v="1"/>
    <x v="3"/>
    <s v="Fi01"/>
    <x v="9"/>
    <s v="PM2.vld"/>
    <s v="4a"/>
    <n v="25"/>
    <n v="0"/>
    <s v="PM"/>
    <s v="PM2"/>
    <n v="13270"/>
    <n v="11802"/>
    <x v="0"/>
    <x v="2"/>
    <x v="0"/>
    <n v="270.02"/>
    <n v="42.57"/>
    <n v="47.97"/>
    <n v="4879.2299999999996"/>
    <n v="312.58999999999997"/>
    <n v="47.97"/>
  </r>
  <r>
    <s v="I25_66to56"/>
    <s v="Win"/>
    <s v="TR012"/>
    <x v="1"/>
    <x v="3"/>
    <s v="Fi01"/>
    <x v="9"/>
    <s v="PM2.vld"/>
    <s v="4a"/>
    <n v="25"/>
    <n v="0"/>
    <s v="PM"/>
    <s v="PM2"/>
    <n v="15333"/>
    <n v="18991"/>
    <x v="1"/>
    <x v="3"/>
    <x v="0"/>
    <n v="0"/>
    <n v="0"/>
    <n v="0"/>
    <n v="3539.21"/>
    <n v="0"/>
    <n v="0"/>
  </r>
  <r>
    <s v="I25_66to56"/>
    <s v="Win"/>
    <s v="TR012"/>
    <x v="1"/>
    <x v="3"/>
    <s v="Fi01"/>
    <x v="9"/>
    <s v="PM2.vld"/>
    <s v="4a"/>
    <n v="25"/>
    <n v="0"/>
    <s v="PM"/>
    <s v="PM2"/>
    <n v="15740"/>
    <n v="15741"/>
    <x v="1"/>
    <x v="4"/>
    <x v="0"/>
    <n v="532.52"/>
    <n v="0"/>
    <n v="0.01"/>
    <n v="3432.19"/>
    <n v="532.52"/>
    <n v="0.01"/>
  </r>
  <r>
    <s v="I25_66to56"/>
    <s v="Win"/>
    <s v="TR012"/>
    <x v="1"/>
    <x v="3"/>
    <s v="Fi01"/>
    <x v="9"/>
    <s v="PM2.vld"/>
    <s v="4a"/>
    <n v="25"/>
    <n v="0"/>
    <s v="PM"/>
    <s v="PM2"/>
    <n v="15742"/>
    <n v="15743"/>
    <x v="0"/>
    <x v="5"/>
    <x v="0"/>
    <n v="538.78"/>
    <n v="0"/>
    <n v="0.09"/>
    <n v="3037.62"/>
    <n v="538.78"/>
    <n v="0.09"/>
  </r>
  <r>
    <s v="I25_66to56"/>
    <s v="Win"/>
    <s v="TR012"/>
    <x v="1"/>
    <x v="3"/>
    <s v="Fi01"/>
    <x v="9"/>
    <s v="PM2.vld"/>
    <s v="4a"/>
    <n v="25"/>
    <n v="0"/>
    <s v="PM"/>
    <s v="PM2"/>
    <n v="17350"/>
    <n v="17351"/>
    <x v="0"/>
    <x v="6"/>
    <x v="0"/>
    <n v="121.93"/>
    <n v="0"/>
    <n v="0.01"/>
    <n v="3717.53"/>
    <n v="121.93"/>
    <n v="0.01"/>
  </r>
  <r>
    <s v="I25_66to56"/>
    <s v="Win"/>
    <s v="TR012"/>
    <x v="1"/>
    <x v="3"/>
    <s v="Fi01"/>
    <x v="9"/>
    <s v="PM2.vld"/>
    <s v="4a"/>
    <n v="25"/>
    <n v="0"/>
    <s v="PM"/>
    <s v="PM2"/>
    <n v="17352"/>
    <n v="17353"/>
    <x v="1"/>
    <x v="7"/>
    <x v="0"/>
    <n v="117.67"/>
    <n v="0"/>
    <n v="0"/>
    <n v="3708.34"/>
    <n v="117.67"/>
    <n v="0"/>
  </r>
  <r>
    <s v="I25_66to56"/>
    <s v="Win"/>
    <s v="TR012"/>
    <x v="1"/>
    <x v="3"/>
    <s v="Fi01"/>
    <x v="9"/>
    <s v="PM2.vld"/>
    <s v="4a"/>
    <n v="25"/>
    <n v="0"/>
    <s v="PM"/>
    <s v="PM2"/>
    <n v="18993"/>
    <n v="15334"/>
    <x v="0"/>
    <x v="8"/>
    <x v="0"/>
    <n v="0"/>
    <n v="0"/>
    <n v="0"/>
    <n v="2689.05"/>
    <n v="0"/>
    <n v="0"/>
  </r>
  <r>
    <s v="I25_66to56"/>
    <s v="Win"/>
    <s v="TR012"/>
    <x v="1"/>
    <x v="3"/>
    <s v="Fi01"/>
    <x v="9"/>
    <s v="PM2.vld"/>
    <s v="4a"/>
    <n v="25"/>
    <n v="0"/>
    <s v="PM"/>
    <s v="PM2"/>
    <n v="18999"/>
    <n v="19000"/>
    <x v="1"/>
    <x v="9"/>
    <x v="0"/>
    <n v="149.84"/>
    <n v="12.52"/>
    <n v="48.24"/>
    <n v="4966.07"/>
    <n v="162.37"/>
    <n v="48.24"/>
  </r>
  <r>
    <s v="I25_66to56"/>
    <s v="Win"/>
    <s v="TR012"/>
    <x v="1"/>
    <x v="3"/>
    <s v="Fi01"/>
    <x v="9"/>
    <s v="PM2.vld"/>
    <s v="4a"/>
    <n v="25"/>
    <n v="0"/>
    <s v="PM"/>
    <s v="PM2"/>
    <n v="19002"/>
    <n v="19001"/>
    <x v="0"/>
    <x v="10"/>
    <x v="0"/>
    <n v="134.9"/>
    <n v="12.1"/>
    <n v="45.45"/>
    <n v="4197.4399999999996"/>
    <n v="147"/>
    <n v="45.45"/>
  </r>
  <r>
    <s v="I25_66to56"/>
    <s v="Win"/>
    <s v="TR012"/>
    <x v="1"/>
    <x v="3"/>
    <s v="Fi01"/>
    <x v="9"/>
    <s v="PM2.vld"/>
    <s v="4a"/>
    <n v="25"/>
    <n v="0"/>
    <s v="PM"/>
    <s v="PM2"/>
    <n v="19004"/>
    <n v="13271"/>
    <x v="1"/>
    <x v="11"/>
    <x v="0"/>
    <n v="103.58"/>
    <n v="12.69"/>
    <n v="60.88"/>
    <n v="5617.64"/>
    <n v="116.27"/>
    <n v="60.88"/>
  </r>
  <r>
    <s v="I25_66to56"/>
    <s v="Win"/>
    <s v="TR012"/>
    <x v="1"/>
    <x v="3"/>
    <s v="Fi01"/>
    <x v="9"/>
    <s v="PM2.vld"/>
    <s v="4a"/>
    <n v="25"/>
    <n v="0"/>
    <s v="PM"/>
    <s v="PM2"/>
    <n v="19017"/>
    <n v="19018"/>
    <x v="1"/>
    <x v="11"/>
    <x v="1"/>
    <n v="1059.78"/>
    <n v="84.49"/>
    <n v="251.74"/>
    <n v="1396.01"/>
    <n v="1144.27"/>
    <n v="251.74"/>
  </r>
  <r>
    <s v="I25_66to56"/>
    <s v="Win"/>
    <s v="TR012"/>
    <x v="1"/>
    <x v="3"/>
    <s v="Fi01"/>
    <x v="9"/>
    <s v="PM2.vld"/>
    <s v="4a"/>
    <n v="25"/>
    <n v="0"/>
    <s v="PM"/>
    <s v="PM2"/>
    <n v="19035"/>
    <n v="19036"/>
    <x v="1"/>
    <x v="9"/>
    <x v="1"/>
    <n v="786.47"/>
    <n v="44.06"/>
    <n v="146.35"/>
    <n v="976.89"/>
    <n v="830.54"/>
    <n v="146.35"/>
  </r>
  <r>
    <s v="I25_66to56"/>
    <s v="Win"/>
    <s v="TR012"/>
    <x v="1"/>
    <x v="3"/>
    <s v="Fi01"/>
    <x v="9"/>
    <s v="PM2.vld"/>
    <s v="4a"/>
    <n v="25"/>
    <n v="0"/>
    <s v="PM"/>
    <s v="PM2"/>
    <n v="19059"/>
    <n v="19060"/>
    <x v="1"/>
    <x v="3"/>
    <x v="1"/>
    <n v="1054.4100000000001"/>
    <n v="26"/>
    <n v="51.74"/>
    <n v="1132.1500000000001"/>
    <n v="1080.4100000000001"/>
    <n v="51.74"/>
  </r>
  <r>
    <s v="I25_66to56"/>
    <s v="Win"/>
    <s v="TR012"/>
    <x v="1"/>
    <x v="3"/>
    <s v="Fi01"/>
    <x v="9"/>
    <s v="PM2.vld"/>
    <s v="4a"/>
    <n v="25"/>
    <n v="0"/>
    <s v="PM"/>
    <s v="PM2"/>
    <n v="19127"/>
    <n v="19239"/>
    <x v="0"/>
    <x v="0"/>
    <x v="1"/>
    <n v="1164.03"/>
    <n v="149.41999999999999"/>
    <n v="206.21"/>
    <n v="1519.65"/>
    <n v="1313.44"/>
    <n v="206.21"/>
  </r>
  <r>
    <s v="I25_66to56"/>
    <s v="Win"/>
    <s v="TR012"/>
    <x v="1"/>
    <x v="3"/>
    <s v="Fi01"/>
    <x v="9"/>
    <s v="PM2.vld"/>
    <s v="4a"/>
    <n v="25"/>
    <n v="0"/>
    <s v="PM"/>
    <s v="PM2"/>
    <n v="19131"/>
    <n v="19130"/>
    <x v="0"/>
    <x v="2"/>
    <x v="1"/>
    <n v="1179.8599999999999"/>
    <n v="133.16"/>
    <n v="220.71"/>
    <n v="1533.74"/>
    <n v="1313.02"/>
    <n v="220.71"/>
  </r>
  <r>
    <s v="I25_66to56"/>
    <s v="Win"/>
    <s v="TR012"/>
    <x v="1"/>
    <x v="3"/>
    <s v="Fi01"/>
    <x v="9"/>
    <s v="PM2.vld"/>
    <s v="4a"/>
    <n v="25"/>
    <n v="0"/>
    <s v="PM"/>
    <s v="PM2"/>
    <n v="19136"/>
    <n v="19135"/>
    <x v="0"/>
    <x v="1"/>
    <x v="1"/>
    <n v="1148.6500000000001"/>
    <n v="119.4"/>
    <n v="199.15"/>
    <n v="1467.2"/>
    <n v="1268.05"/>
    <n v="199.15"/>
  </r>
  <r>
    <s v="I25_66to56"/>
    <s v="Win"/>
    <s v="TR012"/>
    <x v="1"/>
    <x v="3"/>
    <s v="Fi01"/>
    <x v="9"/>
    <s v="PM2.vld"/>
    <s v="4a"/>
    <n v="25"/>
    <n v="0"/>
    <s v="PM"/>
    <s v="PM2"/>
    <n v="19149"/>
    <n v="19148"/>
    <x v="0"/>
    <x v="10"/>
    <x v="1"/>
    <n v="888.64"/>
    <n v="62.27"/>
    <n v="135.87"/>
    <n v="1086.78"/>
    <n v="950.91"/>
    <n v="135.87"/>
  </r>
  <r>
    <s v="I25_66to56"/>
    <s v="Win"/>
    <s v="TR012"/>
    <x v="1"/>
    <x v="3"/>
    <s v="Fi01"/>
    <x v="9"/>
    <s v="PM2.vld"/>
    <s v="4a"/>
    <n v="25"/>
    <n v="0"/>
    <s v="PM"/>
    <s v="PM2"/>
    <n v="19173"/>
    <n v="19172"/>
    <x v="0"/>
    <x v="8"/>
    <x v="1"/>
    <n v="888.78"/>
    <n v="25.75"/>
    <n v="50.79"/>
    <n v="965.32"/>
    <n v="914.53"/>
    <n v="50.79"/>
  </r>
  <r>
    <s v="I25_66to56"/>
    <s v="Win"/>
    <s v="TR012"/>
    <x v="1"/>
    <x v="3"/>
    <s v="Fi01"/>
    <x v="10"/>
    <s v="PM3.vld"/>
    <s v="4a"/>
    <n v="25"/>
    <n v="0"/>
    <s v="PM"/>
    <s v="PM3"/>
    <n v="5209"/>
    <n v="19241"/>
    <x v="0"/>
    <x v="0"/>
    <x v="0"/>
    <n v="167"/>
    <n v="19.02"/>
    <n v="141.16999999999999"/>
    <n v="8679.09"/>
    <n v="186.02"/>
    <n v="141.16999999999999"/>
  </r>
  <r>
    <s v="I25_66to56"/>
    <s v="Win"/>
    <s v="TR012"/>
    <x v="1"/>
    <x v="3"/>
    <s v="Fi01"/>
    <x v="10"/>
    <s v="PM3.vld"/>
    <s v="4a"/>
    <n v="25"/>
    <n v="0"/>
    <s v="PM"/>
    <s v="PM3"/>
    <n v="5394"/>
    <n v="15366"/>
    <x v="0"/>
    <x v="1"/>
    <x v="0"/>
    <n v="226.95"/>
    <n v="35.24"/>
    <n v="97.7"/>
    <n v="7871.16"/>
    <n v="262.19"/>
    <n v="97.7"/>
  </r>
  <r>
    <s v="I25_66to56"/>
    <s v="Win"/>
    <s v="TR012"/>
    <x v="1"/>
    <x v="3"/>
    <s v="Fi01"/>
    <x v="10"/>
    <s v="PM3.vld"/>
    <s v="4a"/>
    <n v="25"/>
    <n v="0"/>
    <s v="PM"/>
    <s v="PM3"/>
    <n v="13270"/>
    <n v="11802"/>
    <x v="0"/>
    <x v="2"/>
    <x v="0"/>
    <n v="371.99"/>
    <n v="57.56"/>
    <n v="74.69"/>
    <n v="7954"/>
    <n v="429.54"/>
    <n v="74.69"/>
  </r>
  <r>
    <s v="I25_66to56"/>
    <s v="Win"/>
    <s v="TR012"/>
    <x v="1"/>
    <x v="3"/>
    <s v="Fi01"/>
    <x v="10"/>
    <s v="PM3.vld"/>
    <s v="4a"/>
    <n v="25"/>
    <n v="0"/>
    <s v="PM"/>
    <s v="PM3"/>
    <n v="15333"/>
    <n v="18991"/>
    <x v="1"/>
    <x v="3"/>
    <x v="0"/>
    <n v="0"/>
    <n v="0"/>
    <n v="0"/>
    <n v="5855.24"/>
    <n v="0"/>
    <n v="0"/>
  </r>
  <r>
    <s v="I25_66to56"/>
    <s v="Win"/>
    <s v="TR012"/>
    <x v="1"/>
    <x v="3"/>
    <s v="Fi01"/>
    <x v="10"/>
    <s v="PM3.vld"/>
    <s v="4a"/>
    <n v="25"/>
    <n v="0"/>
    <s v="PM"/>
    <s v="PM3"/>
    <n v="15740"/>
    <n v="15741"/>
    <x v="1"/>
    <x v="4"/>
    <x v="0"/>
    <n v="700.5"/>
    <n v="0"/>
    <n v="0.01"/>
    <n v="5349.85"/>
    <n v="700.5"/>
    <n v="0.01"/>
  </r>
  <r>
    <s v="I25_66to56"/>
    <s v="Win"/>
    <s v="TR012"/>
    <x v="1"/>
    <x v="3"/>
    <s v="Fi01"/>
    <x v="10"/>
    <s v="PM3.vld"/>
    <s v="4a"/>
    <n v="25"/>
    <n v="0"/>
    <s v="PM"/>
    <s v="PM3"/>
    <n v="15742"/>
    <n v="15743"/>
    <x v="0"/>
    <x v="5"/>
    <x v="0"/>
    <n v="639.89"/>
    <n v="0"/>
    <n v="0.74"/>
    <n v="4404.51"/>
    <n v="639.89"/>
    <n v="0.74"/>
  </r>
  <r>
    <s v="I25_66to56"/>
    <s v="Win"/>
    <s v="TR012"/>
    <x v="1"/>
    <x v="3"/>
    <s v="Fi01"/>
    <x v="10"/>
    <s v="PM3.vld"/>
    <s v="4a"/>
    <n v="25"/>
    <n v="0"/>
    <s v="PM"/>
    <s v="PM3"/>
    <n v="17350"/>
    <n v="17351"/>
    <x v="0"/>
    <x v="6"/>
    <x v="0"/>
    <n v="138.44"/>
    <n v="0"/>
    <n v="0.16"/>
    <n v="6153.96"/>
    <n v="138.44"/>
    <n v="0.16"/>
  </r>
  <r>
    <s v="I25_66to56"/>
    <s v="Win"/>
    <s v="TR012"/>
    <x v="1"/>
    <x v="3"/>
    <s v="Fi01"/>
    <x v="10"/>
    <s v="PM3.vld"/>
    <s v="4a"/>
    <n v="25"/>
    <n v="0"/>
    <s v="PM"/>
    <s v="PM3"/>
    <n v="17352"/>
    <n v="17353"/>
    <x v="1"/>
    <x v="7"/>
    <x v="0"/>
    <n v="141.93"/>
    <n v="0"/>
    <n v="0"/>
    <n v="5935.74"/>
    <n v="141.93"/>
    <n v="0"/>
  </r>
  <r>
    <s v="I25_66to56"/>
    <s v="Win"/>
    <s v="TR012"/>
    <x v="1"/>
    <x v="3"/>
    <s v="Fi01"/>
    <x v="10"/>
    <s v="PM3.vld"/>
    <s v="4a"/>
    <n v="25"/>
    <n v="0"/>
    <s v="PM"/>
    <s v="PM3"/>
    <n v="18993"/>
    <n v="15334"/>
    <x v="0"/>
    <x v="8"/>
    <x v="0"/>
    <n v="0"/>
    <n v="0"/>
    <n v="0"/>
    <n v="4419.8100000000004"/>
    <n v="0"/>
    <n v="0"/>
  </r>
  <r>
    <s v="I25_66to56"/>
    <s v="Win"/>
    <s v="TR012"/>
    <x v="1"/>
    <x v="3"/>
    <s v="Fi01"/>
    <x v="10"/>
    <s v="PM3.vld"/>
    <s v="4a"/>
    <n v="25"/>
    <n v="0"/>
    <s v="PM"/>
    <s v="PM3"/>
    <n v="18999"/>
    <n v="19000"/>
    <x v="1"/>
    <x v="9"/>
    <x v="0"/>
    <n v="195.91"/>
    <n v="16.989999999999998"/>
    <n v="79.17"/>
    <n v="7851.12"/>
    <n v="212.9"/>
    <n v="79.17"/>
  </r>
  <r>
    <s v="I25_66to56"/>
    <s v="Win"/>
    <s v="TR012"/>
    <x v="1"/>
    <x v="3"/>
    <s v="Fi01"/>
    <x v="10"/>
    <s v="PM3.vld"/>
    <s v="4a"/>
    <n v="25"/>
    <n v="0"/>
    <s v="PM"/>
    <s v="PM3"/>
    <n v="19002"/>
    <n v="19001"/>
    <x v="0"/>
    <x v="10"/>
    <x v="0"/>
    <n v="196.76"/>
    <n v="21.03"/>
    <n v="85.12"/>
    <n v="6937.37"/>
    <n v="217.8"/>
    <n v="85.12"/>
  </r>
  <r>
    <s v="I25_66to56"/>
    <s v="Win"/>
    <s v="TR012"/>
    <x v="1"/>
    <x v="3"/>
    <s v="Fi01"/>
    <x v="10"/>
    <s v="PM3.vld"/>
    <s v="4a"/>
    <n v="25"/>
    <n v="0"/>
    <s v="PM"/>
    <s v="PM3"/>
    <n v="19004"/>
    <n v="13271"/>
    <x v="1"/>
    <x v="11"/>
    <x v="0"/>
    <n v="234.26"/>
    <n v="29.76"/>
    <n v="160.97"/>
    <n v="8894.84"/>
    <n v="264.02"/>
    <n v="160.97"/>
  </r>
  <r>
    <s v="I25_66to56"/>
    <s v="Win"/>
    <s v="TR012"/>
    <x v="1"/>
    <x v="3"/>
    <s v="Fi01"/>
    <x v="10"/>
    <s v="PM3.vld"/>
    <s v="4a"/>
    <n v="25"/>
    <n v="0"/>
    <s v="PM"/>
    <s v="PM3"/>
    <n v="19017"/>
    <n v="19018"/>
    <x v="1"/>
    <x v="11"/>
    <x v="1"/>
    <n v="1531.87"/>
    <n v="142.22999999999999"/>
    <n v="553.45000000000005"/>
    <n v="2227.54"/>
    <n v="1674.09"/>
    <n v="553.45000000000005"/>
  </r>
  <r>
    <s v="I25_66to56"/>
    <s v="Win"/>
    <s v="TR012"/>
    <x v="1"/>
    <x v="3"/>
    <s v="Fi01"/>
    <x v="10"/>
    <s v="PM3.vld"/>
    <s v="4a"/>
    <n v="25"/>
    <n v="0"/>
    <s v="PM"/>
    <s v="PM3"/>
    <n v="19035"/>
    <n v="19036"/>
    <x v="1"/>
    <x v="9"/>
    <x v="1"/>
    <n v="1039.98"/>
    <n v="71.150000000000006"/>
    <n v="320.44"/>
    <n v="1431.57"/>
    <n v="1111.1300000000001"/>
    <n v="320.44"/>
  </r>
  <r>
    <s v="I25_66to56"/>
    <s v="Win"/>
    <s v="TR012"/>
    <x v="1"/>
    <x v="3"/>
    <s v="Fi01"/>
    <x v="10"/>
    <s v="PM3.vld"/>
    <s v="4a"/>
    <n v="25"/>
    <n v="0"/>
    <s v="PM"/>
    <s v="PM3"/>
    <n v="19059"/>
    <n v="19060"/>
    <x v="1"/>
    <x v="3"/>
    <x v="1"/>
    <n v="1513.95"/>
    <n v="37.18"/>
    <n v="85.47"/>
    <n v="1636.6"/>
    <n v="1551.13"/>
    <n v="85.47"/>
  </r>
  <r>
    <s v="I25_66to56"/>
    <s v="Win"/>
    <s v="TR012"/>
    <x v="1"/>
    <x v="3"/>
    <s v="Fi01"/>
    <x v="10"/>
    <s v="PM3.vld"/>
    <s v="4a"/>
    <n v="25"/>
    <n v="0"/>
    <s v="PM"/>
    <s v="PM3"/>
    <n v="19127"/>
    <n v="19239"/>
    <x v="0"/>
    <x v="0"/>
    <x v="1"/>
    <n v="1572.28"/>
    <n v="203.88"/>
    <n v="384.92"/>
    <n v="2161.09"/>
    <n v="1776.16"/>
    <n v="384.92"/>
  </r>
  <r>
    <s v="I25_66to56"/>
    <s v="Win"/>
    <s v="TR012"/>
    <x v="1"/>
    <x v="3"/>
    <s v="Fi01"/>
    <x v="10"/>
    <s v="PM3.vld"/>
    <s v="4a"/>
    <n v="25"/>
    <n v="0"/>
    <s v="PM"/>
    <s v="PM3"/>
    <n v="19131"/>
    <n v="19130"/>
    <x v="0"/>
    <x v="2"/>
    <x v="1"/>
    <n v="1508.73"/>
    <n v="173.97"/>
    <n v="415.2"/>
    <n v="2097.9"/>
    <n v="1682.7"/>
    <n v="415.2"/>
  </r>
  <r>
    <s v="I25_66to56"/>
    <s v="Win"/>
    <s v="TR012"/>
    <x v="1"/>
    <x v="3"/>
    <s v="Fi01"/>
    <x v="10"/>
    <s v="PM3.vld"/>
    <s v="4a"/>
    <n v="25"/>
    <n v="0"/>
    <s v="PM"/>
    <s v="PM3"/>
    <n v="19136"/>
    <n v="19135"/>
    <x v="0"/>
    <x v="1"/>
    <x v="1"/>
    <n v="1413.41"/>
    <n v="149.88999999999999"/>
    <n v="369.27"/>
    <n v="1932.57"/>
    <n v="1563.3"/>
    <n v="369.27"/>
  </r>
  <r>
    <s v="I25_66to56"/>
    <s v="Win"/>
    <s v="TR012"/>
    <x v="1"/>
    <x v="3"/>
    <s v="Fi01"/>
    <x v="10"/>
    <s v="PM3.vld"/>
    <s v="4a"/>
    <n v="25"/>
    <n v="0"/>
    <s v="PM"/>
    <s v="PM3"/>
    <n v="19149"/>
    <n v="19148"/>
    <x v="0"/>
    <x v="10"/>
    <x v="1"/>
    <n v="1094.24"/>
    <n v="78.64"/>
    <n v="257.62"/>
    <n v="1430.5"/>
    <n v="1172.8800000000001"/>
    <n v="257.62"/>
  </r>
  <r>
    <s v="I25_66to56"/>
    <s v="Win"/>
    <s v="TR012"/>
    <x v="1"/>
    <x v="3"/>
    <s v="Fi01"/>
    <x v="10"/>
    <s v="PM3.vld"/>
    <s v="4a"/>
    <n v="25"/>
    <n v="0"/>
    <s v="PM"/>
    <s v="PM3"/>
    <n v="19173"/>
    <n v="19172"/>
    <x v="0"/>
    <x v="8"/>
    <x v="1"/>
    <n v="1106.75"/>
    <n v="32.71"/>
    <n v="82.89"/>
    <n v="1222.3499999999999"/>
    <n v="1139.45"/>
    <n v="82.89"/>
  </r>
  <r>
    <s v="I25_66to56"/>
    <s v="Win"/>
    <s v="TR012"/>
    <x v="1"/>
    <x v="3"/>
    <s v="Fi01"/>
    <x v="11"/>
    <s v="PM4.vld"/>
    <s v="4a"/>
    <n v="25"/>
    <n v="0"/>
    <s v="PM"/>
    <s v="PM4"/>
    <n v="5209"/>
    <n v="19241"/>
    <x v="0"/>
    <x v="0"/>
    <x v="0"/>
    <n v="150.63"/>
    <n v="16.170000000000002"/>
    <n v="92.14"/>
    <n v="5424.25"/>
    <n v="166.8"/>
    <n v="92.14"/>
  </r>
  <r>
    <s v="I25_66to56"/>
    <s v="Win"/>
    <s v="TR012"/>
    <x v="1"/>
    <x v="3"/>
    <s v="Fi01"/>
    <x v="11"/>
    <s v="PM4.vld"/>
    <s v="4a"/>
    <n v="25"/>
    <n v="0"/>
    <s v="PM"/>
    <s v="PM4"/>
    <n v="5394"/>
    <n v="15366"/>
    <x v="0"/>
    <x v="1"/>
    <x v="0"/>
    <n v="168.95"/>
    <n v="23.36"/>
    <n v="54.5"/>
    <n v="4875.0200000000004"/>
    <n v="192.32"/>
    <n v="54.5"/>
  </r>
  <r>
    <s v="I25_66to56"/>
    <s v="Win"/>
    <s v="TR012"/>
    <x v="1"/>
    <x v="3"/>
    <s v="Fi01"/>
    <x v="11"/>
    <s v="PM4.vld"/>
    <s v="4a"/>
    <n v="25"/>
    <n v="0"/>
    <s v="PM"/>
    <s v="PM4"/>
    <n v="13270"/>
    <n v="11802"/>
    <x v="0"/>
    <x v="2"/>
    <x v="0"/>
    <n v="335.09"/>
    <n v="50.12"/>
    <n v="49.01"/>
    <n v="4944.1499999999996"/>
    <n v="385.21"/>
    <n v="49.01"/>
  </r>
  <r>
    <s v="I25_66to56"/>
    <s v="Win"/>
    <s v="TR012"/>
    <x v="1"/>
    <x v="3"/>
    <s v="Fi01"/>
    <x v="11"/>
    <s v="PM4.vld"/>
    <s v="4a"/>
    <n v="25"/>
    <n v="0"/>
    <s v="PM"/>
    <s v="PM4"/>
    <n v="15333"/>
    <n v="18991"/>
    <x v="1"/>
    <x v="3"/>
    <x v="0"/>
    <n v="15.19"/>
    <n v="0.31"/>
    <n v="2.02"/>
    <n v="3196.57"/>
    <n v="15.5"/>
    <n v="2.02"/>
  </r>
  <r>
    <s v="I25_66to56"/>
    <s v="Win"/>
    <s v="TR012"/>
    <x v="1"/>
    <x v="3"/>
    <s v="Fi01"/>
    <x v="11"/>
    <s v="PM4.vld"/>
    <s v="4a"/>
    <n v="25"/>
    <n v="0"/>
    <s v="PM"/>
    <s v="PM4"/>
    <n v="15740"/>
    <n v="15741"/>
    <x v="1"/>
    <x v="4"/>
    <x v="0"/>
    <n v="505.02"/>
    <n v="0"/>
    <n v="0"/>
    <n v="3003.9"/>
    <n v="505.02"/>
    <n v="0"/>
  </r>
  <r>
    <s v="I25_66to56"/>
    <s v="Win"/>
    <s v="TR012"/>
    <x v="1"/>
    <x v="3"/>
    <s v="Fi01"/>
    <x v="11"/>
    <s v="PM4.vld"/>
    <s v="4a"/>
    <n v="25"/>
    <n v="0"/>
    <s v="PM"/>
    <s v="PM4"/>
    <n v="15742"/>
    <n v="15743"/>
    <x v="0"/>
    <x v="5"/>
    <x v="0"/>
    <n v="311.91000000000003"/>
    <n v="0"/>
    <n v="0.02"/>
    <n v="2228.4299999999998"/>
    <n v="311.91000000000003"/>
    <n v="0.02"/>
  </r>
  <r>
    <s v="I25_66to56"/>
    <s v="Win"/>
    <s v="TR012"/>
    <x v="1"/>
    <x v="3"/>
    <s v="Fi01"/>
    <x v="11"/>
    <s v="PM4.vld"/>
    <s v="4a"/>
    <n v="25"/>
    <n v="0"/>
    <s v="PM"/>
    <s v="PM4"/>
    <n v="17350"/>
    <n v="17351"/>
    <x v="0"/>
    <x v="6"/>
    <x v="0"/>
    <n v="95.22"/>
    <n v="0"/>
    <n v="0"/>
    <n v="3168.24"/>
    <n v="95.22"/>
    <n v="0"/>
  </r>
  <r>
    <s v="I25_66to56"/>
    <s v="Win"/>
    <s v="TR012"/>
    <x v="1"/>
    <x v="3"/>
    <s v="Fi01"/>
    <x v="11"/>
    <s v="PM4.vld"/>
    <s v="4a"/>
    <n v="25"/>
    <n v="0"/>
    <s v="PM"/>
    <s v="PM4"/>
    <n v="17352"/>
    <n v="17353"/>
    <x v="1"/>
    <x v="7"/>
    <x v="0"/>
    <n v="144.94999999999999"/>
    <n v="0"/>
    <n v="0"/>
    <n v="3355.37"/>
    <n v="144.94999999999999"/>
    <n v="0"/>
  </r>
  <r>
    <s v="I25_66to56"/>
    <s v="Win"/>
    <s v="TR012"/>
    <x v="1"/>
    <x v="3"/>
    <s v="Fi01"/>
    <x v="11"/>
    <s v="PM4.vld"/>
    <s v="4a"/>
    <n v="25"/>
    <n v="0"/>
    <s v="PM"/>
    <s v="PM4"/>
    <n v="18993"/>
    <n v="15334"/>
    <x v="0"/>
    <x v="8"/>
    <x v="0"/>
    <n v="0"/>
    <n v="0"/>
    <n v="0"/>
    <n v="2366.7600000000002"/>
    <n v="0"/>
    <n v="0"/>
  </r>
  <r>
    <s v="I25_66to56"/>
    <s v="Win"/>
    <s v="TR012"/>
    <x v="1"/>
    <x v="3"/>
    <s v="Fi01"/>
    <x v="11"/>
    <s v="PM4.vld"/>
    <s v="4a"/>
    <n v="25"/>
    <n v="0"/>
    <s v="PM"/>
    <s v="PM4"/>
    <n v="18999"/>
    <n v="19000"/>
    <x v="1"/>
    <x v="9"/>
    <x v="0"/>
    <n v="182.13"/>
    <n v="15.94"/>
    <n v="46.97"/>
    <n v="4610.26"/>
    <n v="198.07"/>
    <n v="46.97"/>
  </r>
  <r>
    <s v="I25_66to56"/>
    <s v="Win"/>
    <s v="TR012"/>
    <x v="1"/>
    <x v="3"/>
    <s v="Fi01"/>
    <x v="11"/>
    <s v="PM4.vld"/>
    <s v="4a"/>
    <n v="25"/>
    <n v="0"/>
    <s v="PM"/>
    <s v="PM4"/>
    <n v="19002"/>
    <n v="19001"/>
    <x v="0"/>
    <x v="10"/>
    <x v="0"/>
    <n v="102.91"/>
    <n v="11.73"/>
    <n v="49.44"/>
    <n v="4047.52"/>
    <n v="114.64"/>
    <n v="49.44"/>
  </r>
  <r>
    <s v="I25_66to56"/>
    <s v="Win"/>
    <s v="TR012"/>
    <x v="1"/>
    <x v="3"/>
    <s v="Fi01"/>
    <x v="11"/>
    <s v="PM4.vld"/>
    <s v="4a"/>
    <n v="25"/>
    <n v="0"/>
    <s v="PM"/>
    <s v="PM4"/>
    <n v="19004"/>
    <n v="13271"/>
    <x v="1"/>
    <x v="11"/>
    <x v="0"/>
    <n v="129.04"/>
    <n v="16.25"/>
    <n v="72.22"/>
    <n v="5324.19"/>
    <n v="145.29"/>
    <n v="72.22"/>
  </r>
  <r>
    <s v="I25_66to56"/>
    <s v="Win"/>
    <s v="TR012"/>
    <x v="1"/>
    <x v="3"/>
    <s v="Fi01"/>
    <x v="11"/>
    <s v="PM4.vld"/>
    <s v="4a"/>
    <n v="25"/>
    <n v="0"/>
    <s v="PM"/>
    <s v="PM4"/>
    <n v="19017"/>
    <n v="19018"/>
    <x v="1"/>
    <x v="11"/>
    <x v="1"/>
    <n v="1214.44"/>
    <n v="96.32"/>
    <n v="190.31"/>
    <n v="1501.07"/>
    <n v="1310.76"/>
    <n v="190.31"/>
  </r>
  <r>
    <s v="I25_66to56"/>
    <s v="Win"/>
    <s v="TR012"/>
    <x v="1"/>
    <x v="3"/>
    <s v="Fi01"/>
    <x v="11"/>
    <s v="PM4.vld"/>
    <s v="4a"/>
    <n v="25"/>
    <n v="0"/>
    <s v="PM"/>
    <s v="PM4"/>
    <n v="19035"/>
    <n v="19036"/>
    <x v="1"/>
    <x v="9"/>
    <x v="1"/>
    <n v="740.8"/>
    <n v="34.93"/>
    <n v="103.25"/>
    <n v="878.98"/>
    <n v="775.73"/>
    <n v="103.25"/>
  </r>
  <r>
    <s v="I25_66to56"/>
    <s v="Win"/>
    <s v="TR012"/>
    <x v="1"/>
    <x v="3"/>
    <s v="Fi01"/>
    <x v="11"/>
    <s v="PM4.vld"/>
    <s v="4a"/>
    <n v="25"/>
    <n v="0"/>
    <s v="PM"/>
    <s v="PM4"/>
    <n v="19059"/>
    <n v="19060"/>
    <x v="1"/>
    <x v="3"/>
    <x v="1"/>
    <n v="938.37"/>
    <n v="23.82"/>
    <n v="44.77"/>
    <n v="1006.96"/>
    <n v="962.2"/>
    <n v="44.77"/>
  </r>
  <r>
    <s v="I25_66to56"/>
    <s v="Win"/>
    <s v="TR012"/>
    <x v="1"/>
    <x v="3"/>
    <s v="Fi01"/>
    <x v="11"/>
    <s v="PM4.vld"/>
    <s v="4a"/>
    <n v="25"/>
    <n v="0"/>
    <s v="PM"/>
    <s v="PM4"/>
    <n v="19127"/>
    <n v="19239"/>
    <x v="0"/>
    <x v="0"/>
    <x v="1"/>
    <n v="1154.57"/>
    <n v="147.79"/>
    <n v="185.44"/>
    <n v="1487.8"/>
    <n v="1302.3599999999999"/>
    <n v="185.44"/>
  </r>
  <r>
    <s v="I25_66to56"/>
    <s v="Win"/>
    <s v="TR012"/>
    <x v="1"/>
    <x v="3"/>
    <s v="Fi01"/>
    <x v="11"/>
    <s v="PM4.vld"/>
    <s v="4a"/>
    <n v="25"/>
    <n v="0"/>
    <s v="PM"/>
    <s v="PM4"/>
    <n v="19131"/>
    <n v="19130"/>
    <x v="0"/>
    <x v="2"/>
    <x v="1"/>
    <n v="1067.8599999999999"/>
    <n v="123.06"/>
    <n v="216.66"/>
    <n v="1407.58"/>
    <n v="1190.92"/>
    <n v="216.66"/>
  </r>
  <r>
    <s v="I25_66to56"/>
    <s v="Win"/>
    <s v="TR012"/>
    <x v="1"/>
    <x v="3"/>
    <s v="Fi01"/>
    <x v="11"/>
    <s v="PM4.vld"/>
    <s v="4a"/>
    <n v="25"/>
    <n v="0"/>
    <s v="PM"/>
    <s v="PM4"/>
    <n v="19136"/>
    <n v="19135"/>
    <x v="0"/>
    <x v="1"/>
    <x v="1"/>
    <n v="992.57"/>
    <n v="108.01"/>
    <n v="201.79"/>
    <n v="1302.3699999999999"/>
    <n v="1100.58"/>
    <n v="201.79"/>
  </r>
  <r>
    <s v="I25_66to56"/>
    <s v="Win"/>
    <s v="TR012"/>
    <x v="1"/>
    <x v="3"/>
    <s v="Fi01"/>
    <x v="11"/>
    <s v="PM4.vld"/>
    <s v="4a"/>
    <n v="25"/>
    <n v="0"/>
    <s v="PM"/>
    <s v="PM4"/>
    <n v="19149"/>
    <n v="19148"/>
    <x v="0"/>
    <x v="10"/>
    <x v="1"/>
    <n v="594.52"/>
    <n v="44.4"/>
    <n v="129.16999999999999"/>
    <n v="768.09"/>
    <n v="638.91999999999996"/>
    <n v="129.16999999999999"/>
  </r>
  <r>
    <s v="I25_66to56"/>
    <s v="Win"/>
    <s v="TR012"/>
    <x v="1"/>
    <x v="3"/>
    <s v="Fi01"/>
    <x v="11"/>
    <s v="PM4.vld"/>
    <s v="4a"/>
    <n v="25"/>
    <n v="0"/>
    <s v="PM"/>
    <s v="PM4"/>
    <n v="19173"/>
    <n v="19172"/>
    <x v="0"/>
    <x v="8"/>
    <x v="1"/>
    <n v="519.22"/>
    <n v="15.17"/>
    <n v="44"/>
    <n v="578.39"/>
    <n v="534.39"/>
    <n v="44"/>
  </r>
  <r>
    <s v="I25_66to56"/>
    <s v="Win"/>
    <s v="TR012"/>
    <x v="2"/>
    <x v="3"/>
    <s v="Fi01"/>
    <x v="0"/>
    <s v="AM1.vld"/>
    <s v="4a"/>
    <n v="35"/>
    <n v="0"/>
    <s v="AM"/>
    <s v="AM1"/>
    <n v="5209"/>
    <n v="19241"/>
    <x v="0"/>
    <x v="0"/>
    <x v="0"/>
    <n v="34.520000000000003"/>
    <n v="2.0099999999999998"/>
    <n v="19.23"/>
    <n v="2383.54"/>
    <n v="36.53"/>
    <n v="19.23"/>
  </r>
  <r>
    <s v="I25_66to56"/>
    <s v="Win"/>
    <s v="TR012"/>
    <x v="2"/>
    <x v="3"/>
    <s v="Fi01"/>
    <x v="0"/>
    <s v="AM1.vld"/>
    <s v="4a"/>
    <n v="35"/>
    <n v="0"/>
    <s v="AM"/>
    <s v="AM1"/>
    <n v="5394"/>
    <n v="15366"/>
    <x v="0"/>
    <x v="1"/>
    <x v="0"/>
    <n v="11.46"/>
    <n v="0.7"/>
    <n v="8.25"/>
    <n v="1920.81"/>
    <n v="12.16"/>
    <n v="8.25"/>
  </r>
  <r>
    <s v="I25_66to56"/>
    <s v="Win"/>
    <s v="TR012"/>
    <x v="2"/>
    <x v="3"/>
    <s v="Fi01"/>
    <x v="0"/>
    <s v="AM1.vld"/>
    <s v="4a"/>
    <n v="35"/>
    <n v="0"/>
    <s v="AM"/>
    <s v="AM1"/>
    <n v="13270"/>
    <n v="11802"/>
    <x v="0"/>
    <x v="2"/>
    <x v="0"/>
    <n v="17.41"/>
    <n v="1.49"/>
    <n v="8.0399999999999991"/>
    <n v="1913.56"/>
    <n v="18.899999999999999"/>
    <n v="8.0399999999999991"/>
  </r>
  <r>
    <s v="I25_66to56"/>
    <s v="Win"/>
    <s v="TR012"/>
    <x v="2"/>
    <x v="3"/>
    <s v="Fi01"/>
    <x v="0"/>
    <s v="AM1.vld"/>
    <s v="4a"/>
    <n v="35"/>
    <n v="0"/>
    <s v="AM"/>
    <s v="AM1"/>
    <n v="15333"/>
    <n v="18991"/>
    <x v="1"/>
    <x v="3"/>
    <x v="0"/>
    <n v="0"/>
    <n v="0"/>
    <n v="0"/>
    <n v="1270.73"/>
    <n v="0"/>
    <n v="0"/>
  </r>
  <r>
    <s v="I25_66to56"/>
    <s v="Win"/>
    <s v="TR012"/>
    <x v="2"/>
    <x v="3"/>
    <s v="Fi01"/>
    <x v="0"/>
    <s v="AM1.vld"/>
    <s v="4a"/>
    <n v="35"/>
    <n v="0"/>
    <s v="AM"/>
    <s v="AM1"/>
    <n v="15740"/>
    <n v="15741"/>
    <x v="1"/>
    <x v="4"/>
    <x v="0"/>
    <n v="26.97"/>
    <n v="0"/>
    <n v="0"/>
    <n v="1292.51"/>
    <n v="26.97"/>
    <n v="0"/>
  </r>
  <r>
    <s v="I25_66to56"/>
    <s v="Win"/>
    <s v="TR012"/>
    <x v="2"/>
    <x v="3"/>
    <s v="Fi01"/>
    <x v="0"/>
    <s v="AM1.vld"/>
    <s v="4a"/>
    <n v="35"/>
    <n v="0"/>
    <s v="AM"/>
    <s v="AM1"/>
    <n v="15742"/>
    <n v="15743"/>
    <x v="0"/>
    <x v="5"/>
    <x v="0"/>
    <n v="47.14"/>
    <n v="0"/>
    <n v="0"/>
    <n v="1430.25"/>
    <n v="47.14"/>
    <n v="0"/>
  </r>
  <r>
    <s v="I25_66to56"/>
    <s v="Win"/>
    <s v="TR012"/>
    <x v="2"/>
    <x v="3"/>
    <s v="Fi01"/>
    <x v="0"/>
    <s v="AM1.vld"/>
    <s v="4a"/>
    <n v="35"/>
    <n v="0"/>
    <s v="AM"/>
    <s v="AM1"/>
    <n v="17350"/>
    <n v="17351"/>
    <x v="0"/>
    <x v="6"/>
    <x v="0"/>
    <n v="9.7899999999999991"/>
    <n v="0"/>
    <n v="0"/>
    <n v="961.21"/>
    <n v="9.7899999999999991"/>
    <n v="0"/>
  </r>
  <r>
    <s v="I25_66to56"/>
    <s v="Win"/>
    <s v="TR012"/>
    <x v="2"/>
    <x v="3"/>
    <s v="Fi01"/>
    <x v="0"/>
    <s v="AM1.vld"/>
    <s v="4a"/>
    <n v="35"/>
    <n v="0"/>
    <s v="AM"/>
    <s v="AM1"/>
    <n v="17352"/>
    <n v="17353"/>
    <x v="1"/>
    <x v="7"/>
    <x v="0"/>
    <n v="5.39"/>
    <n v="0"/>
    <n v="0"/>
    <n v="952.25"/>
    <n v="5.39"/>
    <n v="0"/>
  </r>
  <r>
    <s v="I25_66to56"/>
    <s v="Win"/>
    <s v="TR012"/>
    <x v="2"/>
    <x v="3"/>
    <s v="Fi01"/>
    <x v="0"/>
    <s v="AM1.vld"/>
    <s v="4a"/>
    <n v="35"/>
    <n v="0"/>
    <s v="AM"/>
    <s v="AM1"/>
    <n v="18993"/>
    <n v="15334"/>
    <x v="0"/>
    <x v="8"/>
    <x v="0"/>
    <n v="0"/>
    <n v="0"/>
    <n v="0"/>
    <n v="2105.5300000000002"/>
    <n v="0"/>
    <n v="0"/>
  </r>
  <r>
    <s v="I25_66to56"/>
    <s v="Win"/>
    <s v="TR012"/>
    <x v="2"/>
    <x v="3"/>
    <s v="Fi01"/>
    <x v="0"/>
    <s v="AM1.vld"/>
    <s v="4a"/>
    <n v="35"/>
    <n v="0"/>
    <s v="AM"/>
    <s v="AM1"/>
    <n v="18999"/>
    <n v="19000"/>
    <x v="1"/>
    <x v="9"/>
    <x v="0"/>
    <n v="50.87"/>
    <n v="4.03"/>
    <n v="13.53"/>
    <n v="2110.9"/>
    <n v="54.9"/>
    <n v="13.53"/>
  </r>
  <r>
    <s v="I25_66to56"/>
    <s v="Win"/>
    <s v="TR012"/>
    <x v="2"/>
    <x v="3"/>
    <s v="Fi01"/>
    <x v="0"/>
    <s v="AM1.vld"/>
    <s v="4a"/>
    <n v="35"/>
    <n v="0"/>
    <s v="AM"/>
    <s v="AM1"/>
    <n v="19002"/>
    <n v="19001"/>
    <x v="0"/>
    <x v="10"/>
    <x v="0"/>
    <n v="9.34"/>
    <n v="0.52"/>
    <n v="10.36"/>
    <n v="2235.86"/>
    <n v="9.86"/>
    <n v="10.36"/>
  </r>
  <r>
    <s v="I25_66to56"/>
    <s v="Win"/>
    <s v="TR012"/>
    <x v="2"/>
    <x v="3"/>
    <s v="Fi01"/>
    <x v="0"/>
    <s v="AM1.vld"/>
    <s v="4a"/>
    <n v="35"/>
    <n v="0"/>
    <s v="AM"/>
    <s v="AM1"/>
    <n v="19004"/>
    <n v="13271"/>
    <x v="1"/>
    <x v="11"/>
    <x v="0"/>
    <n v="7.64"/>
    <n v="0.65"/>
    <n v="3.82"/>
    <n v="1106.43"/>
    <n v="8.2899999999999991"/>
    <n v="3.82"/>
  </r>
  <r>
    <s v="I25_66to56"/>
    <s v="Win"/>
    <s v="TR012"/>
    <x v="2"/>
    <x v="3"/>
    <s v="Fi01"/>
    <x v="0"/>
    <s v="AM1.vld"/>
    <s v="4a"/>
    <n v="35"/>
    <n v="0"/>
    <s v="AM"/>
    <s v="AM1"/>
    <n v="19017"/>
    <n v="19018"/>
    <x v="1"/>
    <x v="11"/>
    <x v="1"/>
    <n v="148.55000000000001"/>
    <n v="12.46"/>
    <n v="24.55"/>
    <n v="185.56"/>
    <n v="161.01"/>
    <n v="24.55"/>
  </r>
  <r>
    <s v="I25_66to56"/>
    <s v="Win"/>
    <s v="TR012"/>
    <x v="2"/>
    <x v="3"/>
    <s v="Fi01"/>
    <x v="0"/>
    <s v="AM1.vld"/>
    <s v="4a"/>
    <n v="35"/>
    <n v="0"/>
    <s v="AM"/>
    <s v="AM1"/>
    <n v="19035"/>
    <n v="19036"/>
    <x v="1"/>
    <x v="9"/>
    <x v="1"/>
    <n v="34.83"/>
    <n v="2.4500000000000002"/>
    <n v="19.79"/>
    <n v="57.07"/>
    <n v="37.28"/>
    <n v="19.79"/>
  </r>
  <r>
    <s v="I25_66to56"/>
    <s v="Win"/>
    <s v="TR012"/>
    <x v="2"/>
    <x v="3"/>
    <s v="Fi01"/>
    <x v="0"/>
    <s v="AM1.vld"/>
    <s v="4a"/>
    <n v="35"/>
    <n v="0"/>
    <s v="AM"/>
    <s v="AM1"/>
    <n v="19059"/>
    <n v="19060"/>
    <x v="1"/>
    <x v="3"/>
    <x v="1"/>
    <n v="39.44"/>
    <n v="0.36"/>
    <n v="8.49"/>
    <n v="48.28"/>
    <n v="39.799999999999997"/>
    <n v="8.49"/>
  </r>
  <r>
    <s v="I25_66to56"/>
    <s v="Win"/>
    <s v="TR012"/>
    <x v="2"/>
    <x v="3"/>
    <s v="Fi01"/>
    <x v="0"/>
    <s v="AM1.vld"/>
    <s v="4a"/>
    <n v="35"/>
    <n v="0"/>
    <s v="AM"/>
    <s v="AM1"/>
    <n v="19127"/>
    <n v="19239"/>
    <x v="0"/>
    <x v="0"/>
    <x v="1"/>
    <n v="64.739999999999995"/>
    <n v="5.22"/>
    <n v="32.479999999999997"/>
    <n v="102.44"/>
    <n v="69.959999999999994"/>
    <n v="32.479999999999997"/>
  </r>
  <r>
    <s v="I25_66to56"/>
    <s v="Win"/>
    <s v="TR012"/>
    <x v="2"/>
    <x v="3"/>
    <s v="Fi01"/>
    <x v="0"/>
    <s v="AM1.vld"/>
    <s v="4a"/>
    <n v="35"/>
    <n v="0"/>
    <s v="AM"/>
    <s v="AM1"/>
    <n v="19131"/>
    <n v="19130"/>
    <x v="0"/>
    <x v="2"/>
    <x v="1"/>
    <n v="81.12"/>
    <n v="5.72"/>
    <n v="35.840000000000003"/>
    <n v="122.68"/>
    <n v="86.84"/>
    <n v="35.840000000000003"/>
  </r>
  <r>
    <s v="I25_66to56"/>
    <s v="Win"/>
    <s v="TR012"/>
    <x v="2"/>
    <x v="3"/>
    <s v="Fi01"/>
    <x v="0"/>
    <s v="AM1.vld"/>
    <s v="4a"/>
    <n v="35"/>
    <n v="0"/>
    <s v="AM"/>
    <s v="AM1"/>
    <n v="19136"/>
    <n v="19135"/>
    <x v="0"/>
    <x v="1"/>
    <x v="1"/>
    <n v="79.62"/>
    <n v="5.81"/>
    <n v="42.29"/>
    <n v="127.72"/>
    <n v="85.43"/>
    <n v="42.29"/>
  </r>
  <r>
    <s v="I25_66to56"/>
    <s v="Win"/>
    <s v="TR012"/>
    <x v="2"/>
    <x v="3"/>
    <s v="Fi01"/>
    <x v="0"/>
    <s v="AM1.vld"/>
    <s v="4a"/>
    <n v="35"/>
    <n v="0"/>
    <s v="AM"/>
    <s v="AM1"/>
    <n v="19149"/>
    <n v="19148"/>
    <x v="0"/>
    <x v="10"/>
    <x v="1"/>
    <n v="68.84"/>
    <n v="3.56"/>
    <n v="27.11"/>
    <n v="99.51"/>
    <n v="72.400000000000006"/>
    <n v="27.11"/>
  </r>
  <r>
    <s v="I25_66to56"/>
    <s v="Win"/>
    <s v="TR012"/>
    <x v="2"/>
    <x v="3"/>
    <s v="Fi01"/>
    <x v="0"/>
    <s v="AM1.vld"/>
    <s v="4a"/>
    <n v="35"/>
    <n v="0"/>
    <s v="AM"/>
    <s v="AM1"/>
    <n v="19173"/>
    <n v="19172"/>
    <x v="0"/>
    <x v="8"/>
    <x v="1"/>
    <n v="91.49"/>
    <n v="2.1"/>
    <n v="20.97"/>
    <n v="114.56"/>
    <n v="93.59"/>
    <n v="20.97"/>
  </r>
  <r>
    <s v="I25_66to56"/>
    <s v="Win"/>
    <s v="TR012"/>
    <x v="2"/>
    <x v="3"/>
    <s v="Fi01"/>
    <x v="1"/>
    <s v="AM2.vld"/>
    <s v="4a"/>
    <n v="35"/>
    <n v="0"/>
    <s v="AM"/>
    <s v="AM2"/>
    <n v="5209"/>
    <n v="19241"/>
    <x v="0"/>
    <x v="0"/>
    <x v="0"/>
    <n v="234.01"/>
    <n v="16.399999999999999"/>
    <n v="40.75"/>
    <n v="4195.5600000000004"/>
    <n v="250.4"/>
    <n v="40.75"/>
  </r>
  <r>
    <s v="I25_66to56"/>
    <s v="Win"/>
    <s v="TR012"/>
    <x v="2"/>
    <x v="3"/>
    <s v="Fi01"/>
    <x v="1"/>
    <s v="AM2.vld"/>
    <s v="4a"/>
    <n v="35"/>
    <n v="0"/>
    <s v="AM"/>
    <s v="AM2"/>
    <n v="5394"/>
    <n v="15366"/>
    <x v="0"/>
    <x v="1"/>
    <x v="0"/>
    <n v="117.16"/>
    <n v="13.87"/>
    <n v="31.66"/>
    <n v="3337.63"/>
    <n v="131.03"/>
    <n v="31.66"/>
  </r>
  <r>
    <s v="I25_66to56"/>
    <s v="Win"/>
    <s v="TR012"/>
    <x v="2"/>
    <x v="3"/>
    <s v="Fi01"/>
    <x v="1"/>
    <s v="AM2.vld"/>
    <s v="4a"/>
    <n v="35"/>
    <n v="0"/>
    <s v="AM"/>
    <s v="AM2"/>
    <n v="13270"/>
    <n v="11802"/>
    <x v="0"/>
    <x v="2"/>
    <x v="0"/>
    <n v="93.88"/>
    <n v="8.15"/>
    <n v="18.010000000000002"/>
    <n v="3422.26"/>
    <n v="102.04"/>
    <n v="18.010000000000002"/>
  </r>
  <r>
    <s v="I25_66to56"/>
    <s v="Win"/>
    <s v="TR012"/>
    <x v="2"/>
    <x v="3"/>
    <s v="Fi01"/>
    <x v="1"/>
    <s v="AM2.vld"/>
    <s v="4a"/>
    <n v="35"/>
    <n v="0"/>
    <s v="AM"/>
    <s v="AM2"/>
    <n v="15333"/>
    <n v="18991"/>
    <x v="1"/>
    <x v="3"/>
    <x v="0"/>
    <n v="0"/>
    <n v="0"/>
    <n v="0"/>
    <n v="1946.87"/>
    <n v="0"/>
    <n v="0"/>
  </r>
  <r>
    <s v="I25_66to56"/>
    <s v="Win"/>
    <s v="TR012"/>
    <x v="2"/>
    <x v="3"/>
    <s v="Fi01"/>
    <x v="1"/>
    <s v="AM2.vld"/>
    <s v="4a"/>
    <n v="35"/>
    <n v="0"/>
    <s v="AM"/>
    <s v="AM2"/>
    <n v="15740"/>
    <n v="15741"/>
    <x v="1"/>
    <x v="4"/>
    <x v="0"/>
    <n v="139.19"/>
    <n v="0"/>
    <n v="0"/>
    <n v="2025.36"/>
    <n v="139.19"/>
    <n v="0"/>
  </r>
  <r>
    <s v="I25_66to56"/>
    <s v="Win"/>
    <s v="TR012"/>
    <x v="2"/>
    <x v="3"/>
    <s v="Fi01"/>
    <x v="1"/>
    <s v="AM2.vld"/>
    <s v="4a"/>
    <n v="35"/>
    <n v="0"/>
    <s v="AM"/>
    <s v="AM2"/>
    <n v="15742"/>
    <n v="15743"/>
    <x v="0"/>
    <x v="5"/>
    <x v="0"/>
    <n v="304.32"/>
    <n v="0"/>
    <n v="0"/>
    <n v="1920.95"/>
    <n v="304.32"/>
    <n v="0"/>
  </r>
  <r>
    <s v="I25_66to56"/>
    <s v="Win"/>
    <s v="TR012"/>
    <x v="2"/>
    <x v="3"/>
    <s v="Fi01"/>
    <x v="1"/>
    <s v="AM2.vld"/>
    <s v="4a"/>
    <n v="35"/>
    <n v="0"/>
    <s v="AM"/>
    <s v="AM2"/>
    <n v="17350"/>
    <n v="17351"/>
    <x v="0"/>
    <x v="6"/>
    <x v="0"/>
    <n v="27.97"/>
    <n v="0"/>
    <n v="0"/>
    <n v="1531.36"/>
    <n v="27.97"/>
    <n v="0"/>
  </r>
  <r>
    <s v="I25_66to56"/>
    <s v="Win"/>
    <s v="TR012"/>
    <x v="2"/>
    <x v="3"/>
    <s v="Fi01"/>
    <x v="1"/>
    <s v="AM2.vld"/>
    <s v="4a"/>
    <n v="35"/>
    <n v="0"/>
    <s v="AM"/>
    <s v="AM2"/>
    <n v="17352"/>
    <n v="17353"/>
    <x v="1"/>
    <x v="7"/>
    <x v="0"/>
    <n v="27.84"/>
    <n v="0"/>
    <n v="0"/>
    <n v="1533.43"/>
    <n v="27.84"/>
    <n v="0"/>
  </r>
  <r>
    <s v="I25_66to56"/>
    <s v="Win"/>
    <s v="TR012"/>
    <x v="2"/>
    <x v="3"/>
    <s v="Fi01"/>
    <x v="1"/>
    <s v="AM2.vld"/>
    <s v="4a"/>
    <n v="35"/>
    <n v="0"/>
    <s v="AM"/>
    <s v="AM2"/>
    <n v="18993"/>
    <n v="15334"/>
    <x v="0"/>
    <x v="8"/>
    <x v="0"/>
    <n v="0"/>
    <n v="0"/>
    <n v="0"/>
    <n v="2359.15"/>
    <n v="0"/>
    <n v="0"/>
  </r>
  <r>
    <s v="I25_66to56"/>
    <s v="Win"/>
    <s v="TR012"/>
    <x v="2"/>
    <x v="3"/>
    <s v="Fi01"/>
    <x v="1"/>
    <s v="AM2.vld"/>
    <s v="4a"/>
    <n v="35"/>
    <n v="0"/>
    <s v="AM"/>
    <s v="AM2"/>
    <n v="18999"/>
    <n v="19000"/>
    <x v="1"/>
    <x v="9"/>
    <x v="0"/>
    <n v="64.819999999999993"/>
    <n v="5.35"/>
    <n v="21.95"/>
    <n v="3091.43"/>
    <n v="70.17"/>
    <n v="21.95"/>
  </r>
  <r>
    <s v="I25_66to56"/>
    <s v="Win"/>
    <s v="TR012"/>
    <x v="2"/>
    <x v="3"/>
    <s v="Fi01"/>
    <x v="1"/>
    <s v="AM2.vld"/>
    <s v="4a"/>
    <n v="35"/>
    <n v="0"/>
    <s v="AM"/>
    <s v="AM2"/>
    <n v="19002"/>
    <n v="19001"/>
    <x v="0"/>
    <x v="10"/>
    <x v="0"/>
    <n v="163.71"/>
    <n v="10.48"/>
    <n v="22.02"/>
    <n v="3325.39"/>
    <n v="174.19"/>
    <n v="22.02"/>
  </r>
  <r>
    <s v="I25_66to56"/>
    <s v="Win"/>
    <s v="TR012"/>
    <x v="2"/>
    <x v="3"/>
    <s v="Fi01"/>
    <x v="1"/>
    <s v="AM2.vld"/>
    <s v="4a"/>
    <n v="35"/>
    <n v="0"/>
    <s v="AM"/>
    <s v="AM2"/>
    <n v="19004"/>
    <n v="13271"/>
    <x v="1"/>
    <x v="11"/>
    <x v="0"/>
    <n v="3.73"/>
    <n v="0.32"/>
    <n v="8.34"/>
    <n v="2136.37"/>
    <n v="4.05"/>
    <n v="8.34"/>
  </r>
  <r>
    <s v="I25_66to56"/>
    <s v="Win"/>
    <s v="TR012"/>
    <x v="2"/>
    <x v="3"/>
    <s v="Fi01"/>
    <x v="1"/>
    <s v="AM2.vld"/>
    <s v="4a"/>
    <n v="35"/>
    <n v="0"/>
    <s v="AM"/>
    <s v="AM2"/>
    <n v="19017"/>
    <n v="19018"/>
    <x v="1"/>
    <x v="11"/>
    <x v="1"/>
    <n v="185.5"/>
    <n v="15.35"/>
    <n v="50.44"/>
    <n v="251.29"/>
    <n v="200.85"/>
    <n v="50.44"/>
  </r>
  <r>
    <s v="I25_66to56"/>
    <s v="Win"/>
    <s v="TR012"/>
    <x v="2"/>
    <x v="3"/>
    <s v="Fi01"/>
    <x v="1"/>
    <s v="AM2.vld"/>
    <s v="4a"/>
    <n v="35"/>
    <n v="0"/>
    <s v="AM"/>
    <s v="AM2"/>
    <n v="19035"/>
    <n v="19036"/>
    <x v="1"/>
    <x v="9"/>
    <x v="1"/>
    <n v="92.68"/>
    <n v="5.44"/>
    <n v="39.369999999999997"/>
    <n v="137.49"/>
    <n v="98.12"/>
    <n v="39.369999999999997"/>
  </r>
  <r>
    <s v="I25_66to56"/>
    <s v="Win"/>
    <s v="TR012"/>
    <x v="2"/>
    <x v="3"/>
    <s v="Fi01"/>
    <x v="1"/>
    <s v="AM2.vld"/>
    <s v="4a"/>
    <n v="35"/>
    <n v="0"/>
    <s v="AM"/>
    <s v="AM2"/>
    <n v="19059"/>
    <n v="19060"/>
    <x v="1"/>
    <x v="3"/>
    <x v="1"/>
    <n v="232.15"/>
    <n v="2.97"/>
    <n v="15.38"/>
    <n v="250.5"/>
    <n v="235.12"/>
    <n v="15.38"/>
  </r>
  <r>
    <s v="I25_66to56"/>
    <s v="Win"/>
    <s v="TR012"/>
    <x v="2"/>
    <x v="3"/>
    <s v="Fi01"/>
    <x v="1"/>
    <s v="AM2.vld"/>
    <s v="4a"/>
    <n v="35"/>
    <n v="0"/>
    <s v="AM"/>
    <s v="AM2"/>
    <n v="19127"/>
    <n v="19239"/>
    <x v="0"/>
    <x v="0"/>
    <x v="1"/>
    <n v="650.36"/>
    <n v="60.41"/>
    <n v="105.25"/>
    <n v="816.03"/>
    <n v="710.77"/>
    <n v="105.25"/>
  </r>
  <r>
    <s v="I25_66to56"/>
    <s v="Win"/>
    <s v="TR012"/>
    <x v="2"/>
    <x v="3"/>
    <s v="Fi01"/>
    <x v="1"/>
    <s v="AM2.vld"/>
    <s v="4a"/>
    <n v="35"/>
    <n v="0"/>
    <s v="AM"/>
    <s v="AM2"/>
    <n v="19131"/>
    <n v="19130"/>
    <x v="0"/>
    <x v="2"/>
    <x v="1"/>
    <n v="954.27"/>
    <n v="81.900000000000006"/>
    <n v="120.78"/>
    <n v="1156.95"/>
    <n v="1036.17"/>
    <n v="120.78"/>
  </r>
  <r>
    <s v="I25_66to56"/>
    <s v="Win"/>
    <s v="TR012"/>
    <x v="2"/>
    <x v="3"/>
    <s v="Fi01"/>
    <x v="1"/>
    <s v="AM2.vld"/>
    <s v="4a"/>
    <n v="35"/>
    <n v="0"/>
    <s v="AM"/>
    <s v="AM2"/>
    <n v="19136"/>
    <n v="19135"/>
    <x v="0"/>
    <x v="1"/>
    <x v="1"/>
    <n v="984.63"/>
    <n v="75.89"/>
    <n v="101.29"/>
    <n v="1161.8"/>
    <n v="1060.52"/>
    <n v="101.29"/>
  </r>
  <r>
    <s v="I25_66to56"/>
    <s v="Win"/>
    <s v="TR012"/>
    <x v="2"/>
    <x v="3"/>
    <s v="Fi01"/>
    <x v="1"/>
    <s v="AM2.vld"/>
    <s v="4a"/>
    <n v="35"/>
    <n v="0"/>
    <s v="AM"/>
    <s v="AM2"/>
    <n v="19149"/>
    <n v="19148"/>
    <x v="0"/>
    <x v="10"/>
    <x v="1"/>
    <n v="768.48"/>
    <n v="44.1"/>
    <n v="64.47"/>
    <n v="877.05"/>
    <n v="812.58"/>
    <n v="64.47"/>
  </r>
  <r>
    <s v="I25_66to56"/>
    <s v="Win"/>
    <s v="TR012"/>
    <x v="2"/>
    <x v="3"/>
    <s v="Fi01"/>
    <x v="1"/>
    <s v="AM2.vld"/>
    <s v="4a"/>
    <n v="35"/>
    <n v="0"/>
    <s v="AM"/>
    <s v="AM2"/>
    <n v="19173"/>
    <n v="19172"/>
    <x v="0"/>
    <x v="8"/>
    <x v="1"/>
    <n v="736.79"/>
    <n v="24.21"/>
    <n v="34.07"/>
    <n v="795.07"/>
    <n v="761"/>
    <n v="34.07"/>
  </r>
  <r>
    <s v="I25_66to56"/>
    <s v="Win"/>
    <s v="TR012"/>
    <x v="2"/>
    <x v="3"/>
    <s v="Fi01"/>
    <x v="2"/>
    <s v="AM3.vld"/>
    <s v="4a"/>
    <n v="35"/>
    <n v="0"/>
    <s v="AM"/>
    <s v="AM3"/>
    <n v="5209"/>
    <n v="19241"/>
    <x v="0"/>
    <x v="0"/>
    <x v="0"/>
    <n v="92.66"/>
    <n v="7.22"/>
    <n v="30.85"/>
    <n v="3463.24"/>
    <n v="99.87"/>
    <n v="30.85"/>
  </r>
  <r>
    <s v="I25_66to56"/>
    <s v="Win"/>
    <s v="TR012"/>
    <x v="2"/>
    <x v="3"/>
    <s v="Fi01"/>
    <x v="2"/>
    <s v="AM3.vld"/>
    <s v="4a"/>
    <n v="35"/>
    <n v="0"/>
    <s v="AM"/>
    <s v="AM3"/>
    <n v="5394"/>
    <n v="15366"/>
    <x v="0"/>
    <x v="1"/>
    <x v="0"/>
    <n v="60.37"/>
    <n v="5.79"/>
    <n v="33.549999999999997"/>
    <n v="2936.99"/>
    <n v="66.17"/>
    <n v="33.549999999999997"/>
  </r>
  <r>
    <s v="I25_66to56"/>
    <s v="Win"/>
    <s v="TR012"/>
    <x v="2"/>
    <x v="3"/>
    <s v="Fi01"/>
    <x v="2"/>
    <s v="AM3.vld"/>
    <s v="4a"/>
    <n v="35"/>
    <n v="0"/>
    <s v="AM"/>
    <s v="AM3"/>
    <n v="13270"/>
    <n v="11802"/>
    <x v="0"/>
    <x v="2"/>
    <x v="0"/>
    <n v="88.03"/>
    <n v="8.52"/>
    <n v="22.36"/>
    <n v="2988.51"/>
    <n v="96.55"/>
    <n v="22.36"/>
  </r>
  <r>
    <s v="I25_66to56"/>
    <s v="Win"/>
    <s v="TR012"/>
    <x v="2"/>
    <x v="3"/>
    <s v="Fi01"/>
    <x v="2"/>
    <s v="AM3.vld"/>
    <s v="4a"/>
    <n v="35"/>
    <n v="0"/>
    <s v="AM"/>
    <s v="AM3"/>
    <n v="15333"/>
    <n v="18991"/>
    <x v="1"/>
    <x v="3"/>
    <x v="0"/>
    <n v="0"/>
    <n v="0"/>
    <n v="0"/>
    <n v="1575.58"/>
    <n v="0"/>
    <n v="0"/>
  </r>
  <r>
    <s v="I25_66to56"/>
    <s v="Win"/>
    <s v="TR012"/>
    <x v="2"/>
    <x v="3"/>
    <s v="Fi01"/>
    <x v="2"/>
    <s v="AM3.vld"/>
    <s v="4a"/>
    <n v="35"/>
    <n v="0"/>
    <s v="AM"/>
    <s v="AM3"/>
    <n v="15740"/>
    <n v="15741"/>
    <x v="1"/>
    <x v="4"/>
    <x v="0"/>
    <n v="240.4"/>
    <n v="0"/>
    <n v="0"/>
    <n v="1837.41"/>
    <n v="240.4"/>
    <n v="0"/>
  </r>
  <r>
    <s v="I25_66to56"/>
    <s v="Win"/>
    <s v="TR012"/>
    <x v="2"/>
    <x v="3"/>
    <s v="Fi01"/>
    <x v="2"/>
    <s v="AM3.vld"/>
    <s v="4a"/>
    <n v="35"/>
    <n v="0"/>
    <s v="AM"/>
    <s v="AM3"/>
    <n v="15742"/>
    <n v="15743"/>
    <x v="0"/>
    <x v="5"/>
    <x v="0"/>
    <n v="186.48"/>
    <n v="0"/>
    <n v="0"/>
    <n v="1388.2"/>
    <n v="186.48"/>
    <n v="0"/>
  </r>
  <r>
    <s v="I25_66to56"/>
    <s v="Win"/>
    <s v="TR012"/>
    <x v="2"/>
    <x v="3"/>
    <s v="Fi01"/>
    <x v="2"/>
    <s v="AM3.vld"/>
    <s v="4a"/>
    <n v="35"/>
    <n v="0"/>
    <s v="AM"/>
    <s v="AM3"/>
    <n v="17350"/>
    <n v="17351"/>
    <x v="0"/>
    <x v="6"/>
    <x v="0"/>
    <n v="19.91"/>
    <n v="0"/>
    <n v="0"/>
    <n v="1355.41"/>
    <n v="19.91"/>
    <n v="0"/>
  </r>
  <r>
    <s v="I25_66to56"/>
    <s v="Win"/>
    <s v="TR012"/>
    <x v="2"/>
    <x v="3"/>
    <s v="Fi01"/>
    <x v="2"/>
    <s v="AM3.vld"/>
    <s v="4a"/>
    <n v="35"/>
    <n v="0"/>
    <s v="AM"/>
    <s v="AM3"/>
    <n v="17352"/>
    <n v="17353"/>
    <x v="1"/>
    <x v="7"/>
    <x v="0"/>
    <n v="48.83"/>
    <n v="0"/>
    <n v="0"/>
    <n v="1493.47"/>
    <n v="48.83"/>
    <n v="0"/>
  </r>
  <r>
    <s v="I25_66to56"/>
    <s v="Win"/>
    <s v="TR012"/>
    <x v="2"/>
    <x v="3"/>
    <s v="Fi01"/>
    <x v="2"/>
    <s v="AM3.vld"/>
    <s v="4a"/>
    <n v="35"/>
    <n v="0"/>
    <s v="AM"/>
    <s v="AM3"/>
    <n v="18993"/>
    <n v="15334"/>
    <x v="0"/>
    <x v="8"/>
    <x v="0"/>
    <n v="0"/>
    <n v="0"/>
    <n v="0"/>
    <n v="1874.85"/>
    <n v="0"/>
    <n v="0"/>
  </r>
  <r>
    <s v="I25_66to56"/>
    <s v="Win"/>
    <s v="TR012"/>
    <x v="2"/>
    <x v="3"/>
    <s v="Fi01"/>
    <x v="2"/>
    <s v="AM3.vld"/>
    <s v="4a"/>
    <n v="35"/>
    <n v="0"/>
    <s v="AM"/>
    <s v="AM3"/>
    <n v="18999"/>
    <n v="19000"/>
    <x v="1"/>
    <x v="9"/>
    <x v="0"/>
    <n v="98.61"/>
    <n v="8.49"/>
    <n v="16.29"/>
    <n v="2279.12"/>
    <n v="107.09"/>
    <n v="16.29"/>
  </r>
  <r>
    <s v="I25_66to56"/>
    <s v="Win"/>
    <s v="TR012"/>
    <x v="2"/>
    <x v="3"/>
    <s v="Fi01"/>
    <x v="2"/>
    <s v="AM3.vld"/>
    <s v="4a"/>
    <n v="35"/>
    <n v="0"/>
    <s v="AM"/>
    <s v="AM3"/>
    <n v="19002"/>
    <n v="19001"/>
    <x v="0"/>
    <x v="10"/>
    <x v="0"/>
    <n v="92.24"/>
    <n v="6.18"/>
    <n v="19.07"/>
    <n v="2654.66"/>
    <n v="98.42"/>
    <n v="19.07"/>
  </r>
  <r>
    <s v="I25_66to56"/>
    <s v="Win"/>
    <s v="TR012"/>
    <x v="2"/>
    <x v="3"/>
    <s v="Fi01"/>
    <x v="2"/>
    <s v="AM3.vld"/>
    <s v="4a"/>
    <n v="35"/>
    <n v="0"/>
    <s v="AM"/>
    <s v="AM3"/>
    <n v="19004"/>
    <n v="13271"/>
    <x v="1"/>
    <x v="11"/>
    <x v="0"/>
    <n v="10.39"/>
    <n v="1.01"/>
    <n v="8.39"/>
    <n v="1862.92"/>
    <n v="11.4"/>
    <n v="8.39"/>
  </r>
  <r>
    <s v="I25_66to56"/>
    <s v="Win"/>
    <s v="TR012"/>
    <x v="2"/>
    <x v="3"/>
    <s v="Fi01"/>
    <x v="2"/>
    <s v="AM3.vld"/>
    <s v="4a"/>
    <n v="35"/>
    <n v="0"/>
    <s v="AM"/>
    <s v="AM3"/>
    <n v="19017"/>
    <n v="19018"/>
    <x v="1"/>
    <x v="11"/>
    <x v="1"/>
    <n v="393.98"/>
    <n v="30.56"/>
    <n v="50.34"/>
    <n v="474.87"/>
    <n v="424.53"/>
    <n v="50.34"/>
  </r>
  <r>
    <s v="I25_66to56"/>
    <s v="Win"/>
    <s v="TR012"/>
    <x v="2"/>
    <x v="3"/>
    <s v="Fi01"/>
    <x v="2"/>
    <s v="AM3.vld"/>
    <s v="4a"/>
    <n v="35"/>
    <n v="0"/>
    <s v="AM"/>
    <s v="AM3"/>
    <n v="19035"/>
    <n v="19036"/>
    <x v="1"/>
    <x v="9"/>
    <x v="1"/>
    <n v="286.01"/>
    <n v="14.73"/>
    <n v="39.64"/>
    <n v="340.38"/>
    <n v="300.74"/>
    <n v="39.64"/>
  </r>
  <r>
    <s v="I25_66to56"/>
    <s v="Win"/>
    <s v="TR012"/>
    <x v="2"/>
    <x v="3"/>
    <s v="Fi01"/>
    <x v="2"/>
    <s v="AM3.vld"/>
    <s v="4a"/>
    <n v="35"/>
    <n v="0"/>
    <s v="AM"/>
    <s v="AM3"/>
    <n v="19059"/>
    <n v="19060"/>
    <x v="1"/>
    <x v="3"/>
    <x v="1"/>
    <n v="383.11"/>
    <n v="5.0199999999999996"/>
    <n v="13.65"/>
    <n v="401.78"/>
    <n v="388.13"/>
    <n v="13.65"/>
  </r>
  <r>
    <s v="I25_66to56"/>
    <s v="Win"/>
    <s v="TR012"/>
    <x v="2"/>
    <x v="3"/>
    <s v="Fi01"/>
    <x v="2"/>
    <s v="AM3.vld"/>
    <s v="4a"/>
    <n v="35"/>
    <n v="0"/>
    <s v="AM"/>
    <s v="AM3"/>
    <n v="19127"/>
    <n v="19239"/>
    <x v="0"/>
    <x v="0"/>
    <x v="1"/>
    <n v="563.32000000000005"/>
    <n v="52.95"/>
    <n v="124.27"/>
    <n v="740.54"/>
    <n v="616.27"/>
    <n v="124.27"/>
  </r>
  <r>
    <s v="I25_66to56"/>
    <s v="Win"/>
    <s v="TR012"/>
    <x v="2"/>
    <x v="3"/>
    <s v="Fi01"/>
    <x v="2"/>
    <s v="AM3.vld"/>
    <s v="4a"/>
    <n v="35"/>
    <n v="0"/>
    <s v="AM"/>
    <s v="AM3"/>
    <n v="19131"/>
    <n v="19130"/>
    <x v="0"/>
    <x v="2"/>
    <x v="1"/>
    <n v="621.78"/>
    <n v="54.64"/>
    <n v="132.05000000000001"/>
    <n v="808.46"/>
    <n v="676.42"/>
    <n v="132.05000000000001"/>
  </r>
  <r>
    <s v="I25_66to56"/>
    <s v="Win"/>
    <s v="TR012"/>
    <x v="2"/>
    <x v="3"/>
    <s v="Fi01"/>
    <x v="2"/>
    <s v="AM3.vld"/>
    <s v="4a"/>
    <n v="35"/>
    <n v="0"/>
    <s v="AM"/>
    <s v="AM3"/>
    <n v="19136"/>
    <n v="19135"/>
    <x v="0"/>
    <x v="1"/>
    <x v="1"/>
    <n v="637.85"/>
    <n v="53.11"/>
    <n v="111.84"/>
    <n v="802.8"/>
    <n v="690.96"/>
    <n v="111.84"/>
  </r>
  <r>
    <s v="I25_66to56"/>
    <s v="Win"/>
    <s v="TR012"/>
    <x v="2"/>
    <x v="3"/>
    <s v="Fi01"/>
    <x v="2"/>
    <s v="AM3.vld"/>
    <s v="4a"/>
    <n v="35"/>
    <n v="0"/>
    <s v="AM"/>
    <s v="AM3"/>
    <n v="19149"/>
    <n v="19148"/>
    <x v="0"/>
    <x v="10"/>
    <x v="1"/>
    <n v="626.53"/>
    <n v="45.52"/>
    <n v="81.209999999999994"/>
    <n v="753.26"/>
    <n v="672.05"/>
    <n v="81.209999999999994"/>
  </r>
  <r>
    <s v="I25_66to56"/>
    <s v="Win"/>
    <s v="TR012"/>
    <x v="2"/>
    <x v="3"/>
    <s v="Fi01"/>
    <x v="2"/>
    <s v="AM3.vld"/>
    <s v="4a"/>
    <n v="35"/>
    <n v="0"/>
    <s v="AM"/>
    <s v="AM3"/>
    <n v="19173"/>
    <n v="19172"/>
    <x v="0"/>
    <x v="8"/>
    <x v="1"/>
    <n v="487.15"/>
    <n v="17.079999999999998"/>
    <n v="28.83"/>
    <n v="533.04999999999995"/>
    <n v="504.23"/>
    <n v="28.83"/>
  </r>
  <r>
    <s v="I25_66to56"/>
    <s v="Win"/>
    <s v="TR012"/>
    <x v="2"/>
    <x v="3"/>
    <s v="Fi01"/>
    <x v="3"/>
    <s v="AM4.vld"/>
    <s v="4a"/>
    <n v="35"/>
    <n v="0"/>
    <s v="AM"/>
    <s v="AM4"/>
    <n v="5209"/>
    <n v="19241"/>
    <x v="0"/>
    <x v="0"/>
    <x v="0"/>
    <n v="148.13999999999999"/>
    <n v="14.3"/>
    <n v="57.16"/>
    <n v="7540.7"/>
    <n v="162.43"/>
    <n v="57.16"/>
  </r>
  <r>
    <s v="I25_66to56"/>
    <s v="Win"/>
    <s v="TR012"/>
    <x v="2"/>
    <x v="3"/>
    <s v="Fi01"/>
    <x v="3"/>
    <s v="AM4.vld"/>
    <s v="4a"/>
    <n v="35"/>
    <n v="0"/>
    <s v="AM"/>
    <s v="AM4"/>
    <n v="5394"/>
    <n v="15366"/>
    <x v="0"/>
    <x v="1"/>
    <x v="0"/>
    <n v="143.25"/>
    <n v="14.21"/>
    <n v="72.709999999999994"/>
    <n v="6548.75"/>
    <n v="157.46"/>
    <n v="72.709999999999994"/>
  </r>
  <r>
    <s v="I25_66to56"/>
    <s v="Win"/>
    <s v="TR012"/>
    <x v="2"/>
    <x v="3"/>
    <s v="Fi01"/>
    <x v="3"/>
    <s v="AM4.vld"/>
    <s v="4a"/>
    <n v="35"/>
    <n v="0"/>
    <s v="AM"/>
    <s v="AM4"/>
    <n v="13270"/>
    <n v="11802"/>
    <x v="0"/>
    <x v="2"/>
    <x v="0"/>
    <n v="217.53"/>
    <n v="21.02"/>
    <n v="54.27"/>
    <n v="6631.51"/>
    <n v="238.56"/>
    <n v="54.27"/>
  </r>
  <r>
    <s v="I25_66to56"/>
    <s v="Win"/>
    <s v="TR012"/>
    <x v="2"/>
    <x v="3"/>
    <s v="Fi01"/>
    <x v="3"/>
    <s v="AM4.vld"/>
    <s v="4a"/>
    <n v="35"/>
    <n v="0"/>
    <s v="AM"/>
    <s v="AM4"/>
    <n v="15333"/>
    <n v="18991"/>
    <x v="1"/>
    <x v="3"/>
    <x v="0"/>
    <n v="0"/>
    <n v="0"/>
    <n v="0"/>
    <n v="3417.34"/>
    <n v="0"/>
    <n v="0"/>
  </r>
  <r>
    <s v="I25_66to56"/>
    <s v="Win"/>
    <s v="TR012"/>
    <x v="2"/>
    <x v="3"/>
    <s v="Fi01"/>
    <x v="3"/>
    <s v="AM4.vld"/>
    <s v="4a"/>
    <n v="35"/>
    <n v="0"/>
    <s v="AM"/>
    <s v="AM4"/>
    <n v="15740"/>
    <n v="15741"/>
    <x v="1"/>
    <x v="4"/>
    <x v="0"/>
    <n v="520.54"/>
    <n v="0"/>
    <n v="0"/>
    <n v="3885.81"/>
    <n v="520.54"/>
    <n v="0"/>
  </r>
  <r>
    <s v="I25_66to56"/>
    <s v="Win"/>
    <s v="TR012"/>
    <x v="2"/>
    <x v="3"/>
    <s v="Fi01"/>
    <x v="3"/>
    <s v="AM4.vld"/>
    <s v="4a"/>
    <n v="35"/>
    <n v="0"/>
    <s v="AM"/>
    <s v="AM4"/>
    <n v="15742"/>
    <n v="15743"/>
    <x v="0"/>
    <x v="5"/>
    <x v="0"/>
    <n v="314.7"/>
    <n v="0"/>
    <n v="0"/>
    <n v="3172.88"/>
    <n v="314.7"/>
    <n v="0"/>
  </r>
  <r>
    <s v="I25_66to56"/>
    <s v="Win"/>
    <s v="TR012"/>
    <x v="2"/>
    <x v="3"/>
    <s v="Fi01"/>
    <x v="3"/>
    <s v="AM4.vld"/>
    <s v="4a"/>
    <n v="35"/>
    <n v="0"/>
    <s v="AM"/>
    <s v="AM4"/>
    <n v="17350"/>
    <n v="17351"/>
    <x v="0"/>
    <x v="6"/>
    <x v="0"/>
    <n v="40.98"/>
    <n v="0"/>
    <n v="0"/>
    <n v="3245.13"/>
    <n v="40.98"/>
    <n v="0"/>
  </r>
  <r>
    <s v="I25_66to56"/>
    <s v="Win"/>
    <s v="TR012"/>
    <x v="2"/>
    <x v="3"/>
    <s v="Fi01"/>
    <x v="3"/>
    <s v="AM4.vld"/>
    <s v="4a"/>
    <n v="35"/>
    <n v="0"/>
    <s v="AM"/>
    <s v="AM4"/>
    <n v="17352"/>
    <n v="17353"/>
    <x v="1"/>
    <x v="7"/>
    <x v="0"/>
    <n v="111.71"/>
    <n v="0"/>
    <n v="0"/>
    <n v="3454.59"/>
    <n v="111.71"/>
    <n v="0"/>
  </r>
  <r>
    <s v="I25_66to56"/>
    <s v="Win"/>
    <s v="TR012"/>
    <x v="2"/>
    <x v="3"/>
    <s v="Fi01"/>
    <x v="3"/>
    <s v="AM4.vld"/>
    <s v="4a"/>
    <n v="35"/>
    <n v="0"/>
    <s v="AM"/>
    <s v="AM4"/>
    <n v="18993"/>
    <n v="15334"/>
    <x v="0"/>
    <x v="8"/>
    <x v="0"/>
    <n v="0"/>
    <n v="0"/>
    <n v="0"/>
    <n v="4021.08"/>
    <n v="0"/>
    <n v="0"/>
  </r>
  <r>
    <s v="I25_66to56"/>
    <s v="Win"/>
    <s v="TR012"/>
    <x v="2"/>
    <x v="3"/>
    <s v="Fi01"/>
    <x v="3"/>
    <s v="AM4.vld"/>
    <s v="4a"/>
    <n v="35"/>
    <n v="0"/>
    <s v="AM"/>
    <s v="AM4"/>
    <n v="18999"/>
    <n v="19000"/>
    <x v="1"/>
    <x v="9"/>
    <x v="0"/>
    <n v="207.33"/>
    <n v="18.21"/>
    <n v="33.69"/>
    <n v="4922.51"/>
    <n v="225.54"/>
    <n v="33.69"/>
  </r>
  <r>
    <s v="I25_66to56"/>
    <s v="Win"/>
    <s v="TR012"/>
    <x v="2"/>
    <x v="3"/>
    <s v="Fi01"/>
    <x v="3"/>
    <s v="AM4.vld"/>
    <s v="4a"/>
    <n v="35"/>
    <n v="0"/>
    <s v="AM"/>
    <s v="AM4"/>
    <n v="19002"/>
    <n v="19001"/>
    <x v="0"/>
    <x v="10"/>
    <x v="0"/>
    <n v="183.32"/>
    <n v="14.26"/>
    <n v="42.43"/>
    <n v="5635.67"/>
    <n v="197.58"/>
    <n v="42.43"/>
  </r>
  <r>
    <s v="I25_66to56"/>
    <s v="Win"/>
    <s v="TR012"/>
    <x v="2"/>
    <x v="3"/>
    <s v="Fi01"/>
    <x v="3"/>
    <s v="AM4.vld"/>
    <s v="4a"/>
    <n v="35"/>
    <n v="0"/>
    <s v="AM"/>
    <s v="AM4"/>
    <n v="19004"/>
    <n v="13271"/>
    <x v="1"/>
    <x v="11"/>
    <x v="0"/>
    <n v="20.77"/>
    <n v="2.12"/>
    <n v="22.97"/>
    <n v="4564.67"/>
    <n v="22.9"/>
    <n v="22.97"/>
  </r>
  <r>
    <s v="I25_66to56"/>
    <s v="Win"/>
    <s v="TR012"/>
    <x v="2"/>
    <x v="3"/>
    <s v="Fi01"/>
    <x v="3"/>
    <s v="AM4.vld"/>
    <s v="4a"/>
    <n v="35"/>
    <n v="0"/>
    <s v="AM"/>
    <s v="AM4"/>
    <n v="19017"/>
    <n v="19018"/>
    <x v="1"/>
    <x v="11"/>
    <x v="1"/>
    <n v="818.71"/>
    <n v="64.48"/>
    <n v="140.74"/>
    <n v="1023.93"/>
    <n v="883.19"/>
    <n v="140.74"/>
  </r>
  <r>
    <s v="I25_66to56"/>
    <s v="Win"/>
    <s v="TR012"/>
    <x v="2"/>
    <x v="3"/>
    <s v="Fi01"/>
    <x v="3"/>
    <s v="AM4.vld"/>
    <s v="4a"/>
    <n v="35"/>
    <n v="0"/>
    <s v="AM"/>
    <s v="AM4"/>
    <n v="19035"/>
    <n v="19036"/>
    <x v="1"/>
    <x v="9"/>
    <x v="1"/>
    <n v="523.4"/>
    <n v="24.55"/>
    <n v="99.91"/>
    <n v="647.85"/>
    <n v="547.95000000000005"/>
    <n v="99.91"/>
  </r>
  <r>
    <s v="I25_66to56"/>
    <s v="Win"/>
    <s v="TR012"/>
    <x v="2"/>
    <x v="3"/>
    <s v="Fi01"/>
    <x v="3"/>
    <s v="AM4.vld"/>
    <s v="4a"/>
    <n v="35"/>
    <n v="0"/>
    <s v="AM"/>
    <s v="AM4"/>
    <n v="19059"/>
    <n v="19060"/>
    <x v="1"/>
    <x v="3"/>
    <x v="1"/>
    <n v="836.72"/>
    <n v="11.72"/>
    <n v="30.46"/>
    <n v="878.89"/>
    <n v="848.43"/>
    <n v="30.46"/>
  </r>
  <r>
    <s v="I25_66to56"/>
    <s v="Win"/>
    <s v="TR012"/>
    <x v="2"/>
    <x v="3"/>
    <s v="Fi01"/>
    <x v="3"/>
    <s v="AM4.vld"/>
    <s v="4a"/>
    <n v="35"/>
    <n v="0"/>
    <s v="AM"/>
    <s v="AM4"/>
    <n v="19127"/>
    <n v="19239"/>
    <x v="0"/>
    <x v="0"/>
    <x v="1"/>
    <n v="1300.6500000000001"/>
    <n v="121.78"/>
    <n v="317.27999999999997"/>
    <n v="1739.71"/>
    <n v="1422.43"/>
    <n v="317.27999999999997"/>
  </r>
  <r>
    <s v="I25_66to56"/>
    <s v="Win"/>
    <s v="TR012"/>
    <x v="2"/>
    <x v="3"/>
    <s v="Fi01"/>
    <x v="3"/>
    <s v="AM4.vld"/>
    <s v="4a"/>
    <n v="35"/>
    <n v="0"/>
    <s v="AM"/>
    <s v="AM4"/>
    <n v="19131"/>
    <n v="19130"/>
    <x v="0"/>
    <x v="2"/>
    <x v="1"/>
    <n v="1296.4100000000001"/>
    <n v="115.42"/>
    <n v="333.46"/>
    <n v="1745.29"/>
    <n v="1411.83"/>
    <n v="333.46"/>
  </r>
  <r>
    <s v="I25_66to56"/>
    <s v="Win"/>
    <s v="TR012"/>
    <x v="2"/>
    <x v="3"/>
    <s v="Fi01"/>
    <x v="3"/>
    <s v="AM4.vld"/>
    <s v="4a"/>
    <n v="35"/>
    <n v="0"/>
    <s v="AM"/>
    <s v="AM4"/>
    <n v="19136"/>
    <n v="19135"/>
    <x v="0"/>
    <x v="1"/>
    <x v="1"/>
    <n v="1279.1099999999999"/>
    <n v="109.82"/>
    <n v="292.25"/>
    <n v="1681.18"/>
    <n v="1388.92"/>
    <n v="292.25"/>
  </r>
  <r>
    <s v="I25_66to56"/>
    <s v="Win"/>
    <s v="TR012"/>
    <x v="2"/>
    <x v="3"/>
    <s v="Fi01"/>
    <x v="3"/>
    <s v="AM4.vld"/>
    <s v="4a"/>
    <n v="35"/>
    <n v="0"/>
    <s v="AM"/>
    <s v="AM4"/>
    <n v="19149"/>
    <n v="19148"/>
    <x v="0"/>
    <x v="10"/>
    <x v="1"/>
    <n v="1237.8699999999999"/>
    <n v="96.87"/>
    <n v="221.94"/>
    <n v="1556.67"/>
    <n v="1334.74"/>
    <n v="221.94"/>
  </r>
  <r>
    <s v="I25_66to56"/>
    <s v="Win"/>
    <s v="TR012"/>
    <x v="2"/>
    <x v="3"/>
    <s v="Fi01"/>
    <x v="3"/>
    <s v="AM4.vld"/>
    <s v="4a"/>
    <n v="35"/>
    <n v="0"/>
    <s v="AM"/>
    <s v="AM4"/>
    <n v="19173"/>
    <n v="19172"/>
    <x v="0"/>
    <x v="8"/>
    <x v="1"/>
    <n v="800.45"/>
    <n v="28.45"/>
    <n v="60.43"/>
    <n v="889.32"/>
    <n v="828.9"/>
    <n v="60.43"/>
  </r>
  <r>
    <s v="I25_66to56"/>
    <s v="Win"/>
    <s v="TR012"/>
    <x v="2"/>
    <x v="3"/>
    <s v="Fi01"/>
    <x v="4"/>
    <s v="AM5.vld"/>
    <s v="4a"/>
    <n v="35"/>
    <n v="0"/>
    <s v="AM"/>
    <s v="AM5"/>
    <n v="5209"/>
    <n v="19241"/>
    <x v="0"/>
    <x v="0"/>
    <x v="0"/>
    <n v="87.51"/>
    <n v="8.1"/>
    <n v="38.659999999999997"/>
    <n v="3561.8"/>
    <n v="95.61"/>
    <n v="38.659999999999997"/>
  </r>
  <r>
    <s v="I25_66to56"/>
    <s v="Win"/>
    <s v="TR012"/>
    <x v="2"/>
    <x v="3"/>
    <s v="Fi01"/>
    <x v="4"/>
    <s v="AM5.vld"/>
    <s v="4a"/>
    <n v="35"/>
    <n v="0"/>
    <s v="AM"/>
    <s v="AM5"/>
    <n v="5394"/>
    <n v="15366"/>
    <x v="0"/>
    <x v="1"/>
    <x v="0"/>
    <n v="88.13"/>
    <n v="8.9"/>
    <n v="37.74"/>
    <n v="3144.16"/>
    <n v="97.03"/>
    <n v="37.74"/>
  </r>
  <r>
    <s v="I25_66to56"/>
    <s v="Win"/>
    <s v="TR012"/>
    <x v="2"/>
    <x v="3"/>
    <s v="Fi01"/>
    <x v="4"/>
    <s v="AM5.vld"/>
    <s v="4a"/>
    <n v="35"/>
    <n v="0"/>
    <s v="AM"/>
    <s v="AM5"/>
    <n v="13270"/>
    <n v="11802"/>
    <x v="0"/>
    <x v="2"/>
    <x v="0"/>
    <n v="85.95"/>
    <n v="8.36"/>
    <n v="23.09"/>
    <n v="3158.07"/>
    <n v="94.32"/>
    <n v="23.09"/>
  </r>
  <r>
    <s v="I25_66to56"/>
    <s v="Win"/>
    <s v="TR012"/>
    <x v="2"/>
    <x v="3"/>
    <s v="Fi01"/>
    <x v="4"/>
    <s v="AM5.vld"/>
    <s v="4a"/>
    <n v="35"/>
    <n v="0"/>
    <s v="AM"/>
    <s v="AM5"/>
    <n v="15333"/>
    <n v="18991"/>
    <x v="1"/>
    <x v="3"/>
    <x v="0"/>
    <n v="0"/>
    <n v="0"/>
    <n v="0"/>
    <n v="1644.86"/>
    <n v="0"/>
    <n v="0"/>
  </r>
  <r>
    <s v="I25_66to56"/>
    <s v="Win"/>
    <s v="TR012"/>
    <x v="2"/>
    <x v="3"/>
    <s v="Fi01"/>
    <x v="4"/>
    <s v="AM5.vld"/>
    <s v="4a"/>
    <n v="35"/>
    <n v="0"/>
    <s v="AM"/>
    <s v="AM5"/>
    <n v="15740"/>
    <n v="15741"/>
    <x v="1"/>
    <x v="4"/>
    <x v="0"/>
    <n v="269.42"/>
    <n v="0"/>
    <n v="0"/>
    <n v="1901.74"/>
    <n v="269.42"/>
    <n v="0"/>
  </r>
  <r>
    <s v="I25_66to56"/>
    <s v="Win"/>
    <s v="TR012"/>
    <x v="2"/>
    <x v="3"/>
    <s v="Fi01"/>
    <x v="4"/>
    <s v="AM5.vld"/>
    <s v="4a"/>
    <n v="35"/>
    <n v="0"/>
    <s v="AM"/>
    <s v="AM5"/>
    <n v="15742"/>
    <n v="15743"/>
    <x v="0"/>
    <x v="5"/>
    <x v="0"/>
    <n v="127.55"/>
    <n v="0"/>
    <n v="0"/>
    <n v="1302.42"/>
    <n v="127.55"/>
    <n v="0"/>
  </r>
  <r>
    <s v="I25_66to56"/>
    <s v="Win"/>
    <s v="TR012"/>
    <x v="2"/>
    <x v="3"/>
    <s v="Fi01"/>
    <x v="4"/>
    <s v="AM5.vld"/>
    <s v="4a"/>
    <n v="35"/>
    <n v="0"/>
    <s v="AM"/>
    <s v="AM5"/>
    <n v="17350"/>
    <n v="17351"/>
    <x v="0"/>
    <x v="6"/>
    <x v="0"/>
    <n v="29.16"/>
    <n v="0"/>
    <n v="0"/>
    <n v="1556.28"/>
    <n v="29.16"/>
    <n v="0"/>
  </r>
  <r>
    <s v="I25_66to56"/>
    <s v="Win"/>
    <s v="TR012"/>
    <x v="2"/>
    <x v="3"/>
    <s v="Fi01"/>
    <x v="4"/>
    <s v="AM5.vld"/>
    <s v="4a"/>
    <n v="35"/>
    <n v="0"/>
    <s v="AM"/>
    <s v="AM5"/>
    <n v="17352"/>
    <n v="17353"/>
    <x v="1"/>
    <x v="7"/>
    <x v="0"/>
    <n v="59.19"/>
    <n v="0"/>
    <n v="0"/>
    <n v="1679.23"/>
    <n v="59.19"/>
    <n v="0"/>
  </r>
  <r>
    <s v="I25_66to56"/>
    <s v="Win"/>
    <s v="TR012"/>
    <x v="2"/>
    <x v="3"/>
    <s v="Fi01"/>
    <x v="4"/>
    <s v="AM5.vld"/>
    <s v="4a"/>
    <n v="35"/>
    <n v="0"/>
    <s v="AM"/>
    <s v="AM5"/>
    <n v="18993"/>
    <n v="15334"/>
    <x v="0"/>
    <x v="8"/>
    <x v="0"/>
    <n v="0"/>
    <n v="0"/>
    <n v="0"/>
    <n v="1837.34"/>
    <n v="0"/>
    <n v="0"/>
  </r>
  <r>
    <s v="I25_66to56"/>
    <s v="Win"/>
    <s v="TR012"/>
    <x v="2"/>
    <x v="3"/>
    <s v="Fi01"/>
    <x v="4"/>
    <s v="AM5.vld"/>
    <s v="4a"/>
    <n v="35"/>
    <n v="0"/>
    <s v="AM"/>
    <s v="AM5"/>
    <n v="18999"/>
    <n v="19000"/>
    <x v="1"/>
    <x v="9"/>
    <x v="0"/>
    <n v="93.61"/>
    <n v="8.5"/>
    <n v="15.53"/>
    <n v="2436.2600000000002"/>
    <n v="102.12"/>
    <n v="15.53"/>
  </r>
  <r>
    <s v="I25_66to56"/>
    <s v="Win"/>
    <s v="TR012"/>
    <x v="2"/>
    <x v="3"/>
    <s v="Fi01"/>
    <x v="4"/>
    <s v="AM5.vld"/>
    <s v="4a"/>
    <n v="35"/>
    <n v="0"/>
    <s v="AM"/>
    <s v="AM5"/>
    <n v="19002"/>
    <n v="19001"/>
    <x v="0"/>
    <x v="10"/>
    <x v="0"/>
    <n v="68.069999999999993"/>
    <n v="5.36"/>
    <n v="17.7"/>
    <n v="2624.22"/>
    <n v="73.430000000000007"/>
    <n v="17.7"/>
  </r>
  <r>
    <s v="I25_66to56"/>
    <s v="Win"/>
    <s v="TR012"/>
    <x v="2"/>
    <x v="3"/>
    <s v="Fi01"/>
    <x v="4"/>
    <s v="AM5.vld"/>
    <s v="4a"/>
    <n v="35"/>
    <n v="0"/>
    <s v="AM"/>
    <s v="AM5"/>
    <n v="19004"/>
    <n v="13271"/>
    <x v="1"/>
    <x v="11"/>
    <x v="0"/>
    <n v="13.24"/>
    <n v="1.29"/>
    <n v="9.74"/>
    <n v="2451.2199999999998"/>
    <n v="14.53"/>
    <n v="9.74"/>
  </r>
  <r>
    <s v="I25_66to56"/>
    <s v="Win"/>
    <s v="TR012"/>
    <x v="2"/>
    <x v="3"/>
    <s v="Fi01"/>
    <x v="4"/>
    <s v="AM5.vld"/>
    <s v="4a"/>
    <n v="35"/>
    <n v="0"/>
    <s v="AM"/>
    <s v="AM5"/>
    <n v="19017"/>
    <n v="19018"/>
    <x v="1"/>
    <x v="11"/>
    <x v="1"/>
    <n v="519.97"/>
    <n v="39.31"/>
    <n v="73.27"/>
    <n v="632.54"/>
    <n v="559.28"/>
    <n v="73.27"/>
  </r>
  <r>
    <s v="I25_66to56"/>
    <s v="Win"/>
    <s v="TR012"/>
    <x v="2"/>
    <x v="3"/>
    <s v="Fi01"/>
    <x v="4"/>
    <s v="AM5.vld"/>
    <s v="4a"/>
    <n v="35"/>
    <n v="0"/>
    <s v="AM"/>
    <s v="AM5"/>
    <n v="19035"/>
    <n v="19036"/>
    <x v="1"/>
    <x v="9"/>
    <x v="1"/>
    <n v="320.12"/>
    <n v="14.96"/>
    <n v="49.84"/>
    <n v="384.92"/>
    <n v="335.08"/>
    <n v="49.84"/>
  </r>
  <r>
    <s v="I25_66to56"/>
    <s v="Win"/>
    <s v="TR012"/>
    <x v="2"/>
    <x v="3"/>
    <s v="Fi01"/>
    <x v="4"/>
    <s v="AM5.vld"/>
    <s v="4a"/>
    <n v="35"/>
    <n v="0"/>
    <s v="AM"/>
    <s v="AM5"/>
    <n v="19059"/>
    <n v="19060"/>
    <x v="1"/>
    <x v="3"/>
    <x v="1"/>
    <n v="421.11"/>
    <n v="5.79"/>
    <n v="14.78"/>
    <n v="441.69"/>
    <n v="426.91"/>
    <n v="14.78"/>
  </r>
  <r>
    <s v="I25_66to56"/>
    <s v="Win"/>
    <s v="TR012"/>
    <x v="2"/>
    <x v="3"/>
    <s v="Fi01"/>
    <x v="4"/>
    <s v="AM5.vld"/>
    <s v="4a"/>
    <n v="35"/>
    <n v="0"/>
    <s v="AM"/>
    <s v="AM5"/>
    <n v="19127"/>
    <n v="19239"/>
    <x v="0"/>
    <x v="0"/>
    <x v="1"/>
    <n v="586.71"/>
    <n v="52.59"/>
    <n v="132.63999999999999"/>
    <n v="771.94"/>
    <n v="639.29999999999995"/>
    <n v="132.63999999999999"/>
  </r>
  <r>
    <s v="I25_66to56"/>
    <s v="Win"/>
    <s v="TR012"/>
    <x v="2"/>
    <x v="3"/>
    <s v="Fi01"/>
    <x v="4"/>
    <s v="AM5.vld"/>
    <s v="4a"/>
    <n v="35"/>
    <n v="0"/>
    <s v="AM"/>
    <s v="AM5"/>
    <n v="19131"/>
    <n v="19130"/>
    <x v="0"/>
    <x v="2"/>
    <x v="1"/>
    <n v="585.71"/>
    <n v="49.5"/>
    <n v="135.27000000000001"/>
    <n v="770.48"/>
    <n v="635.21"/>
    <n v="135.27000000000001"/>
  </r>
  <r>
    <s v="I25_66to56"/>
    <s v="Win"/>
    <s v="TR012"/>
    <x v="2"/>
    <x v="3"/>
    <s v="Fi01"/>
    <x v="4"/>
    <s v="AM5.vld"/>
    <s v="4a"/>
    <n v="35"/>
    <n v="0"/>
    <s v="AM"/>
    <s v="AM5"/>
    <n v="19136"/>
    <n v="19135"/>
    <x v="0"/>
    <x v="1"/>
    <x v="1"/>
    <n v="543.07000000000005"/>
    <n v="43.74"/>
    <n v="109.18"/>
    <n v="695.99"/>
    <n v="586.80999999999995"/>
    <n v="109.18"/>
  </r>
  <r>
    <s v="I25_66to56"/>
    <s v="Win"/>
    <s v="TR012"/>
    <x v="2"/>
    <x v="3"/>
    <s v="Fi01"/>
    <x v="4"/>
    <s v="AM5.vld"/>
    <s v="4a"/>
    <n v="35"/>
    <n v="0"/>
    <s v="AM"/>
    <s v="AM5"/>
    <n v="19149"/>
    <n v="19148"/>
    <x v="0"/>
    <x v="10"/>
    <x v="1"/>
    <n v="474.39"/>
    <n v="34.97"/>
    <n v="80.87"/>
    <n v="590.23"/>
    <n v="509.36"/>
    <n v="80.87"/>
  </r>
  <r>
    <s v="I25_66to56"/>
    <s v="Win"/>
    <s v="TR012"/>
    <x v="2"/>
    <x v="3"/>
    <s v="Fi01"/>
    <x v="4"/>
    <s v="AM5.vld"/>
    <s v="4a"/>
    <n v="35"/>
    <n v="0"/>
    <s v="AM"/>
    <s v="AM5"/>
    <n v="19173"/>
    <n v="19172"/>
    <x v="0"/>
    <x v="8"/>
    <x v="1"/>
    <n v="319.23"/>
    <n v="11.17"/>
    <n v="25.6"/>
    <n v="356"/>
    <n v="330.4"/>
    <n v="25.6"/>
  </r>
  <r>
    <s v="I25_66to56"/>
    <s v="Win"/>
    <s v="TR012"/>
    <x v="2"/>
    <x v="3"/>
    <s v="Fi01"/>
    <x v="5"/>
    <s v="AM6.vld"/>
    <s v="4a"/>
    <n v="35"/>
    <n v="0"/>
    <s v="AM"/>
    <s v="AM6"/>
    <n v="5209"/>
    <n v="19241"/>
    <x v="0"/>
    <x v="0"/>
    <x v="0"/>
    <n v="228.21"/>
    <n v="12.92"/>
    <n v="41.52"/>
    <n v="7273.34"/>
    <n v="241.13"/>
    <n v="41.52"/>
  </r>
  <r>
    <s v="I25_66to56"/>
    <s v="Win"/>
    <s v="TR012"/>
    <x v="2"/>
    <x v="3"/>
    <s v="Fi01"/>
    <x v="5"/>
    <s v="AM6.vld"/>
    <s v="4a"/>
    <n v="35"/>
    <n v="0"/>
    <s v="AM"/>
    <s v="AM6"/>
    <n v="5394"/>
    <n v="15366"/>
    <x v="0"/>
    <x v="1"/>
    <x v="0"/>
    <n v="227.25"/>
    <n v="20.58"/>
    <n v="57.48"/>
    <n v="6444.11"/>
    <n v="247.83"/>
    <n v="57.48"/>
  </r>
  <r>
    <s v="I25_66to56"/>
    <s v="Win"/>
    <s v="TR012"/>
    <x v="2"/>
    <x v="3"/>
    <s v="Fi01"/>
    <x v="5"/>
    <s v="AM6.vld"/>
    <s v="4a"/>
    <n v="35"/>
    <n v="0"/>
    <s v="AM"/>
    <s v="AM6"/>
    <n v="13270"/>
    <n v="11802"/>
    <x v="0"/>
    <x v="2"/>
    <x v="0"/>
    <n v="180.19"/>
    <n v="14.59"/>
    <n v="25.28"/>
    <n v="6568.6"/>
    <n v="194.78"/>
    <n v="25.28"/>
  </r>
  <r>
    <s v="I25_66to56"/>
    <s v="Win"/>
    <s v="TR012"/>
    <x v="2"/>
    <x v="3"/>
    <s v="Fi01"/>
    <x v="5"/>
    <s v="AM6.vld"/>
    <s v="4a"/>
    <n v="35"/>
    <n v="0"/>
    <s v="AM"/>
    <s v="AM6"/>
    <n v="15333"/>
    <n v="18991"/>
    <x v="1"/>
    <x v="3"/>
    <x v="0"/>
    <n v="0"/>
    <n v="0"/>
    <n v="0"/>
    <n v="3848.52"/>
    <n v="0"/>
    <n v="0"/>
  </r>
  <r>
    <s v="I25_66to56"/>
    <s v="Win"/>
    <s v="TR012"/>
    <x v="2"/>
    <x v="3"/>
    <s v="Fi01"/>
    <x v="5"/>
    <s v="AM6.vld"/>
    <s v="4a"/>
    <n v="35"/>
    <n v="0"/>
    <s v="AM"/>
    <s v="AM6"/>
    <n v="15740"/>
    <n v="15741"/>
    <x v="1"/>
    <x v="4"/>
    <x v="0"/>
    <n v="625.69000000000005"/>
    <n v="0"/>
    <n v="0"/>
    <n v="4273.67"/>
    <n v="625.69000000000005"/>
    <n v="0"/>
  </r>
  <r>
    <s v="I25_66to56"/>
    <s v="Win"/>
    <s v="TR012"/>
    <x v="2"/>
    <x v="3"/>
    <s v="Fi01"/>
    <x v="5"/>
    <s v="AM6.vld"/>
    <s v="4a"/>
    <n v="35"/>
    <n v="0"/>
    <s v="AM"/>
    <s v="AM6"/>
    <n v="15742"/>
    <n v="15743"/>
    <x v="0"/>
    <x v="5"/>
    <x v="0"/>
    <n v="450.75"/>
    <n v="0"/>
    <n v="0"/>
    <n v="3038.98"/>
    <n v="450.75"/>
    <n v="0"/>
  </r>
  <r>
    <s v="I25_66to56"/>
    <s v="Win"/>
    <s v="TR012"/>
    <x v="2"/>
    <x v="3"/>
    <s v="Fi01"/>
    <x v="5"/>
    <s v="AM6.vld"/>
    <s v="4a"/>
    <n v="35"/>
    <n v="0"/>
    <s v="AM"/>
    <s v="AM6"/>
    <n v="17350"/>
    <n v="17351"/>
    <x v="0"/>
    <x v="6"/>
    <x v="0"/>
    <n v="92.39"/>
    <n v="0"/>
    <n v="0"/>
    <n v="3082.23"/>
    <n v="92.39"/>
    <n v="0"/>
  </r>
  <r>
    <s v="I25_66to56"/>
    <s v="Win"/>
    <s v="TR012"/>
    <x v="2"/>
    <x v="3"/>
    <s v="Fi01"/>
    <x v="5"/>
    <s v="AM6.vld"/>
    <s v="4a"/>
    <n v="35"/>
    <n v="0"/>
    <s v="AM"/>
    <s v="AM6"/>
    <n v="17352"/>
    <n v="17353"/>
    <x v="1"/>
    <x v="7"/>
    <x v="0"/>
    <n v="136.56"/>
    <n v="0"/>
    <n v="0"/>
    <n v="3270.27"/>
    <n v="136.56"/>
    <n v="0"/>
  </r>
  <r>
    <s v="I25_66to56"/>
    <s v="Win"/>
    <s v="TR012"/>
    <x v="2"/>
    <x v="3"/>
    <s v="Fi01"/>
    <x v="5"/>
    <s v="AM6.vld"/>
    <s v="4a"/>
    <n v="35"/>
    <n v="0"/>
    <s v="AM"/>
    <s v="AM6"/>
    <n v="18993"/>
    <n v="15334"/>
    <x v="0"/>
    <x v="8"/>
    <x v="0"/>
    <n v="0"/>
    <n v="0"/>
    <n v="0"/>
    <n v="3379.93"/>
    <n v="0"/>
    <n v="0"/>
  </r>
  <r>
    <s v="I25_66to56"/>
    <s v="Win"/>
    <s v="TR012"/>
    <x v="2"/>
    <x v="3"/>
    <s v="Fi01"/>
    <x v="5"/>
    <s v="AM6.vld"/>
    <s v="4a"/>
    <n v="35"/>
    <n v="0"/>
    <s v="AM"/>
    <s v="AM6"/>
    <n v="18999"/>
    <n v="19000"/>
    <x v="1"/>
    <x v="9"/>
    <x v="0"/>
    <n v="181.08"/>
    <n v="12.26"/>
    <n v="28.12"/>
    <n v="5492.35"/>
    <n v="193.34"/>
    <n v="28.12"/>
  </r>
  <r>
    <s v="I25_66to56"/>
    <s v="Win"/>
    <s v="TR012"/>
    <x v="2"/>
    <x v="3"/>
    <s v="Fi01"/>
    <x v="5"/>
    <s v="AM6.vld"/>
    <s v="4a"/>
    <n v="35"/>
    <n v="0"/>
    <s v="AM"/>
    <s v="AM6"/>
    <n v="19002"/>
    <n v="19001"/>
    <x v="0"/>
    <x v="10"/>
    <x v="0"/>
    <n v="176.99"/>
    <n v="8.59"/>
    <n v="28.24"/>
    <n v="5251.93"/>
    <n v="185.58"/>
    <n v="28.24"/>
  </r>
  <r>
    <s v="I25_66to56"/>
    <s v="Win"/>
    <s v="TR012"/>
    <x v="2"/>
    <x v="3"/>
    <s v="Fi01"/>
    <x v="5"/>
    <s v="AM6.vld"/>
    <s v="4a"/>
    <n v="35"/>
    <n v="0"/>
    <s v="AM"/>
    <s v="AM6"/>
    <n v="19004"/>
    <n v="13271"/>
    <x v="1"/>
    <x v="11"/>
    <x v="0"/>
    <n v="40.83"/>
    <n v="3.04"/>
    <n v="39.99"/>
    <n v="5831.54"/>
    <n v="43.87"/>
    <n v="39.99"/>
  </r>
  <r>
    <s v="I25_66to56"/>
    <s v="Win"/>
    <s v="TR012"/>
    <x v="2"/>
    <x v="3"/>
    <s v="Fi01"/>
    <x v="5"/>
    <s v="AM6.vld"/>
    <s v="4a"/>
    <n v="35"/>
    <n v="0"/>
    <s v="AM"/>
    <s v="AM6"/>
    <n v="19017"/>
    <n v="19018"/>
    <x v="1"/>
    <x v="11"/>
    <x v="1"/>
    <n v="1390.46"/>
    <n v="90.21"/>
    <n v="130.46"/>
    <n v="1611.13"/>
    <n v="1480.67"/>
    <n v="130.46"/>
  </r>
  <r>
    <s v="I25_66to56"/>
    <s v="Win"/>
    <s v="TR012"/>
    <x v="2"/>
    <x v="3"/>
    <s v="Fi01"/>
    <x v="5"/>
    <s v="AM6.vld"/>
    <s v="4a"/>
    <n v="35"/>
    <n v="0"/>
    <s v="AM"/>
    <s v="AM6"/>
    <n v="19035"/>
    <n v="19036"/>
    <x v="1"/>
    <x v="9"/>
    <x v="1"/>
    <n v="835.97"/>
    <n v="29.66"/>
    <n v="86.7"/>
    <n v="952.34"/>
    <n v="865.64"/>
    <n v="86.7"/>
  </r>
  <r>
    <s v="I25_66to56"/>
    <s v="Win"/>
    <s v="TR012"/>
    <x v="2"/>
    <x v="3"/>
    <s v="Fi01"/>
    <x v="5"/>
    <s v="AM6.vld"/>
    <s v="4a"/>
    <n v="35"/>
    <n v="0"/>
    <s v="AM"/>
    <s v="AM6"/>
    <n v="19059"/>
    <n v="19060"/>
    <x v="1"/>
    <x v="3"/>
    <x v="1"/>
    <n v="965.76"/>
    <n v="16.510000000000002"/>
    <n v="37.94"/>
    <n v="1020.21"/>
    <n v="982.27"/>
    <n v="37.94"/>
  </r>
  <r>
    <s v="I25_66to56"/>
    <s v="Win"/>
    <s v="TR012"/>
    <x v="2"/>
    <x v="3"/>
    <s v="Fi01"/>
    <x v="5"/>
    <s v="AM6.vld"/>
    <s v="4a"/>
    <n v="35"/>
    <n v="0"/>
    <s v="AM"/>
    <s v="AM6"/>
    <n v="19127"/>
    <n v="19239"/>
    <x v="0"/>
    <x v="0"/>
    <x v="1"/>
    <n v="1208.25"/>
    <n v="89.2"/>
    <n v="190.11"/>
    <n v="1487.56"/>
    <n v="1297.45"/>
    <n v="190.11"/>
  </r>
  <r>
    <s v="I25_66to56"/>
    <s v="Win"/>
    <s v="TR012"/>
    <x v="2"/>
    <x v="3"/>
    <s v="Fi01"/>
    <x v="5"/>
    <s v="AM6.vld"/>
    <s v="4a"/>
    <n v="35"/>
    <n v="0"/>
    <s v="AM"/>
    <s v="AM6"/>
    <n v="19131"/>
    <n v="19130"/>
    <x v="0"/>
    <x v="2"/>
    <x v="1"/>
    <n v="1292.4000000000001"/>
    <n v="88.52"/>
    <n v="195.62"/>
    <n v="1576.54"/>
    <n v="1380.92"/>
    <n v="195.62"/>
  </r>
  <r>
    <s v="I25_66to56"/>
    <s v="Win"/>
    <s v="TR012"/>
    <x v="2"/>
    <x v="3"/>
    <s v="Fi01"/>
    <x v="5"/>
    <s v="AM6.vld"/>
    <s v="4a"/>
    <n v="35"/>
    <n v="0"/>
    <s v="AM"/>
    <s v="AM6"/>
    <n v="19136"/>
    <n v="19135"/>
    <x v="0"/>
    <x v="1"/>
    <x v="1"/>
    <n v="1157.69"/>
    <n v="72.069999999999993"/>
    <n v="151.19999999999999"/>
    <n v="1380.96"/>
    <n v="1229.76"/>
    <n v="151.19999999999999"/>
  </r>
  <r>
    <s v="I25_66to56"/>
    <s v="Win"/>
    <s v="TR012"/>
    <x v="2"/>
    <x v="3"/>
    <s v="Fi01"/>
    <x v="5"/>
    <s v="AM6.vld"/>
    <s v="4a"/>
    <n v="35"/>
    <n v="0"/>
    <s v="AM"/>
    <s v="AM6"/>
    <n v="19149"/>
    <n v="19148"/>
    <x v="0"/>
    <x v="10"/>
    <x v="1"/>
    <n v="1050.4100000000001"/>
    <n v="52.11"/>
    <n v="105.49"/>
    <n v="1208.01"/>
    <n v="1102.52"/>
    <n v="105.49"/>
  </r>
  <r>
    <s v="I25_66to56"/>
    <s v="Win"/>
    <s v="TR012"/>
    <x v="2"/>
    <x v="3"/>
    <s v="Fi01"/>
    <x v="5"/>
    <s v="AM6.vld"/>
    <s v="4a"/>
    <n v="35"/>
    <n v="0"/>
    <s v="AM"/>
    <s v="AM6"/>
    <n v="19173"/>
    <n v="19172"/>
    <x v="0"/>
    <x v="8"/>
    <x v="1"/>
    <n v="944.27"/>
    <n v="30.91"/>
    <n v="48.67"/>
    <n v="1023.86"/>
    <n v="975.18"/>
    <n v="48.67"/>
  </r>
  <r>
    <s v="I25_66to56"/>
    <s v="Win"/>
    <s v="TR012"/>
    <x v="2"/>
    <x v="3"/>
    <s v="Fi01"/>
    <x v="6"/>
    <s v="MD1.vld"/>
    <s v="4a"/>
    <n v="35"/>
    <n v="0"/>
    <s v="MD"/>
    <s v="MD1"/>
    <n v="5209"/>
    <n v="19241"/>
    <x v="0"/>
    <x v="0"/>
    <x v="0"/>
    <n v="262.64"/>
    <n v="15.61"/>
    <n v="59.71"/>
    <n v="10320.530000000001"/>
    <n v="278.25"/>
    <n v="59.71"/>
  </r>
  <r>
    <s v="I25_66to56"/>
    <s v="Win"/>
    <s v="TR012"/>
    <x v="2"/>
    <x v="3"/>
    <s v="Fi01"/>
    <x v="6"/>
    <s v="MD1.vld"/>
    <s v="4a"/>
    <n v="35"/>
    <n v="0"/>
    <s v="MD"/>
    <s v="MD1"/>
    <n v="5394"/>
    <n v="15366"/>
    <x v="0"/>
    <x v="1"/>
    <x v="0"/>
    <n v="252.29"/>
    <n v="18.46"/>
    <n v="40"/>
    <n v="9291.15"/>
    <n v="270.75"/>
    <n v="40"/>
  </r>
  <r>
    <s v="I25_66to56"/>
    <s v="Win"/>
    <s v="TR012"/>
    <x v="2"/>
    <x v="3"/>
    <s v="Fi01"/>
    <x v="6"/>
    <s v="MD1.vld"/>
    <s v="4a"/>
    <n v="35"/>
    <n v="0"/>
    <s v="MD"/>
    <s v="MD1"/>
    <n v="13270"/>
    <n v="11802"/>
    <x v="0"/>
    <x v="2"/>
    <x v="0"/>
    <n v="339.32"/>
    <n v="23.82"/>
    <n v="26.87"/>
    <n v="9502.81"/>
    <n v="363.14"/>
    <n v="26.87"/>
  </r>
  <r>
    <s v="I25_66to56"/>
    <s v="Win"/>
    <s v="TR012"/>
    <x v="2"/>
    <x v="3"/>
    <s v="Fi01"/>
    <x v="6"/>
    <s v="MD1.vld"/>
    <s v="4a"/>
    <n v="35"/>
    <n v="0"/>
    <s v="MD"/>
    <s v="MD1"/>
    <n v="15333"/>
    <n v="18991"/>
    <x v="1"/>
    <x v="3"/>
    <x v="0"/>
    <n v="0"/>
    <n v="0"/>
    <n v="0"/>
    <n v="5969.05"/>
    <n v="0"/>
    <n v="0"/>
  </r>
  <r>
    <s v="I25_66to56"/>
    <s v="Win"/>
    <s v="TR012"/>
    <x v="2"/>
    <x v="3"/>
    <s v="Fi01"/>
    <x v="6"/>
    <s v="MD1.vld"/>
    <s v="4a"/>
    <n v="35"/>
    <n v="0"/>
    <s v="MD"/>
    <s v="MD1"/>
    <n v="15740"/>
    <n v="15741"/>
    <x v="1"/>
    <x v="4"/>
    <x v="0"/>
    <n v="1239.8"/>
    <n v="0"/>
    <n v="0"/>
    <n v="6923.43"/>
    <n v="1239.8"/>
    <n v="0"/>
  </r>
  <r>
    <s v="I25_66to56"/>
    <s v="Win"/>
    <s v="TR012"/>
    <x v="2"/>
    <x v="3"/>
    <s v="Fi01"/>
    <x v="6"/>
    <s v="MD1.vld"/>
    <s v="4a"/>
    <n v="35"/>
    <n v="0"/>
    <s v="MD"/>
    <s v="MD1"/>
    <n v="15742"/>
    <n v="15743"/>
    <x v="0"/>
    <x v="5"/>
    <x v="0"/>
    <n v="318.45"/>
    <n v="0"/>
    <n v="0"/>
    <n v="3693.79"/>
    <n v="318.45"/>
    <n v="0"/>
  </r>
  <r>
    <s v="I25_66to56"/>
    <s v="Win"/>
    <s v="TR012"/>
    <x v="2"/>
    <x v="3"/>
    <s v="Fi01"/>
    <x v="6"/>
    <s v="MD1.vld"/>
    <s v="4a"/>
    <n v="35"/>
    <n v="0"/>
    <s v="MD"/>
    <s v="MD1"/>
    <n v="17350"/>
    <n v="17351"/>
    <x v="0"/>
    <x v="6"/>
    <x v="0"/>
    <n v="102.22"/>
    <n v="0"/>
    <n v="0"/>
    <n v="4517.42"/>
    <n v="102.22"/>
    <n v="0"/>
  </r>
  <r>
    <s v="I25_66to56"/>
    <s v="Win"/>
    <s v="TR012"/>
    <x v="2"/>
    <x v="3"/>
    <s v="Fi01"/>
    <x v="6"/>
    <s v="MD1.vld"/>
    <s v="4a"/>
    <n v="35"/>
    <n v="0"/>
    <s v="MD"/>
    <s v="MD1"/>
    <n v="17352"/>
    <n v="17353"/>
    <x v="1"/>
    <x v="7"/>
    <x v="0"/>
    <n v="341.29"/>
    <n v="0"/>
    <n v="0"/>
    <n v="5210.05"/>
    <n v="341.29"/>
    <n v="0"/>
  </r>
  <r>
    <s v="I25_66to56"/>
    <s v="Win"/>
    <s v="TR012"/>
    <x v="2"/>
    <x v="3"/>
    <s v="Fi01"/>
    <x v="6"/>
    <s v="MD1.vld"/>
    <s v="4a"/>
    <n v="35"/>
    <n v="0"/>
    <s v="MD"/>
    <s v="MD1"/>
    <n v="18993"/>
    <n v="15334"/>
    <x v="0"/>
    <x v="8"/>
    <x v="0"/>
    <n v="0"/>
    <n v="0"/>
    <n v="0"/>
    <n v="4725.6099999999997"/>
    <n v="0"/>
    <n v="0"/>
  </r>
  <r>
    <s v="I25_66to56"/>
    <s v="Win"/>
    <s v="TR012"/>
    <x v="2"/>
    <x v="3"/>
    <s v="Fi01"/>
    <x v="6"/>
    <s v="MD1.vld"/>
    <s v="4a"/>
    <n v="35"/>
    <n v="0"/>
    <s v="MD"/>
    <s v="MD1"/>
    <n v="18999"/>
    <n v="19000"/>
    <x v="1"/>
    <x v="9"/>
    <x v="0"/>
    <n v="255.77"/>
    <n v="12.64"/>
    <n v="45.74"/>
    <n v="8679.1299999999992"/>
    <n v="268.41000000000003"/>
    <n v="45.74"/>
  </r>
  <r>
    <s v="I25_66to56"/>
    <s v="Win"/>
    <s v="TR012"/>
    <x v="2"/>
    <x v="3"/>
    <s v="Fi01"/>
    <x v="6"/>
    <s v="MD1.vld"/>
    <s v="4a"/>
    <n v="35"/>
    <n v="0"/>
    <s v="MD"/>
    <s v="MD1"/>
    <n v="19002"/>
    <n v="19001"/>
    <x v="0"/>
    <x v="10"/>
    <x v="0"/>
    <n v="123.32"/>
    <n v="4.75"/>
    <n v="43.03"/>
    <n v="7949.7"/>
    <n v="128.08000000000001"/>
    <n v="43.03"/>
  </r>
  <r>
    <s v="I25_66to56"/>
    <s v="Win"/>
    <s v="TR012"/>
    <x v="2"/>
    <x v="3"/>
    <s v="Fi01"/>
    <x v="6"/>
    <s v="MD1.vld"/>
    <s v="4a"/>
    <n v="35"/>
    <n v="0"/>
    <s v="MD"/>
    <s v="MD1"/>
    <n v="19004"/>
    <n v="13271"/>
    <x v="1"/>
    <x v="11"/>
    <x v="0"/>
    <n v="56.07"/>
    <n v="4.16"/>
    <n v="31.38"/>
    <n v="9607.1"/>
    <n v="60.23"/>
    <n v="31.38"/>
  </r>
  <r>
    <s v="I25_66to56"/>
    <s v="Win"/>
    <s v="TR012"/>
    <x v="2"/>
    <x v="3"/>
    <s v="Fi01"/>
    <x v="6"/>
    <s v="MD1.vld"/>
    <s v="4a"/>
    <n v="35"/>
    <n v="0"/>
    <s v="MD"/>
    <s v="MD1"/>
    <n v="19017"/>
    <n v="19018"/>
    <x v="1"/>
    <x v="11"/>
    <x v="1"/>
    <n v="2357.15"/>
    <n v="112.18"/>
    <n v="221.87"/>
    <n v="2691.2"/>
    <n v="2469.33"/>
    <n v="221.87"/>
  </r>
  <r>
    <s v="I25_66to56"/>
    <s v="Win"/>
    <s v="TR012"/>
    <x v="2"/>
    <x v="3"/>
    <s v="Fi01"/>
    <x v="6"/>
    <s v="MD1.vld"/>
    <s v="4a"/>
    <n v="35"/>
    <n v="0"/>
    <s v="MD"/>
    <s v="MD1"/>
    <n v="19035"/>
    <n v="19036"/>
    <x v="1"/>
    <x v="9"/>
    <x v="1"/>
    <n v="1760.55"/>
    <n v="48.12"/>
    <n v="120.22"/>
    <n v="1928.89"/>
    <n v="1808.66"/>
    <n v="120.22"/>
  </r>
  <r>
    <s v="I25_66to56"/>
    <s v="Win"/>
    <s v="TR012"/>
    <x v="2"/>
    <x v="3"/>
    <s v="Fi01"/>
    <x v="6"/>
    <s v="MD1.vld"/>
    <s v="4a"/>
    <n v="35"/>
    <n v="0"/>
    <s v="MD"/>
    <s v="MD1"/>
    <n v="19059"/>
    <n v="19060"/>
    <x v="1"/>
    <x v="3"/>
    <x v="1"/>
    <n v="1816.87"/>
    <n v="29.76"/>
    <n v="59.71"/>
    <n v="1906.34"/>
    <n v="1846.64"/>
    <n v="59.71"/>
  </r>
  <r>
    <s v="I25_66to56"/>
    <s v="Win"/>
    <s v="TR012"/>
    <x v="2"/>
    <x v="3"/>
    <s v="Fi01"/>
    <x v="6"/>
    <s v="MD1.vld"/>
    <s v="4a"/>
    <n v="35"/>
    <n v="0"/>
    <s v="MD"/>
    <s v="MD1"/>
    <n v="19127"/>
    <n v="19239"/>
    <x v="0"/>
    <x v="0"/>
    <x v="1"/>
    <n v="1573.22"/>
    <n v="96.09"/>
    <n v="172.97"/>
    <n v="1842.28"/>
    <n v="1669.31"/>
    <n v="172.97"/>
  </r>
  <r>
    <s v="I25_66to56"/>
    <s v="Win"/>
    <s v="TR012"/>
    <x v="2"/>
    <x v="3"/>
    <s v="Fi01"/>
    <x v="6"/>
    <s v="MD1.vld"/>
    <s v="4a"/>
    <n v="35"/>
    <n v="0"/>
    <s v="MD"/>
    <s v="MD1"/>
    <n v="19131"/>
    <n v="19130"/>
    <x v="0"/>
    <x v="2"/>
    <x v="1"/>
    <n v="1531.01"/>
    <n v="89.05"/>
    <n v="193.37"/>
    <n v="1813.42"/>
    <n v="1620.05"/>
    <n v="193.37"/>
  </r>
  <r>
    <s v="I25_66to56"/>
    <s v="Win"/>
    <s v="TR012"/>
    <x v="2"/>
    <x v="3"/>
    <s v="Fi01"/>
    <x v="6"/>
    <s v="MD1.vld"/>
    <s v="4a"/>
    <n v="35"/>
    <n v="0"/>
    <s v="MD"/>
    <s v="MD1"/>
    <n v="19136"/>
    <n v="19135"/>
    <x v="0"/>
    <x v="1"/>
    <x v="1"/>
    <n v="1369.22"/>
    <n v="77.45"/>
    <n v="182.87"/>
    <n v="1629.54"/>
    <n v="1446.67"/>
    <n v="182.87"/>
  </r>
  <r>
    <s v="I25_66to56"/>
    <s v="Win"/>
    <s v="TR012"/>
    <x v="2"/>
    <x v="3"/>
    <s v="Fi01"/>
    <x v="6"/>
    <s v="MD1.vld"/>
    <s v="4a"/>
    <n v="35"/>
    <n v="0"/>
    <s v="MD"/>
    <s v="MD1"/>
    <n v="19149"/>
    <n v="19148"/>
    <x v="0"/>
    <x v="10"/>
    <x v="1"/>
    <n v="842.83"/>
    <n v="40.78"/>
    <n v="123.2"/>
    <n v="1006.8"/>
    <n v="883.61"/>
    <n v="123.2"/>
  </r>
  <r>
    <s v="I25_66to56"/>
    <s v="Win"/>
    <s v="TR012"/>
    <x v="2"/>
    <x v="3"/>
    <s v="Fi01"/>
    <x v="6"/>
    <s v="MD1.vld"/>
    <s v="4a"/>
    <n v="35"/>
    <n v="0"/>
    <s v="MD"/>
    <s v="MD1"/>
    <n v="19173"/>
    <n v="19172"/>
    <x v="0"/>
    <x v="8"/>
    <x v="1"/>
    <n v="553.62"/>
    <n v="18.579999999999998"/>
    <n v="69.56"/>
    <n v="641.76"/>
    <n v="572.20000000000005"/>
    <n v="69.56"/>
  </r>
  <r>
    <s v="I25_66to56"/>
    <s v="Win"/>
    <s v="TR012"/>
    <x v="2"/>
    <x v="3"/>
    <s v="Fi01"/>
    <x v="7"/>
    <s v="MD2.vld"/>
    <s v="4a"/>
    <n v="35"/>
    <n v="0"/>
    <s v="MD"/>
    <s v="MD2"/>
    <n v="5209"/>
    <n v="19241"/>
    <x v="0"/>
    <x v="0"/>
    <x v="0"/>
    <n v="1038.46"/>
    <n v="77.44"/>
    <n v="117.84"/>
    <n v="16560.27"/>
    <n v="1115.9000000000001"/>
    <n v="117.84"/>
  </r>
  <r>
    <s v="I25_66to56"/>
    <s v="Win"/>
    <s v="TR012"/>
    <x v="2"/>
    <x v="3"/>
    <s v="Fi01"/>
    <x v="7"/>
    <s v="MD2.vld"/>
    <s v="4a"/>
    <n v="35"/>
    <n v="0"/>
    <s v="MD"/>
    <s v="MD2"/>
    <n v="5394"/>
    <n v="15366"/>
    <x v="0"/>
    <x v="1"/>
    <x v="0"/>
    <n v="1049.07"/>
    <n v="96.62"/>
    <n v="124.37"/>
    <n v="14857.66"/>
    <n v="1145.7"/>
    <n v="124.37"/>
  </r>
  <r>
    <s v="I25_66to56"/>
    <s v="Win"/>
    <s v="TR012"/>
    <x v="2"/>
    <x v="3"/>
    <s v="Fi01"/>
    <x v="7"/>
    <s v="MD2.vld"/>
    <s v="4a"/>
    <n v="35"/>
    <n v="0"/>
    <s v="MD"/>
    <s v="MD2"/>
    <n v="13270"/>
    <n v="11802"/>
    <x v="0"/>
    <x v="2"/>
    <x v="0"/>
    <n v="759.09"/>
    <n v="48.6"/>
    <n v="62.36"/>
    <n v="14886.02"/>
    <n v="807.69"/>
    <n v="62.36"/>
  </r>
  <r>
    <s v="I25_66to56"/>
    <s v="Win"/>
    <s v="TR012"/>
    <x v="2"/>
    <x v="3"/>
    <s v="Fi01"/>
    <x v="7"/>
    <s v="MD2.vld"/>
    <s v="4a"/>
    <n v="35"/>
    <n v="0"/>
    <s v="MD"/>
    <s v="MD2"/>
    <n v="15333"/>
    <n v="18991"/>
    <x v="1"/>
    <x v="3"/>
    <x v="0"/>
    <n v="266.98"/>
    <n v="6.38"/>
    <n v="9.85"/>
    <n v="9726.67"/>
    <n v="273.36"/>
    <n v="9.85"/>
  </r>
  <r>
    <s v="I25_66to56"/>
    <s v="Win"/>
    <s v="TR012"/>
    <x v="2"/>
    <x v="3"/>
    <s v="Fi01"/>
    <x v="7"/>
    <s v="MD2.vld"/>
    <s v="4a"/>
    <n v="35"/>
    <n v="0"/>
    <s v="MD"/>
    <s v="MD2"/>
    <n v="15740"/>
    <n v="15741"/>
    <x v="1"/>
    <x v="4"/>
    <x v="0"/>
    <n v="2182.42"/>
    <n v="0"/>
    <n v="0"/>
    <n v="11019.98"/>
    <n v="2182.42"/>
    <n v="0"/>
  </r>
  <r>
    <s v="I25_66to56"/>
    <s v="Win"/>
    <s v="TR012"/>
    <x v="2"/>
    <x v="3"/>
    <s v="Fi01"/>
    <x v="7"/>
    <s v="MD2.vld"/>
    <s v="4a"/>
    <n v="35"/>
    <n v="0"/>
    <s v="MD"/>
    <s v="MD2"/>
    <n v="15742"/>
    <n v="15743"/>
    <x v="0"/>
    <x v="5"/>
    <x v="0"/>
    <n v="996.77"/>
    <n v="0"/>
    <n v="0"/>
    <n v="7029.49"/>
    <n v="996.77"/>
    <n v="0"/>
  </r>
  <r>
    <s v="I25_66to56"/>
    <s v="Win"/>
    <s v="TR012"/>
    <x v="2"/>
    <x v="3"/>
    <s v="Fi01"/>
    <x v="7"/>
    <s v="MD2.vld"/>
    <s v="4a"/>
    <n v="35"/>
    <n v="0"/>
    <s v="MD"/>
    <s v="MD2"/>
    <n v="17350"/>
    <n v="17351"/>
    <x v="0"/>
    <x v="6"/>
    <x v="0"/>
    <n v="278.85000000000002"/>
    <n v="0"/>
    <n v="0"/>
    <n v="7726.31"/>
    <n v="278.85000000000002"/>
    <n v="0"/>
  </r>
  <r>
    <s v="I25_66to56"/>
    <s v="Win"/>
    <s v="TR012"/>
    <x v="2"/>
    <x v="3"/>
    <s v="Fi01"/>
    <x v="7"/>
    <s v="MD2.vld"/>
    <s v="4a"/>
    <n v="35"/>
    <n v="0"/>
    <s v="MD"/>
    <s v="MD2"/>
    <n v="17352"/>
    <n v="17353"/>
    <x v="1"/>
    <x v="7"/>
    <x v="0"/>
    <n v="600.23"/>
    <n v="0"/>
    <n v="0"/>
    <n v="8347.56"/>
    <n v="600.23"/>
    <n v="0"/>
  </r>
  <r>
    <s v="I25_66to56"/>
    <s v="Win"/>
    <s v="TR012"/>
    <x v="2"/>
    <x v="3"/>
    <s v="Fi01"/>
    <x v="7"/>
    <s v="MD2.vld"/>
    <s v="4a"/>
    <n v="35"/>
    <n v="0"/>
    <s v="MD"/>
    <s v="MD2"/>
    <n v="18993"/>
    <n v="15334"/>
    <x v="0"/>
    <x v="8"/>
    <x v="0"/>
    <n v="0"/>
    <n v="0"/>
    <n v="0"/>
    <n v="7744.59"/>
    <n v="0"/>
    <n v="0"/>
  </r>
  <r>
    <s v="I25_66to56"/>
    <s v="Win"/>
    <s v="TR012"/>
    <x v="2"/>
    <x v="3"/>
    <s v="Fi01"/>
    <x v="7"/>
    <s v="MD2.vld"/>
    <s v="4a"/>
    <n v="35"/>
    <n v="0"/>
    <s v="MD"/>
    <s v="MD2"/>
    <n v="18999"/>
    <n v="19000"/>
    <x v="1"/>
    <x v="9"/>
    <x v="0"/>
    <n v="378.83"/>
    <n v="16.02"/>
    <n v="64.98"/>
    <n v="13251.09"/>
    <n v="394.85"/>
    <n v="64.98"/>
  </r>
  <r>
    <s v="I25_66to56"/>
    <s v="Win"/>
    <s v="TR012"/>
    <x v="2"/>
    <x v="3"/>
    <s v="Fi01"/>
    <x v="7"/>
    <s v="MD2.vld"/>
    <s v="4a"/>
    <n v="35"/>
    <n v="0"/>
    <s v="MD"/>
    <s v="MD2"/>
    <n v="19002"/>
    <n v="19001"/>
    <x v="0"/>
    <x v="10"/>
    <x v="0"/>
    <n v="296.43"/>
    <n v="11.89"/>
    <n v="57.05"/>
    <n v="12066.23"/>
    <n v="308.31"/>
    <n v="57.05"/>
  </r>
  <r>
    <s v="I25_66to56"/>
    <s v="Win"/>
    <s v="TR012"/>
    <x v="2"/>
    <x v="3"/>
    <s v="Fi01"/>
    <x v="7"/>
    <s v="MD2.vld"/>
    <s v="4a"/>
    <n v="35"/>
    <n v="0"/>
    <s v="MD"/>
    <s v="MD2"/>
    <n v="19004"/>
    <n v="13271"/>
    <x v="1"/>
    <x v="11"/>
    <x v="0"/>
    <n v="290.25"/>
    <n v="25.8"/>
    <n v="64.27"/>
    <n v="14739.82"/>
    <n v="316.06"/>
    <n v="64.27"/>
  </r>
  <r>
    <s v="I25_66to56"/>
    <s v="Win"/>
    <s v="TR012"/>
    <x v="2"/>
    <x v="3"/>
    <s v="Fi01"/>
    <x v="7"/>
    <s v="MD2.vld"/>
    <s v="4a"/>
    <n v="35"/>
    <n v="0"/>
    <s v="MD"/>
    <s v="MD2"/>
    <n v="19017"/>
    <n v="19018"/>
    <x v="1"/>
    <x v="11"/>
    <x v="1"/>
    <n v="3474.66"/>
    <n v="168.22"/>
    <n v="224.84"/>
    <n v="3867.72"/>
    <n v="3642.88"/>
    <n v="224.84"/>
  </r>
  <r>
    <s v="I25_66to56"/>
    <s v="Win"/>
    <s v="TR012"/>
    <x v="2"/>
    <x v="3"/>
    <s v="Fi01"/>
    <x v="7"/>
    <s v="MD2.vld"/>
    <s v="4a"/>
    <n v="35"/>
    <n v="0"/>
    <s v="MD"/>
    <s v="MD2"/>
    <n v="19035"/>
    <n v="19036"/>
    <x v="1"/>
    <x v="9"/>
    <x v="1"/>
    <n v="2609.35"/>
    <n v="71.53"/>
    <n v="131.38"/>
    <n v="2812.26"/>
    <n v="2680.89"/>
    <n v="131.38"/>
  </r>
  <r>
    <s v="I25_66to56"/>
    <s v="Win"/>
    <s v="TR012"/>
    <x v="2"/>
    <x v="3"/>
    <s v="Fi01"/>
    <x v="7"/>
    <s v="MD2.vld"/>
    <s v="4a"/>
    <n v="35"/>
    <n v="0"/>
    <s v="MD"/>
    <s v="MD2"/>
    <n v="19059"/>
    <n v="19060"/>
    <x v="1"/>
    <x v="3"/>
    <x v="1"/>
    <n v="3153.65"/>
    <n v="53.17"/>
    <n v="77.17"/>
    <n v="3283.99"/>
    <n v="3206.82"/>
    <n v="77.17"/>
  </r>
  <r>
    <s v="I25_66to56"/>
    <s v="Win"/>
    <s v="TR012"/>
    <x v="2"/>
    <x v="3"/>
    <s v="Fi01"/>
    <x v="7"/>
    <s v="MD2.vld"/>
    <s v="4a"/>
    <n v="35"/>
    <n v="0"/>
    <s v="MD"/>
    <s v="MD2"/>
    <n v="19127"/>
    <n v="19239"/>
    <x v="0"/>
    <x v="0"/>
    <x v="1"/>
    <n v="3388.8"/>
    <n v="225.63"/>
    <n v="216.81"/>
    <n v="3831.24"/>
    <n v="3614.43"/>
    <n v="216.81"/>
  </r>
  <r>
    <s v="I25_66to56"/>
    <s v="Win"/>
    <s v="TR012"/>
    <x v="2"/>
    <x v="3"/>
    <s v="Fi01"/>
    <x v="7"/>
    <s v="MD2.vld"/>
    <s v="4a"/>
    <n v="35"/>
    <n v="0"/>
    <s v="MD"/>
    <s v="MD2"/>
    <n v="19131"/>
    <n v="19130"/>
    <x v="0"/>
    <x v="2"/>
    <x v="1"/>
    <n v="3432.85"/>
    <n v="217.29"/>
    <n v="248.17"/>
    <n v="3898.31"/>
    <n v="3650.15"/>
    <n v="248.17"/>
  </r>
  <r>
    <s v="I25_66to56"/>
    <s v="Win"/>
    <s v="TR012"/>
    <x v="2"/>
    <x v="3"/>
    <s v="Fi01"/>
    <x v="7"/>
    <s v="MD2.vld"/>
    <s v="4a"/>
    <n v="35"/>
    <n v="0"/>
    <s v="MD"/>
    <s v="MD2"/>
    <n v="19136"/>
    <n v="19135"/>
    <x v="0"/>
    <x v="1"/>
    <x v="1"/>
    <n v="2698.79"/>
    <n v="138.29"/>
    <n v="188.22"/>
    <n v="3025.3"/>
    <n v="2837.08"/>
    <n v="188.22"/>
  </r>
  <r>
    <s v="I25_66to56"/>
    <s v="Win"/>
    <s v="TR012"/>
    <x v="2"/>
    <x v="3"/>
    <s v="Fi01"/>
    <x v="7"/>
    <s v="MD2.vld"/>
    <s v="4a"/>
    <n v="35"/>
    <n v="0"/>
    <s v="MD"/>
    <s v="MD2"/>
    <n v="19149"/>
    <n v="19148"/>
    <x v="0"/>
    <x v="10"/>
    <x v="1"/>
    <n v="1906.37"/>
    <n v="83.36"/>
    <n v="180.76"/>
    <n v="2170.4899999999998"/>
    <n v="1989.73"/>
    <n v="180.76"/>
  </r>
  <r>
    <s v="I25_66to56"/>
    <s v="Win"/>
    <s v="TR012"/>
    <x v="2"/>
    <x v="3"/>
    <s v="Fi01"/>
    <x v="7"/>
    <s v="MD2.vld"/>
    <s v="4a"/>
    <n v="35"/>
    <n v="0"/>
    <s v="MD"/>
    <s v="MD2"/>
    <n v="19173"/>
    <n v="19172"/>
    <x v="0"/>
    <x v="8"/>
    <x v="1"/>
    <n v="1813.01"/>
    <n v="59.88"/>
    <n v="123.5"/>
    <n v="1996.39"/>
    <n v="1872.89"/>
    <n v="123.5"/>
  </r>
  <r>
    <s v="I25_66to56"/>
    <s v="Win"/>
    <s v="TR012"/>
    <x v="2"/>
    <x v="3"/>
    <s v="Fi01"/>
    <x v="8"/>
    <s v="PM1.vld"/>
    <s v="4a"/>
    <n v="35"/>
    <n v="0"/>
    <s v="PM"/>
    <s v="PM1"/>
    <n v="5209"/>
    <n v="19241"/>
    <x v="0"/>
    <x v="0"/>
    <x v="0"/>
    <n v="91.83"/>
    <n v="9.0399999999999991"/>
    <n v="36.869999999999997"/>
    <n v="2694.95"/>
    <n v="100.87"/>
    <n v="36.869999999999997"/>
  </r>
  <r>
    <s v="I25_66to56"/>
    <s v="Win"/>
    <s v="TR012"/>
    <x v="2"/>
    <x v="3"/>
    <s v="Fi01"/>
    <x v="8"/>
    <s v="PM1.vld"/>
    <s v="4a"/>
    <n v="35"/>
    <n v="0"/>
    <s v="PM"/>
    <s v="PM1"/>
    <n v="5394"/>
    <n v="15366"/>
    <x v="0"/>
    <x v="1"/>
    <x v="0"/>
    <n v="73.17"/>
    <n v="11.48"/>
    <n v="27.4"/>
    <n v="2529.42"/>
    <n v="84.65"/>
    <n v="27.4"/>
  </r>
  <r>
    <s v="I25_66to56"/>
    <s v="Win"/>
    <s v="TR012"/>
    <x v="2"/>
    <x v="3"/>
    <s v="Fi01"/>
    <x v="8"/>
    <s v="PM1.vld"/>
    <s v="4a"/>
    <n v="35"/>
    <n v="0"/>
    <s v="PM"/>
    <s v="PM1"/>
    <n v="13270"/>
    <n v="11802"/>
    <x v="0"/>
    <x v="2"/>
    <x v="0"/>
    <n v="120.33"/>
    <n v="19"/>
    <n v="30.93"/>
    <n v="2512.7600000000002"/>
    <n v="139.33000000000001"/>
    <n v="30.93"/>
  </r>
  <r>
    <s v="I25_66to56"/>
    <s v="Win"/>
    <s v="TR012"/>
    <x v="2"/>
    <x v="3"/>
    <s v="Fi01"/>
    <x v="8"/>
    <s v="PM1.vld"/>
    <s v="4a"/>
    <n v="35"/>
    <n v="0"/>
    <s v="PM"/>
    <s v="PM1"/>
    <n v="15333"/>
    <n v="18991"/>
    <x v="1"/>
    <x v="3"/>
    <x v="0"/>
    <n v="0"/>
    <n v="0"/>
    <n v="0"/>
    <n v="1855.65"/>
    <n v="0"/>
    <n v="0"/>
  </r>
  <r>
    <s v="I25_66to56"/>
    <s v="Win"/>
    <s v="TR012"/>
    <x v="2"/>
    <x v="3"/>
    <s v="Fi01"/>
    <x v="8"/>
    <s v="PM1.vld"/>
    <s v="4a"/>
    <n v="35"/>
    <n v="0"/>
    <s v="PM"/>
    <s v="PM1"/>
    <n v="15740"/>
    <n v="15741"/>
    <x v="1"/>
    <x v="4"/>
    <x v="0"/>
    <n v="372.61"/>
    <n v="0"/>
    <n v="0.01"/>
    <n v="1919.03"/>
    <n v="372.61"/>
    <n v="0.01"/>
  </r>
  <r>
    <s v="I25_66to56"/>
    <s v="Win"/>
    <s v="TR012"/>
    <x v="2"/>
    <x v="3"/>
    <s v="Fi01"/>
    <x v="8"/>
    <s v="PM1.vld"/>
    <s v="4a"/>
    <n v="35"/>
    <n v="0"/>
    <s v="PM"/>
    <s v="PM1"/>
    <n v="15742"/>
    <n v="15743"/>
    <x v="0"/>
    <x v="5"/>
    <x v="0"/>
    <n v="207.07"/>
    <n v="0"/>
    <n v="0"/>
    <n v="1680.55"/>
    <n v="207.07"/>
    <n v="0"/>
  </r>
  <r>
    <s v="I25_66to56"/>
    <s v="Win"/>
    <s v="TR012"/>
    <x v="2"/>
    <x v="3"/>
    <s v="Fi01"/>
    <x v="8"/>
    <s v="PM1.vld"/>
    <s v="4a"/>
    <n v="35"/>
    <n v="0"/>
    <s v="PM"/>
    <s v="PM1"/>
    <n v="17350"/>
    <n v="17351"/>
    <x v="0"/>
    <x v="6"/>
    <x v="0"/>
    <n v="45.27"/>
    <n v="0"/>
    <n v="0"/>
    <n v="1916.53"/>
    <n v="45.27"/>
    <n v="0"/>
  </r>
  <r>
    <s v="I25_66to56"/>
    <s v="Win"/>
    <s v="TR012"/>
    <x v="2"/>
    <x v="3"/>
    <s v="Fi01"/>
    <x v="8"/>
    <s v="PM1.vld"/>
    <s v="4a"/>
    <n v="35"/>
    <n v="0"/>
    <s v="PM"/>
    <s v="PM1"/>
    <n v="17352"/>
    <n v="17353"/>
    <x v="1"/>
    <x v="7"/>
    <x v="0"/>
    <n v="88.35"/>
    <n v="0"/>
    <n v="0"/>
    <n v="1932.61"/>
    <n v="88.35"/>
    <n v="0"/>
  </r>
  <r>
    <s v="I25_66to56"/>
    <s v="Win"/>
    <s v="TR012"/>
    <x v="2"/>
    <x v="3"/>
    <s v="Fi01"/>
    <x v="8"/>
    <s v="PM1.vld"/>
    <s v="4a"/>
    <n v="35"/>
    <n v="0"/>
    <s v="PM"/>
    <s v="PM1"/>
    <n v="18993"/>
    <n v="15334"/>
    <x v="0"/>
    <x v="8"/>
    <x v="0"/>
    <n v="0"/>
    <n v="0"/>
    <n v="0"/>
    <n v="1560.94"/>
    <n v="0"/>
    <n v="0"/>
  </r>
  <r>
    <s v="I25_66to56"/>
    <s v="Win"/>
    <s v="TR012"/>
    <x v="2"/>
    <x v="3"/>
    <s v="Fi01"/>
    <x v="8"/>
    <s v="PM1.vld"/>
    <s v="4a"/>
    <n v="35"/>
    <n v="0"/>
    <s v="PM"/>
    <s v="PM1"/>
    <n v="18999"/>
    <n v="19000"/>
    <x v="1"/>
    <x v="9"/>
    <x v="0"/>
    <n v="88.5"/>
    <n v="7.52"/>
    <n v="23.19"/>
    <n v="2547.04"/>
    <n v="96.02"/>
    <n v="23.19"/>
  </r>
  <r>
    <s v="I25_66to56"/>
    <s v="Win"/>
    <s v="TR012"/>
    <x v="2"/>
    <x v="3"/>
    <s v="Fi01"/>
    <x v="8"/>
    <s v="PM1.vld"/>
    <s v="4a"/>
    <n v="35"/>
    <n v="0"/>
    <s v="PM"/>
    <s v="PM1"/>
    <n v="19002"/>
    <n v="19001"/>
    <x v="0"/>
    <x v="10"/>
    <x v="0"/>
    <n v="54.85"/>
    <n v="5.52"/>
    <n v="23.41"/>
    <n v="2280.48"/>
    <n v="60.37"/>
    <n v="23.41"/>
  </r>
  <r>
    <s v="I25_66to56"/>
    <s v="Win"/>
    <s v="TR012"/>
    <x v="2"/>
    <x v="3"/>
    <s v="Fi01"/>
    <x v="8"/>
    <s v="PM1.vld"/>
    <s v="4a"/>
    <n v="35"/>
    <n v="0"/>
    <s v="PM"/>
    <s v="PM1"/>
    <n v="19004"/>
    <n v="13271"/>
    <x v="1"/>
    <x v="11"/>
    <x v="0"/>
    <n v="47.76"/>
    <n v="6.22"/>
    <n v="24.93"/>
    <n v="2814.84"/>
    <n v="53.98"/>
    <n v="24.93"/>
  </r>
  <r>
    <s v="I25_66to56"/>
    <s v="Win"/>
    <s v="TR012"/>
    <x v="2"/>
    <x v="3"/>
    <s v="Fi01"/>
    <x v="8"/>
    <s v="PM1.vld"/>
    <s v="4a"/>
    <n v="35"/>
    <n v="0"/>
    <s v="PM"/>
    <s v="PM1"/>
    <n v="19017"/>
    <n v="19018"/>
    <x v="1"/>
    <x v="11"/>
    <x v="1"/>
    <n v="610.73"/>
    <n v="46.38"/>
    <n v="109.76"/>
    <n v="766.87"/>
    <n v="657.11"/>
    <n v="109.76"/>
  </r>
  <r>
    <s v="I25_66to56"/>
    <s v="Win"/>
    <s v="TR012"/>
    <x v="2"/>
    <x v="3"/>
    <s v="Fi01"/>
    <x v="8"/>
    <s v="PM1.vld"/>
    <s v="4a"/>
    <n v="35"/>
    <n v="0"/>
    <s v="PM"/>
    <s v="PM1"/>
    <n v="19035"/>
    <n v="19036"/>
    <x v="1"/>
    <x v="9"/>
    <x v="1"/>
    <n v="499.22"/>
    <n v="24.55"/>
    <n v="64.989999999999995"/>
    <n v="588.75"/>
    <n v="523.76"/>
    <n v="64.989999999999995"/>
  </r>
  <r>
    <s v="I25_66to56"/>
    <s v="Win"/>
    <s v="TR012"/>
    <x v="2"/>
    <x v="3"/>
    <s v="Fi01"/>
    <x v="8"/>
    <s v="PM1.vld"/>
    <s v="4a"/>
    <n v="35"/>
    <n v="0"/>
    <s v="PM"/>
    <s v="PM1"/>
    <n v="19059"/>
    <n v="19060"/>
    <x v="1"/>
    <x v="3"/>
    <x v="1"/>
    <n v="668.77"/>
    <n v="14.48"/>
    <n v="26.59"/>
    <n v="709.85"/>
    <n v="683.25"/>
    <n v="26.59"/>
  </r>
  <r>
    <s v="I25_66to56"/>
    <s v="Win"/>
    <s v="TR012"/>
    <x v="2"/>
    <x v="3"/>
    <s v="Fi01"/>
    <x v="8"/>
    <s v="PM1.vld"/>
    <s v="4a"/>
    <n v="35"/>
    <n v="0"/>
    <s v="PM"/>
    <s v="PM1"/>
    <n v="19127"/>
    <n v="19239"/>
    <x v="0"/>
    <x v="0"/>
    <x v="1"/>
    <n v="505.72"/>
    <n v="66.3"/>
    <n v="105.15"/>
    <n v="677.17"/>
    <n v="572.02"/>
    <n v="105.15"/>
  </r>
  <r>
    <s v="I25_66to56"/>
    <s v="Win"/>
    <s v="TR012"/>
    <x v="2"/>
    <x v="3"/>
    <s v="Fi01"/>
    <x v="8"/>
    <s v="PM1.vld"/>
    <s v="4a"/>
    <n v="35"/>
    <n v="0"/>
    <s v="PM"/>
    <s v="PM1"/>
    <n v="19131"/>
    <n v="19130"/>
    <x v="0"/>
    <x v="2"/>
    <x v="1"/>
    <n v="524.77"/>
    <n v="61.34"/>
    <n v="108.87"/>
    <n v="694.98"/>
    <n v="586.11"/>
    <n v="108.87"/>
  </r>
  <r>
    <s v="I25_66to56"/>
    <s v="Win"/>
    <s v="TR012"/>
    <x v="2"/>
    <x v="3"/>
    <s v="Fi01"/>
    <x v="8"/>
    <s v="PM1.vld"/>
    <s v="4a"/>
    <n v="35"/>
    <n v="0"/>
    <s v="PM"/>
    <s v="PM1"/>
    <n v="19136"/>
    <n v="19135"/>
    <x v="0"/>
    <x v="1"/>
    <x v="1"/>
    <n v="495.11"/>
    <n v="53.76"/>
    <n v="105.39"/>
    <n v="654.26"/>
    <n v="548.87"/>
    <n v="105.39"/>
  </r>
  <r>
    <s v="I25_66to56"/>
    <s v="Win"/>
    <s v="TR012"/>
    <x v="2"/>
    <x v="3"/>
    <s v="Fi01"/>
    <x v="8"/>
    <s v="PM1.vld"/>
    <s v="4a"/>
    <n v="35"/>
    <n v="0"/>
    <s v="PM"/>
    <s v="PM1"/>
    <n v="19149"/>
    <n v="19148"/>
    <x v="0"/>
    <x v="10"/>
    <x v="1"/>
    <n v="335.76"/>
    <n v="24.64"/>
    <n v="67.31"/>
    <n v="427.71"/>
    <n v="360.4"/>
    <n v="67.31"/>
  </r>
  <r>
    <s v="I25_66to56"/>
    <s v="Win"/>
    <s v="TR012"/>
    <x v="2"/>
    <x v="3"/>
    <s v="Fi01"/>
    <x v="8"/>
    <s v="PM1.vld"/>
    <s v="4a"/>
    <n v="35"/>
    <n v="0"/>
    <s v="PM"/>
    <s v="PM1"/>
    <n v="19173"/>
    <n v="19172"/>
    <x v="0"/>
    <x v="8"/>
    <x v="1"/>
    <n v="316.11"/>
    <n v="7.31"/>
    <n v="25.67"/>
    <n v="349.1"/>
    <n v="323.43"/>
    <n v="25.67"/>
  </r>
  <r>
    <s v="I25_66to56"/>
    <s v="Win"/>
    <s v="TR012"/>
    <x v="2"/>
    <x v="3"/>
    <s v="Fi01"/>
    <x v="9"/>
    <s v="PM2.vld"/>
    <s v="4a"/>
    <n v="35"/>
    <n v="0"/>
    <s v="PM"/>
    <s v="PM2"/>
    <n v="5209"/>
    <n v="19241"/>
    <x v="0"/>
    <x v="0"/>
    <x v="0"/>
    <n v="142.1"/>
    <n v="14.38"/>
    <n v="78.48"/>
    <n v="5564.78"/>
    <n v="156.47999999999999"/>
    <n v="78.48"/>
  </r>
  <r>
    <s v="I25_66to56"/>
    <s v="Win"/>
    <s v="TR012"/>
    <x v="2"/>
    <x v="3"/>
    <s v="Fi01"/>
    <x v="9"/>
    <s v="PM2.vld"/>
    <s v="4a"/>
    <n v="35"/>
    <n v="0"/>
    <s v="PM"/>
    <s v="PM2"/>
    <n v="5394"/>
    <n v="15366"/>
    <x v="0"/>
    <x v="1"/>
    <x v="0"/>
    <n v="107.54"/>
    <n v="17.100000000000001"/>
    <n v="57.32"/>
    <n v="5175.4799999999996"/>
    <n v="124.64"/>
    <n v="57.32"/>
  </r>
  <r>
    <s v="I25_66to56"/>
    <s v="Win"/>
    <s v="TR012"/>
    <x v="2"/>
    <x v="3"/>
    <s v="Fi01"/>
    <x v="9"/>
    <s v="PM2.vld"/>
    <s v="4a"/>
    <n v="35"/>
    <n v="0"/>
    <s v="PM"/>
    <s v="PM2"/>
    <n v="13270"/>
    <n v="11802"/>
    <x v="0"/>
    <x v="2"/>
    <x v="0"/>
    <n v="207.09"/>
    <n v="33.24"/>
    <n v="42.69"/>
    <n v="5101.38"/>
    <n v="240.32"/>
    <n v="42.69"/>
  </r>
  <r>
    <s v="I25_66to56"/>
    <s v="Win"/>
    <s v="TR012"/>
    <x v="2"/>
    <x v="3"/>
    <s v="Fi01"/>
    <x v="9"/>
    <s v="PM2.vld"/>
    <s v="4a"/>
    <n v="35"/>
    <n v="0"/>
    <s v="PM"/>
    <s v="PM2"/>
    <n v="15333"/>
    <n v="18991"/>
    <x v="1"/>
    <x v="3"/>
    <x v="0"/>
    <n v="0"/>
    <n v="0"/>
    <n v="0"/>
    <n v="4013.52"/>
    <n v="0"/>
    <n v="0"/>
  </r>
  <r>
    <s v="I25_66to56"/>
    <s v="Win"/>
    <s v="TR012"/>
    <x v="2"/>
    <x v="3"/>
    <s v="Fi01"/>
    <x v="9"/>
    <s v="PM2.vld"/>
    <s v="4a"/>
    <n v="35"/>
    <n v="0"/>
    <s v="PM"/>
    <s v="PM2"/>
    <n v="15740"/>
    <n v="15741"/>
    <x v="1"/>
    <x v="4"/>
    <x v="0"/>
    <n v="600.01"/>
    <n v="0"/>
    <n v="0.01"/>
    <n v="4076.16"/>
    <n v="600.01"/>
    <n v="0.01"/>
  </r>
  <r>
    <s v="I25_66to56"/>
    <s v="Win"/>
    <s v="TR012"/>
    <x v="2"/>
    <x v="3"/>
    <s v="Fi01"/>
    <x v="9"/>
    <s v="PM2.vld"/>
    <s v="4a"/>
    <n v="35"/>
    <n v="0"/>
    <s v="PM"/>
    <s v="PM2"/>
    <n v="15742"/>
    <n v="15743"/>
    <x v="0"/>
    <x v="5"/>
    <x v="0"/>
    <n v="510.86"/>
    <n v="0"/>
    <n v="0.09"/>
    <n v="3489.86"/>
    <n v="510.86"/>
    <n v="0.09"/>
  </r>
  <r>
    <s v="I25_66to56"/>
    <s v="Win"/>
    <s v="TR012"/>
    <x v="2"/>
    <x v="3"/>
    <s v="Fi01"/>
    <x v="9"/>
    <s v="PM2.vld"/>
    <s v="4a"/>
    <n v="35"/>
    <n v="0"/>
    <s v="PM"/>
    <s v="PM2"/>
    <n v="17350"/>
    <n v="17351"/>
    <x v="0"/>
    <x v="6"/>
    <x v="0"/>
    <n v="112.86"/>
    <n v="0"/>
    <n v="0.01"/>
    <n v="4110.34"/>
    <n v="112.86"/>
    <n v="0.01"/>
  </r>
  <r>
    <s v="I25_66to56"/>
    <s v="Win"/>
    <s v="TR012"/>
    <x v="2"/>
    <x v="3"/>
    <s v="Fi01"/>
    <x v="9"/>
    <s v="PM2.vld"/>
    <s v="4a"/>
    <n v="35"/>
    <n v="0"/>
    <s v="PM"/>
    <s v="PM2"/>
    <n v="17352"/>
    <n v="17353"/>
    <x v="1"/>
    <x v="7"/>
    <x v="0"/>
    <n v="134.55000000000001"/>
    <n v="0"/>
    <n v="0"/>
    <n v="4074.31"/>
    <n v="134.55000000000001"/>
    <n v="0"/>
  </r>
  <r>
    <s v="I25_66to56"/>
    <s v="Win"/>
    <s v="TR012"/>
    <x v="2"/>
    <x v="3"/>
    <s v="Fi01"/>
    <x v="9"/>
    <s v="PM2.vld"/>
    <s v="4a"/>
    <n v="35"/>
    <n v="0"/>
    <s v="PM"/>
    <s v="PM2"/>
    <n v="18993"/>
    <n v="15334"/>
    <x v="0"/>
    <x v="8"/>
    <x v="0"/>
    <n v="0"/>
    <n v="0"/>
    <n v="0"/>
    <n v="3076.62"/>
    <n v="0"/>
    <n v="0"/>
  </r>
  <r>
    <s v="I25_66to56"/>
    <s v="Win"/>
    <s v="TR012"/>
    <x v="2"/>
    <x v="3"/>
    <s v="Fi01"/>
    <x v="9"/>
    <s v="PM2.vld"/>
    <s v="4a"/>
    <n v="35"/>
    <n v="0"/>
    <s v="PM"/>
    <s v="PM2"/>
    <n v="18999"/>
    <n v="19000"/>
    <x v="1"/>
    <x v="9"/>
    <x v="0"/>
    <n v="151.84"/>
    <n v="13.38"/>
    <n v="49.78"/>
    <n v="5203"/>
    <n v="165.23"/>
    <n v="49.78"/>
  </r>
  <r>
    <s v="I25_66to56"/>
    <s v="Win"/>
    <s v="TR012"/>
    <x v="2"/>
    <x v="3"/>
    <s v="Fi01"/>
    <x v="9"/>
    <s v="PM2.vld"/>
    <s v="4a"/>
    <n v="35"/>
    <n v="0"/>
    <s v="PM"/>
    <s v="PM2"/>
    <n v="19002"/>
    <n v="19001"/>
    <x v="0"/>
    <x v="10"/>
    <x v="0"/>
    <n v="149.21"/>
    <n v="14.81"/>
    <n v="50.34"/>
    <n v="4596.92"/>
    <n v="164.02"/>
    <n v="50.34"/>
  </r>
  <r>
    <s v="I25_66to56"/>
    <s v="Win"/>
    <s v="TR012"/>
    <x v="2"/>
    <x v="3"/>
    <s v="Fi01"/>
    <x v="9"/>
    <s v="PM2.vld"/>
    <s v="4a"/>
    <n v="35"/>
    <n v="0"/>
    <s v="PM"/>
    <s v="PM2"/>
    <n v="19004"/>
    <n v="13271"/>
    <x v="1"/>
    <x v="11"/>
    <x v="0"/>
    <n v="97.74"/>
    <n v="12.2"/>
    <n v="72.91"/>
    <n v="5986.38"/>
    <n v="109.94"/>
    <n v="72.91"/>
  </r>
  <r>
    <s v="I25_66to56"/>
    <s v="Win"/>
    <s v="TR012"/>
    <x v="2"/>
    <x v="3"/>
    <s v="Fi01"/>
    <x v="9"/>
    <s v="PM2.vld"/>
    <s v="4a"/>
    <n v="35"/>
    <n v="0"/>
    <s v="PM"/>
    <s v="PM2"/>
    <n v="19017"/>
    <n v="19018"/>
    <x v="1"/>
    <x v="11"/>
    <x v="1"/>
    <n v="1049.1500000000001"/>
    <n v="91.97"/>
    <n v="304.52"/>
    <n v="1445.64"/>
    <n v="1141.1199999999999"/>
    <n v="304.52"/>
  </r>
  <r>
    <s v="I25_66to56"/>
    <s v="Win"/>
    <s v="TR012"/>
    <x v="2"/>
    <x v="3"/>
    <s v="Fi01"/>
    <x v="9"/>
    <s v="PM2.vld"/>
    <s v="4a"/>
    <n v="35"/>
    <n v="0"/>
    <s v="PM"/>
    <s v="PM2"/>
    <n v="19035"/>
    <n v="19036"/>
    <x v="1"/>
    <x v="9"/>
    <x v="1"/>
    <n v="865.88"/>
    <n v="54.03"/>
    <n v="166.63"/>
    <n v="1086.54"/>
    <n v="919.91"/>
    <n v="166.63"/>
  </r>
  <r>
    <s v="I25_66to56"/>
    <s v="Win"/>
    <s v="TR012"/>
    <x v="2"/>
    <x v="3"/>
    <s v="Fi01"/>
    <x v="9"/>
    <s v="PM2.vld"/>
    <s v="4a"/>
    <n v="35"/>
    <n v="0"/>
    <s v="PM"/>
    <s v="PM2"/>
    <n v="19059"/>
    <n v="19060"/>
    <x v="1"/>
    <x v="3"/>
    <x v="1"/>
    <n v="1214.8399999999999"/>
    <n v="26.98"/>
    <n v="58.21"/>
    <n v="1300.04"/>
    <n v="1241.82"/>
    <n v="58.21"/>
  </r>
  <r>
    <s v="I25_66to56"/>
    <s v="Win"/>
    <s v="TR012"/>
    <x v="2"/>
    <x v="3"/>
    <s v="Fi01"/>
    <x v="9"/>
    <s v="PM2.vld"/>
    <s v="4a"/>
    <n v="35"/>
    <n v="0"/>
    <s v="PM"/>
    <s v="PM2"/>
    <n v="19127"/>
    <n v="19239"/>
    <x v="0"/>
    <x v="0"/>
    <x v="1"/>
    <n v="966.97"/>
    <n v="124.91"/>
    <n v="227.86"/>
    <n v="1319.74"/>
    <n v="1091.8800000000001"/>
    <n v="227.86"/>
  </r>
  <r>
    <s v="I25_66to56"/>
    <s v="Win"/>
    <s v="TR012"/>
    <x v="2"/>
    <x v="3"/>
    <s v="Fi01"/>
    <x v="9"/>
    <s v="PM2.vld"/>
    <s v="4a"/>
    <n v="35"/>
    <n v="0"/>
    <s v="PM"/>
    <s v="PM2"/>
    <n v="19131"/>
    <n v="19130"/>
    <x v="0"/>
    <x v="2"/>
    <x v="1"/>
    <n v="987.92"/>
    <n v="112.43"/>
    <n v="255.23"/>
    <n v="1355.58"/>
    <n v="1100.3499999999999"/>
    <n v="255.23"/>
  </r>
  <r>
    <s v="I25_66to56"/>
    <s v="Win"/>
    <s v="TR012"/>
    <x v="2"/>
    <x v="3"/>
    <s v="Fi01"/>
    <x v="9"/>
    <s v="PM2.vld"/>
    <s v="4a"/>
    <n v="35"/>
    <n v="0"/>
    <s v="PM"/>
    <s v="PM2"/>
    <n v="19136"/>
    <n v="19135"/>
    <x v="0"/>
    <x v="1"/>
    <x v="1"/>
    <n v="976.52"/>
    <n v="103.15"/>
    <n v="231.61"/>
    <n v="1311.28"/>
    <n v="1079.67"/>
    <n v="231.61"/>
  </r>
  <r>
    <s v="I25_66to56"/>
    <s v="Win"/>
    <s v="TR012"/>
    <x v="2"/>
    <x v="3"/>
    <s v="Fi01"/>
    <x v="9"/>
    <s v="PM2.vld"/>
    <s v="4a"/>
    <n v="35"/>
    <n v="0"/>
    <s v="PM"/>
    <s v="PM2"/>
    <n v="19149"/>
    <n v="19148"/>
    <x v="0"/>
    <x v="10"/>
    <x v="1"/>
    <n v="795.77"/>
    <n v="61.2"/>
    <n v="152.76"/>
    <n v="1009.73"/>
    <n v="856.97"/>
    <n v="152.76"/>
  </r>
  <r>
    <s v="I25_66to56"/>
    <s v="Win"/>
    <s v="TR012"/>
    <x v="2"/>
    <x v="3"/>
    <s v="Fi01"/>
    <x v="9"/>
    <s v="PM2.vld"/>
    <s v="4a"/>
    <n v="35"/>
    <n v="0"/>
    <s v="PM"/>
    <s v="PM2"/>
    <n v="19173"/>
    <n v="19172"/>
    <x v="0"/>
    <x v="8"/>
    <x v="1"/>
    <n v="805.5"/>
    <n v="20.39"/>
    <n v="54.8"/>
    <n v="880.7"/>
    <n v="825.9"/>
    <n v="54.8"/>
  </r>
  <r>
    <s v="I25_66to56"/>
    <s v="Win"/>
    <s v="TR012"/>
    <x v="2"/>
    <x v="3"/>
    <s v="Fi01"/>
    <x v="10"/>
    <s v="PM3.vld"/>
    <s v="4a"/>
    <n v="35"/>
    <n v="0"/>
    <s v="PM"/>
    <s v="PM3"/>
    <n v="5209"/>
    <n v="19241"/>
    <x v="0"/>
    <x v="0"/>
    <x v="0"/>
    <n v="163.66"/>
    <n v="19.45"/>
    <n v="135"/>
    <n v="8989.4"/>
    <n v="183.1"/>
    <n v="135"/>
  </r>
  <r>
    <s v="I25_66to56"/>
    <s v="Win"/>
    <s v="TR012"/>
    <x v="2"/>
    <x v="3"/>
    <s v="Fi01"/>
    <x v="10"/>
    <s v="PM3.vld"/>
    <s v="4a"/>
    <n v="35"/>
    <n v="0"/>
    <s v="PM"/>
    <s v="PM3"/>
    <n v="5394"/>
    <n v="15366"/>
    <x v="0"/>
    <x v="1"/>
    <x v="0"/>
    <n v="181.72"/>
    <n v="30.61"/>
    <n v="123.12"/>
    <n v="8122.23"/>
    <n v="212.32"/>
    <n v="123.12"/>
  </r>
  <r>
    <s v="I25_66to56"/>
    <s v="Win"/>
    <s v="TR012"/>
    <x v="2"/>
    <x v="3"/>
    <s v="Fi01"/>
    <x v="10"/>
    <s v="PM3.vld"/>
    <s v="4a"/>
    <n v="35"/>
    <n v="0"/>
    <s v="PM"/>
    <s v="PM3"/>
    <n v="13270"/>
    <n v="11802"/>
    <x v="0"/>
    <x v="2"/>
    <x v="0"/>
    <n v="404.36"/>
    <n v="64.31"/>
    <n v="78.66"/>
    <n v="8241.49"/>
    <n v="468.67"/>
    <n v="78.66"/>
  </r>
  <r>
    <s v="I25_66to56"/>
    <s v="Win"/>
    <s v="TR012"/>
    <x v="2"/>
    <x v="3"/>
    <s v="Fi01"/>
    <x v="10"/>
    <s v="PM3.vld"/>
    <s v="4a"/>
    <n v="35"/>
    <n v="0"/>
    <s v="PM"/>
    <s v="PM3"/>
    <n v="15333"/>
    <n v="18991"/>
    <x v="1"/>
    <x v="3"/>
    <x v="0"/>
    <n v="0"/>
    <n v="0"/>
    <n v="0"/>
    <n v="6358.6"/>
    <n v="0"/>
    <n v="0"/>
  </r>
  <r>
    <s v="I25_66to56"/>
    <s v="Win"/>
    <s v="TR012"/>
    <x v="2"/>
    <x v="3"/>
    <s v="Fi01"/>
    <x v="10"/>
    <s v="PM3.vld"/>
    <s v="4a"/>
    <n v="35"/>
    <n v="0"/>
    <s v="PM"/>
    <s v="PM3"/>
    <n v="15740"/>
    <n v="15741"/>
    <x v="1"/>
    <x v="4"/>
    <x v="0"/>
    <n v="819.68"/>
    <n v="0"/>
    <n v="0"/>
    <n v="6355.27"/>
    <n v="819.68"/>
    <n v="0"/>
  </r>
  <r>
    <s v="I25_66to56"/>
    <s v="Win"/>
    <s v="TR012"/>
    <x v="2"/>
    <x v="3"/>
    <s v="Fi01"/>
    <x v="10"/>
    <s v="PM3.vld"/>
    <s v="4a"/>
    <n v="35"/>
    <n v="0"/>
    <s v="PM"/>
    <s v="PM3"/>
    <n v="15742"/>
    <n v="15743"/>
    <x v="0"/>
    <x v="5"/>
    <x v="0"/>
    <n v="758.67"/>
    <n v="0"/>
    <n v="0.66"/>
    <n v="5108.95"/>
    <n v="758.67"/>
    <n v="0.66"/>
  </r>
  <r>
    <s v="I25_66to56"/>
    <s v="Win"/>
    <s v="TR012"/>
    <x v="2"/>
    <x v="3"/>
    <s v="Fi01"/>
    <x v="10"/>
    <s v="PM3.vld"/>
    <s v="4a"/>
    <n v="35"/>
    <n v="0"/>
    <s v="PM"/>
    <s v="PM3"/>
    <n v="17350"/>
    <n v="17351"/>
    <x v="0"/>
    <x v="6"/>
    <x v="0"/>
    <n v="161.5"/>
    <n v="0"/>
    <n v="0.16"/>
    <n v="6583.78"/>
    <n v="161.5"/>
    <n v="0.16"/>
  </r>
  <r>
    <s v="I25_66to56"/>
    <s v="Win"/>
    <s v="TR012"/>
    <x v="2"/>
    <x v="3"/>
    <s v="Fi01"/>
    <x v="10"/>
    <s v="PM3.vld"/>
    <s v="4a"/>
    <n v="35"/>
    <n v="0"/>
    <s v="PM"/>
    <s v="PM3"/>
    <n v="17352"/>
    <n v="17353"/>
    <x v="1"/>
    <x v="7"/>
    <x v="0"/>
    <n v="162.19999999999999"/>
    <n v="0"/>
    <n v="0"/>
    <n v="6439.56"/>
    <n v="162.19999999999999"/>
    <n v="0"/>
  </r>
  <r>
    <s v="I25_66to56"/>
    <s v="Win"/>
    <s v="TR012"/>
    <x v="2"/>
    <x v="3"/>
    <s v="Fi01"/>
    <x v="10"/>
    <s v="PM3.vld"/>
    <s v="4a"/>
    <n v="35"/>
    <n v="0"/>
    <s v="PM"/>
    <s v="PM3"/>
    <n v="18993"/>
    <n v="15334"/>
    <x v="0"/>
    <x v="8"/>
    <x v="0"/>
    <n v="0"/>
    <n v="0"/>
    <n v="0"/>
    <n v="4844.29"/>
    <n v="0"/>
    <n v="0"/>
  </r>
  <r>
    <s v="I25_66to56"/>
    <s v="Win"/>
    <s v="TR012"/>
    <x v="2"/>
    <x v="3"/>
    <s v="Fi01"/>
    <x v="10"/>
    <s v="PM3.vld"/>
    <s v="4a"/>
    <n v="35"/>
    <n v="0"/>
    <s v="PM"/>
    <s v="PM3"/>
    <n v="18999"/>
    <n v="19000"/>
    <x v="1"/>
    <x v="9"/>
    <x v="0"/>
    <n v="232.35"/>
    <n v="21.33"/>
    <n v="86.99"/>
    <n v="8413.57"/>
    <n v="253.68"/>
    <n v="86.99"/>
  </r>
  <r>
    <s v="I25_66to56"/>
    <s v="Win"/>
    <s v="TR012"/>
    <x v="2"/>
    <x v="3"/>
    <s v="Fi01"/>
    <x v="10"/>
    <s v="PM3.vld"/>
    <s v="4a"/>
    <n v="35"/>
    <n v="0"/>
    <s v="PM"/>
    <s v="PM3"/>
    <n v="19002"/>
    <n v="19001"/>
    <x v="0"/>
    <x v="10"/>
    <x v="0"/>
    <n v="231.52"/>
    <n v="26.58"/>
    <n v="86.96"/>
    <n v="7220.92"/>
    <n v="258.08999999999997"/>
    <n v="86.96"/>
  </r>
  <r>
    <s v="I25_66to56"/>
    <s v="Win"/>
    <s v="TR012"/>
    <x v="2"/>
    <x v="3"/>
    <s v="Fi01"/>
    <x v="10"/>
    <s v="PM3.vld"/>
    <s v="4a"/>
    <n v="35"/>
    <n v="0"/>
    <s v="PM"/>
    <s v="PM3"/>
    <n v="19004"/>
    <n v="13271"/>
    <x v="1"/>
    <x v="11"/>
    <x v="0"/>
    <n v="253.26"/>
    <n v="34.64"/>
    <n v="199.02"/>
    <n v="9583.33"/>
    <n v="287.89999999999998"/>
    <n v="199.02"/>
  </r>
  <r>
    <s v="I25_66to56"/>
    <s v="Win"/>
    <s v="TR012"/>
    <x v="2"/>
    <x v="3"/>
    <s v="Fi01"/>
    <x v="10"/>
    <s v="PM3.vld"/>
    <s v="4a"/>
    <n v="35"/>
    <n v="0"/>
    <s v="PM"/>
    <s v="PM3"/>
    <n v="19017"/>
    <n v="19018"/>
    <x v="1"/>
    <x v="11"/>
    <x v="1"/>
    <n v="1532.39"/>
    <n v="155.38999999999999"/>
    <n v="657.5"/>
    <n v="2345.2800000000002"/>
    <n v="1687.78"/>
    <n v="657.5"/>
  </r>
  <r>
    <s v="I25_66to56"/>
    <s v="Win"/>
    <s v="TR012"/>
    <x v="2"/>
    <x v="3"/>
    <s v="Fi01"/>
    <x v="10"/>
    <s v="PM3.vld"/>
    <s v="4a"/>
    <n v="35"/>
    <n v="0"/>
    <s v="PM"/>
    <s v="PM3"/>
    <n v="19035"/>
    <n v="19036"/>
    <x v="1"/>
    <x v="9"/>
    <x v="1"/>
    <n v="1196.52"/>
    <n v="93.17"/>
    <n v="381.62"/>
    <n v="1671.31"/>
    <n v="1289.69"/>
    <n v="381.62"/>
  </r>
  <r>
    <s v="I25_66to56"/>
    <s v="Win"/>
    <s v="TR012"/>
    <x v="2"/>
    <x v="3"/>
    <s v="Fi01"/>
    <x v="10"/>
    <s v="PM3.vld"/>
    <s v="4a"/>
    <n v="35"/>
    <n v="0"/>
    <s v="PM"/>
    <s v="PM3"/>
    <n v="19059"/>
    <n v="19060"/>
    <x v="1"/>
    <x v="3"/>
    <x v="1"/>
    <n v="1763.48"/>
    <n v="39.94"/>
    <n v="100.24"/>
    <n v="1903.66"/>
    <n v="1803.42"/>
    <n v="100.24"/>
  </r>
  <r>
    <s v="I25_66to56"/>
    <s v="Win"/>
    <s v="TR012"/>
    <x v="2"/>
    <x v="3"/>
    <s v="Fi01"/>
    <x v="10"/>
    <s v="PM3.vld"/>
    <s v="4a"/>
    <n v="35"/>
    <n v="0"/>
    <s v="PM"/>
    <s v="PM3"/>
    <n v="19127"/>
    <n v="19239"/>
    <x v="0"/>
    <x v="0"/>
    <x v="1"/>
    <n v="1643.24"/>
    <n v="219.42"/>
    <n v="432.18"/>
    <n v="2294.84"/>
    <n v="1862.66"/>
    <n v="432.18"/>
  </r>
  <r>
    <s v="I25_66to56"/>
    <s v="Win"/>
    <s v="TR012"/>
    <x v="2"/>
    <x v="3"/>
    <s v="Fi01"/>
    <x v="10"/>
    <s v="PM3.vld"/>
    <s v="4a"/>
    <n v="35"/>
    <n v="0"/>
    <s v="PM"/>
    <s v="PM3"/>
    <n v="19131"/>
    <n v="19130"/>
    <x v="0"/>
    <x v="2"/>
    <x v="1"/>
    <n v="1529.16"/>
    <n v="180.91"/>
    <n v="463.33"/>
    <n v="2173.4"/>
    <n v="1710.07"/>
    <n v="463.33"/>
  </r>
  <r>
    <s v="I25_66to56"/>
    <s v="Win"/>
    <s v="TR012"/>
    <x v="2"/>
    <x v="3"/>
    <s v="Fi01"/>
    <x v="10"/>
    <s v="PM3.vld"/>
    <s v="4a"/>
    <n v="35"/>
    <n v="0"/>
    <s v="PM"/>
    <s v="PM3"/>
    <n v="19136"/>
    <n v="19135"/>
    <x v="0"/>
    <x v="1"/>
    <x v="1"/>
    <n v="1485.27"/>
    <n v="162.83000000000001"/>
    <n v="392.58"/>
    <n v="2040.68"/>
    <n v="1648.1"/>
    <n v="392.58"/>
  </r>
  <r>
    <s v="I25_66to56"/>
    <s v="Win"/>
    <s v="TR012"/>
    <x v="2"/>
    <x v="3"/>
    <s v="Fi01"/>
    <x v="10"/>
    <s v="PM3.vld"/>
    <s v="4a"/>
    <n v="35"/>
    <n v="0"/>
    <s v="PM"/>
    <s v="PM3"/>
    <n v="19149"/>
    <n v="19148"/>
    <x v="0"/>
    <x v="10"/>
    <x v="1"/>
    <n v="1268.46"/>
    <n v="104.81"/>
    <n v="284.3"/>
    <n v="1657.58"/>
    <n v="1373.27"/>
    <n v="284.3"/>
  </r>
  <r>
    <s v="I25_66to56"/>
    <s v="Win"/>
    <s v="TR012"/>
    <x v="2"/>
    <x v="3"/>
    <s v="Fi01"/>
    <x v="10"/>
    <s v="PM3.vld"/>
    <s v="4a"/>
    <n v="35"/>
    <n v="0"/>
    <s v="PM"/>
    <s v="PM3"/>
    <n v="19173"/>
    <n v="19172"/>
    <x v="0"/>
    <x v="8"/>
    <x v="1"/>
    <n v="1251.6500000000001"/>
    <n v="32.61"/>
    <n v="90.34"/>
    <n v="1374.61"/>
    <n v="1284.27"/>
    <n v="90.34"/>
  </r>
  <r>
    <s v="I25_66to56"/>
    <s v="Win"/>
    <s v="TR012"/>
    <x v="2"/>
    <x v="3"/>
    <s v="Fi01"/>
    <x v="11"/>
    <s v="PM4.vld"/>
    <s v="4a"/>
    <n v="35"/>
    <n v="0"/>
    <s v="PM"/>
    <s v="PM4"/>
    <n v="5209"/>
    <n v="19241"/>
    <x v="0"/>
    <x v="0"/>
    <x v="0"/>
    <n v="126.43"/>
    <n v="12.8"/>
    <n v="83.38"/>
    <n v="5529.34"/>
    <n v="139.22999999999999"/>
    <n v="83.38"/>
  </r>
  <r>
    <s v="I25_66to56"/>
    <s v="Win"/>
    <s v="TR012"/>
    <x v="2"/>
    <x v="3"/>
    <s v="Fi01"/>
    <x v="11"/>
    <s v="PM4.vld"/>
    <s v="4a"/>
    <n v="35"/>
    <n v="0"/>
    <s v="PM"/>
    <s v="PM4"/>
    <n v="5394"/>
    <n v="15366"/>
    <x v="0"/>
    <x v="1"/>
    <x v="0"/>
    <n v="164.19"/>
    <n v="24.03"/>
    <n v="60.9"/>
    <n v="4960.72"/>
    <n v="188.22"/>
    <n v="60.9"/>
  </r>
  <r>
    <s v="I25_66to56"/>
    <s v="Win"/>
    <s v="TR012"/>
    <x v="2"/>
    <x v="3"/>
    <s v="Fi01"/>
    <x v="11"/>
    <s v="PM4.vld"/>
    <s v="4a"/>
    <n v="35"/>
    <n v="0"/>
    <s v="PM"/>
    <s v="PM4"/>
    <n v="13270"/>
    <n v="11802"/>
    <x v="0"/>
    <x v="2"/>
    <x v="0"/>
    <n v="243.03"/>
    <n v="35.840000000000003"/>
    <n v="52.42"/>
    <n v="5026.83"/>
    <n v="278.87"/>
    <n v="52.42"/>
  </r>
  <r>
    <s v="I25_66to56"/>
    <s v="Win"/>
    <s v="TR012"/>
    <x v="2"/>
    <x v="3"/>
    <s v="Fi01"/>
    <x v="11"/>
    <s v="PM4.vld"/>
    <s v="4a"/>
    <n v="35"/>
    <n v="0"/>
    <s v="PM"/>
    <s v="PM4"/>
    <n v="15333"/>
    <n v="18991"/>
    <x v="1"/>
    <x v="3"/>
    <x v="0"/>
    <n v="0"/>
    <n v="0"/>
    <n v="0"/>
    <n v="3689.81"/>
    <n v="0"/>
    <n v="0"/>
  </r>
  <r>
    <s v="I25_66to56"/>
    <s v="Win"/>
    <s v="TR012"/>
    <x v="2"/>
    <x v="3"/>
    <s v="Fi01"/>
    <x v="11"/>
    <s v="PM4.vld"/>
    <s v="4a"/>
    <n v="35"/>
    <n v="0"/>
    <s v="PM"/>
    <s v="PM4"/>
    <n v="15740"/>
    <n v="15741"/>
    <x v="1"/>
    <x v="4"/>
    <x v="0"/>
    <n v="611.36"/>
    <n v="0"/>
    <n v="0"/>
    <n v="3679.62"/>
    <n v="611.36"/>
    <n v="0"/>
  </r>
  <r>
    <s v="I25_66to56"/>
    <s v="Win"/>
    <s v="TR012"/>
    <x v="2"/>
    <x v="3"/>
    <s v="Fi01"/>
    <x v="11"/>
    <s v="PM4.vld"/>
    <s v="4a"/>
    <n v="35"/>
    <n v="0"/>
    <s v="PM"/>
    <s v="PM4"/>
    <n v="15742"/>
    <n v="15743"/>
    <x v="0"/>
    <x v="5"/>
    <x v="0"/>
    <n v="373.5"/>
    <n v="0"/>
    <n v="0"/>
    <n v="2679.77"/>
    <n v="373.5"/>
    <n v="0"/>
  </r>
  <r>
    <s v="I25_66to56"/>
    <s v="Win"/>
    <s v="TR012"/>
    <x v="2"/>
    <x v="3"/>
    <s v="Fi01"/>
    <x v="11"/>
    <s v="PM4.vld"/>
    <s v="4a"/>
    <n v="35"/>
    <n v="0"/>
    <s v="PM"/>
    <s v="PM4"/>
    <n v="17350"/>
    <n v="17351"/>
    <x v="0"/>
    <x v="6"/>
    <x v="0"/>
    <n v="102.09"/>
    <n v="0"/>
    <n v="0"/>
    <n v="3760.66"/>
    <n v="102.09"/>
    <n v="0"/>
  </r>
  <r>
    <s v="I25_66to56"/>
    <s v="Win"/>
    <s v="TR012"/>
    <x v="2"/>
    <x v="3"/>
    <s v="Fi01"/>
    <x v="11"/>
    <s v="PM4.vld"/>
    <s v="4a"/>
    <n v="35"/>
    <n v="0"/>
    <s v="PM"/>
    <s v="PM4"/>
    <n v="17352"/>
    <n v="17353"/>
    <x v="1"/>
    <x v="7"/>
    <x v="0"/>
    <n v="155.43"/>
    <n v="0"/>
    <n v="0"/>
    <n v="3822.29"/>
    <n v="155.43"/>
    <n v="0"/>
  </r>
  <r>
    <s v="I25_66to56"/>
    <s v="Win"/>
    <s v="TR012"/>
    <x v="2"/>
    <x v="3"/>
    <s v="Fi01"/>
    <x v="11"/>
    <s v="PM4.vld"/>
    <s v="4a"/>
    <n v="35"/>
    <n v="0"/>
    <s v="PM"/>
    <s v="PM4"/>
    <n v="18993"/>
    <n v="15334"/>
    <x v="0"/>
    <x v="8"/>
    <x v="0"/>
    <n v="0"/>
    <n v="0"/>
    <n v="0"/>
    <n v="2584.44"/>
    <n v="0"/>
    <n v="0"/>
  </r>
  <r>
    <s v="I25_66to56"/>
    <s v="Win"/>
    <s v="TR012"/>
    <x v="2"/>
    <x v="3"/>
    <s v="Fi01"/>
    <x v="11"/>
    <s v="PM4.vld"/>
    <s v="4a"/>
    <n v="35"/>
    <n v="0"/>
    <s v="PM"/>
    <s v="PM4"/>
    <n v="18999"/>
    <n v="19000"/>
    <x v="1"/>
    <x v="9"/>
    <x v="0"/>
    <n v="166.29"/>
    <n v="15.55"/>
    <n v="51.65"/>
    <n v="5092.68"/>
    <n v="181.84"/>
    <n v="51.65"/>
  </r>
  <r>
    <s v="I25_66to56"/>
    <s v="Win"/>
    <s v="TR012"/>
    <x v="2"/>
    <x v="3"/>
    <s v="Fi01"/>
    <x v="11"/>
    <s v="PM4.vld"/>
    <s v="4a"/>
    <n v="35"/>
    <n v="0"/>
    <s v="PM"/>
    <s v="PM4"/>
    <n v="19002"/>
    <n v="19001"/>
    <x v="0"/>
    <x v="10"/>
    <x v="0"/>
    <n v="116.33"/>
    <n v="13.93"/>
    <n v="47.55"/>
    <n v="4149.8999999999996"/>
    <n v="130.27000000000001"/>
    <n v="47.55"/>
  </r>
  <r>
    <s v="I25_66to56"/>
    <s v="Win"/>
    <s v="TR012"/>
    <x v="2"/>
    <x v="3"/>
    <s v="Fi01"/>
    <x v="11"/>
    <s v="PM4.vld"/>
    <s v="4a"/>
    <n v="35"/>
    <n v="0"/>
    <s v="PM"/>
    <s v="PM4"/>
    <n v="19004"/>
    <n v="13271"/>
    <x v="1"/>
    <x v="11"/>
    <x v="0"/>
    <n v="113.35"/>
    <n v="14.35"/>
    <n v="70.52"/>
    <n v="5685.47"/>
    <n v="127.7"/>
    <n v="70.52"/>
  </r>
  <r>
    <s v="I25_66to56"/>
    <s v="Win"/>
    <s v="TR012"/>
    <x v="2"/>
    <x v="3"/>
    <s v="Fi01"/>
    <x v="11"/>
    <s v="PM4.vld"/>
    <s v="4a"/>
    <n v="35"/>
    <n v="0"/>
    <s v="PM"/>
    <s v="PM4"/>
    <n v="19017"/>
    <n v="19018"/>
    <x v="1"/>
    <x v="11"/>
    <x v="1"/>
    <n v="1106.23"/>
    <n v="86.92"/>
    <n v="254.04"/>
    <n v="1447.19"/>
    <n v="1193.1500000000001"/>
    <n v="254.04"/>
  </r>
  <r>
    <s v="I25_66to56"/>
    <s v="Win"/>
    <s v="TR012"/>
    <x v="2"/>
    <x v="3"/>
    <s v="Fi01"/>
    <x v="11"/>
    <s v="PM4.vld"/>
    <s v="4a"/>
    <n v="35"/>
    <n v="0"/>
    <s v="PM"/>
    <s v="PM4"/>
    <n v="19035"/>
    <n v="19036"/>
    <x v="1"/>
    <x v="9"/>
    <x v="1"/>
    <n v="831.7"/>
    <n v="43.08"/>
    <n v="136.51"/>
    <n v="1011.29"/>
    <n v="874.77"/>
    <n v="136.51"/>
  </r>
  <r>
    <s v="I25_66to56"/>
    <s v="Win"/>
    <s v="TR012"/>
    <x v="2"/>
    <x v="3"/>
    <s v="Fi01"/>
    <x v="11"/>
    <s v="PM4.vld"/>
    <s v="4a"/>
    <n v="35"/>
    <n v="0"/>
    <s v="PM"/>
    <s v="PM4"/>
    <n v="19059"/>
    <n v="19060"/>
    <x v="1"/>
    <x v="3"/>
    <x v="1"/>
    <n v="1140.48"/>
    <n v="26.54"/>
    <n v="54.92"/>
    <n v="1221.94"/>
    <n v="1167.02"/>
    <n v="54.92"/>
  </r>
  <r>
    <s v="I25_66to56"/>
    <s v="Win"/>
    <s v="TR012"/>
    <x v="2"/>
    <x v="3"/>
    <s v="Fi01"/>
    <x v="11"/>
    <s v="PM4.vld"/>
    <s v="4a"/>
    <n v="35"/>
    <n v="0"/>
    <s v="PM"/>
    <s v="PM4"/>
    <n v="19127"/>
    <n v="19239"/>
    <x v="0"/>
    <x v="0"/>
    <x v="1"/>
    <n v="1087.22"/>
    <n v="138.44"/>
    <n v="198.48"/>
    <n v="1424.14"/>
    <n v="1225.6600000000001"/>
    <n v="198.48"/>
  </r>
  <r>
    <s v="I25_66to56"/>
    <s v="Win"/>
    <s v="TR012"/>
    <x v="2"/>
    <x v="3"/>
    <s v="Fi01"/>
    <x v="11"/>
    <s v="PM4.vld"/>
    <s v="4a"/>
    <n v="35"/>
    <n v="0"/>
    <s v="PM"/>
    <s v="PM4"/>
    <n v="19131"/>
    <n v="19130"/>
    <x v="0"/>
    <x v="2"/>
    <x v="1"/>
    <n v="1072.67"/>
    <n v="125.89"/>
    <n v="217.43"/>
    <n v="1415.99"/>
    <n v="1198.56"/>
    <n v="217.43"/>
  </r>
  <r>
    <s v="I25_66to56"/>
    <s v="Win"/>
    <s v="TR012"/>
    <x v="2"/>
    <x v="3"/>
    <s v="Fi01"/>
    <x v="11"/>
    <s v="PM4.vld"/>
    <s v="4a"/>
    <n v="35"/>
    <n v="0"/>
    <s v="PM"/>
    <s v="PM4"/>
    <n v="19136"/>
    <n v="19135"/>
    <x v="0"/>
    <x v="1"/>
    <x v="1"/>
    <n v="1029.32"/>
    <n v="113.56"/>
    <n v="202.63"/>
    <n v="1345.5"/>
    <n v="1142.8800000000001"/>
    <n v="202.63"/>
  </r>
  <r>
    <s v="I25_66to56"/>
    <s v="Win"/>
    <s v="TR012"/>
    <x v="2"/>
    <x v="3"/>
    <s v="Fi01"/>
    <x v="11"/>
    <s v="PM4.vld"/>
    <s v="4a"/>
    <n v="35"/>
    <n v="0"/>
    <s v="PM"/>
    <s v="PM4"/>
    <n v="19149"/>
    <n v="19148"/>
    <x v="0"/>
    <x v="10"/>
    <x v="1"/>
    <n v="733.9"/>
    <n v="62.12"/>
    <n v="142.21"/>
    <n v="938.23"/>
    <n v="796.02"/>
    <n v="142.21"/>
  </r>
  <r>
    <s v="I25_66to56"/>
    <s v="Win"/>
    <s v="TR012"/>
    <x v="2"/>
    <x v="3"/>
    <s v="Fi01"/>
    <x v="11"/>
    <s v="PM4.vld"/>
    <s v="4a"/>
    <n v="35"/>
    <n v="0"/>
    <s v="PM"/>
    <s v="PM4"/>
    <n v="19173"/>
    <n v="19172"/>
    <x v="0"/>
    <x v="8"/>
    <x v="1"/>
    <n v="599.97"/>
    <n v="16.14"/>
    <n v="47.96"/>
    <n v="664.06"/>
    <n v="616.1"/>
    <n v="47.96"/>
  </r>
  <r>
    <s v="I25_66to56"/>
    <s v="Win"/>
    <s v="TR012"/>
    <x v="0"/>
    <x v="4"/>
    <s v="Fi01"/>
    <x v="0"/>
    <s v="AM1.vld"/>
    <s v="4b"/>
    <n v="15"/>
    <n v="0"/>
    <s v="AM"/>
    <s v="AM1"/>
    <n v="5209"/>
    <n v="19241"/>
    <x v="0"/>
    <x v="0"/>
    <x v="0"/>
    <n v="6.99"/>
    <n v="0.48"/>
    <n v="16.850000000000001"/>
    <n v="1871.46"/>
    <n v="7.47"/>
    <n v="16.850000000000001"/>
  </r>
  <r>
    <s v="I25_66to56"/>
    <s v="Win"/>
    <s v="TR012"/>
    <x v="0"/>
    <x v="4"/>
    <s v="Fi01"/>
    <x v="0"/>
    <s v="AM1.vld"/>
    <s v="4b"/>
    <n v="15"/>
    <n v="0"/>
    <s v="AM"/>
    <s v="AM1"/>
    <n v="5394"/>
    <n v="15366"/>
    <x v="0"/>
    <x v="1"/>
    <x v="0"/>
    <n v="1.92"/>
    <n v="0.11"/>
    <n v="7.74"/>
    <n v="1246.22"/>
    <n v="2.0299999999999998"/>
    <n v="7.74"/>
  </r>
  <r>
    <s v="I25_66to56"/>
    <s v="Win"/>
    <s v="TR012"/>
    <x v="0"/>
    <x v="4"/>
    <s v="Fi01"/>
    <x v="0"/>
    <s v="AM1.vld"/>
    <s v="4b"/>
    <n v="15"/>
    <n v="0"/>
    <s v="AM"/>
    <s v="AM1"/>
    <n v="13270"/>
    <n v="11802"/>
    <x v="0"/>
    <x v="2"/>
    <x v="0"/>
    <n v="6.87"/>
    <n v="0.52"/>
    <n v="7.98"/>
    <n v="1327.64"/>
    <n v="7.39"/>
    <n v="7.98"/>
  </r>
  <r>
    <s v="I25_66to56"/>
    <s v="Win"/>
    <s v="TR012"/>
    <x v="0"/>
    <x v="4"/>
    <s v="Fi01"/>
    <x v="0"/>
    <s v="AM1.vld"/>
    <s v="4b"/>
    <n v="15"/>
    <n v="0"/>
    <s v="AM"/>
    <s v="AM1"/>
    <n v="15333"/>
    <n v="18991"/>
    <x v="1"/>
    <x v="3"/>
    <x v="0"/>
    <n v="0"/>
    <n v="0"/>
    <n v="0"/>
    <n v="884.04"/>
    <n v="0"/>
    <n v="0"/>
  </r>
  <r>
    <s v="I25_66to56"/>
    <s v="Win"/>
    <s v="TR012"/>
    <x v="0"/>
    <x v="4"/>
    <s v="Fi01"/>
    <x v="0"/>
    <s v="AM1.vld"/>
    <s v="4b"/>
    <n v="15"/>
    <n v="0"/>
    <s v="AM"/>
    <s v="AM1"/>
    <n v="15740"/>
    <n v="15741"/>
    <x v="1"/>
    <x v="4"/>
    <x v="0"/>
    <n v="19.54"/>
    <n v="0"/>
    <n v="0"/>
    <n v="867.32"/>
    <n v="19.54"/>
    <n v="0"/>
  </r>
  <r>
    <s v="I25_66to56"/>
    <s v="Win"/>
    <s v="TR012"/>
    <x v="0"/>
    <x v="4"/>
    <s v="Fi01"/>
    <x v="0"/>
    <s v="AM1.vld"/>
    <s v="4b"/>
    <n v="15"/>
    <n v="0"/>
    <s v="AM"/>
    <s v="AM1"/>
    <n v="15742"/>
    <n v="15743"/>
    <x v="0"/>
    <x v="5"/>
    <x v="0"/>
    <n v="18.170000000000002"/>
    <n v="0"/>
    <n v="0"/>
    <n v="1252.53"/>
    <n v="18.170000000000002"/>
    <n v="0"/>
  </r>
  <r>
    <s v="I25_66to56"/>
    <s v="Win"/>
    <s v="TR012"/>
    <x v="0"/>
    <x v="4"/>
    <s v="Fi01"/>
    <x v="0"/>
    <s v="AM1.vld"/>
    <s v="4b"/>
    <n v="15"/>
    <n v="0"/>
    <s v="AM"/>
    <s v="AM1"/>
    <n v="17350"/>
    <n v="17351"/>
    <x v="0"/>
    <x v="6"/>
    <x v="0"/>
    <n v="4.63"/>
    <n v="0"/>
    <n v="0"/>
    <n v="611.89"/>
    <n v="4.63"/>
    <n v="0"/>
  </r>
  <r>
    <s v="I25_66to56"/>
    <s v="Win"/>
    <s v="TR012"/>
    <x v="0"/>
    <x v="4"/>
    <s v="Fi01"/>
    <x v="0"/>
    <s v="AM1.vld"/>
    <s v="4b"/>
    <n v="15"/>
    <n v="0"/>
    <s v="AM"/>
    <s v="AM1"/>
    <n v="17352"/>
    <n v="17353"/>
    <x v="1"/>
    <x v="7"/>
    <x v="0"/>
    <n v="4.9400000000000004"/>
    <n v="0"/>
    <n v="0"/>
    <n v="555.49"/>
    <n v="4.9400000000000004"/>
    <n v="0"/>
  </r>
  <r>
    <s v="I25_66to56"/>
    <s v="Win"/>
    <s v="TR012"/>
    <x v="0"/>
    <x v="4"/>
    <s v="Fi01"/>
    <x v="0"/>
    <s v="AM1.vld"/>
    <s v="4b"/>
    <n v="15"/>
    <n v="0"/>
    <s v="AM"/>
    <s v="AM1"/>
    <n v="18993"/>
    <n v="15334"/>
    <x v="0"/>
    <x v="8"/>
    <x v="0"/>
    <n v="0"/>
    <n v="0"/>
    <n v="0"/>
    <n v="1658.62"/>
    <n v="0"/>
    <n v="0"/>
  </r>
  <r>
    <s v="I25_66to56"/>
    <s v="Win"/>
    <s v="TR012"/>
    <x v="0"/>
    <x v="4"/>
    <s v="Fi01"/>
    <x v="0"/>
    <s v="AM1.vld"/>
    <s v="4b"/>
    <n v="15"/>
    <n v="0"/>
    <s v="AM"/>
    <s v="AM1"/>
    <n v="18999"/>
    <n v="19000"/>
    <x v="1"/>
    <x v="9"/>
    <x v="0"/>
    <n v="6.73"/>
    <n v="0.42"/>
    <n v="8.92"/>
    <n v="1311.85"/>
    <n v="7.15"/>
    <n v="8.92"/>
  </r>
  <r>
    <s v="I25_66to56"/>
    <s v="Win"/>
    <s v="TR012"/>
    <x v="0"/>
    <x v="4"/>
    <s v="Fi01"/>
    <x v="0"/>
    <s v="AM1.vld"/>
    <s v="4b"/>
    <n v="15"/>
    <n v="0"/>
    <s v="AM"/>
    <s v="AM1"/>
    <n v="19002"/>
    <n v="19001"/>
    <x v="0"/>
    <x v="10"/>
    <x v="0"/>
    <n v="0.48"/>
    <n v="0.03"/>
    <n v="4.32"/>
    <n v="1342.06"/>
    <n v="0.51"/>
    <n v="4.32"/>
  </r>
  <r>
    <s v="I25_66to56"/>
    <s v="Win"/>
    <s v="TR012"/>
    <x v="0"/>
    <x v="4"/>
    <s v="Fi01"/>
    <x v="0"/>
    <s v="AM1.vld"/>
    <s v="4b"/>
    <n v="15"/>
    <n v="0"/>
    <s v="AM"/>
    <s v="AM1"/>
    <n v="19004"/>
    <n v="13271"/>
    <x v="1"/>
    <x v="11"/>
    <x v="0"/>
    <n v="0.77"/>
    <n v="0.05"/>
    <n v="2.54"/>
    <n v="800.46"/>
    <n v="0.82"/>
    <n v="2.54"/>
  </r>
  <r>
    <s v="I25_66to56"/>
    <s v="Win"/>
    <s v="TR012"/>
    <x v="0"/>
    <x v="4"/>
    <s v="Fi01"/>
    <x v="0"/>
    <s v="AM1.vld"/>
    <s v="4b"/>
    <n v="15"/>
    <n v="0"/>
    <s v="AM"/>
    <s v="AM1"/>
    <n v="19017"/>
    <n v="19018"/>
    <x v="1"/>
    <x v="11"/>
    <x v="1"/>
    <n v="32.5"/>
    <n v="1.97"/>
    <n v="16.02"/>
    <n v="50.48"/>
    <n v="34.46"/>
    <n v="16.02"/>
  </r>
  <r>
    <s v="I25_66to56"/>
    <s v="Win"/>
    <s v="TR012"/>
    <x v="0"/>
    <x v="4"/>
    <s v="Fi01"/>
    <x v="0"/>
    <s v="AM1.vld"/>
    <s v="4b"/>
    <n v="15"/>
    <n v="0"/>
    <s v="AM"/>
    <s v="AM1"/>
    <n v="19035"/>
    <n v="19036"/>
    <x v="1"/>
    <x v="9"/>
    <x v="1"/>
    <n v="5.18"/>
    <n v="0.16"/>
    <n v="11.86"/>
    <n v="17.2"/>
    <n v="5.34"/>
    <n v="11.86"/>
  </r>
  <r>
    <s v="I25_66to56"/>
    <s v="Win"/>
    <s v="TR012"/>
    <x v="0"/>
    <x v="4"/>
    <s v="Fi01"/>
    <x v="0"/>
    <s v="AM1.vld"/>
    <s v="4b"/>
    <n v="15"/>
    <n v="0"/>
    <s v="AM"/>
    <s v="AM1"/>
    <n v="19059"/>
    <n v="19060"/>
    <x v="1"/>
    <x v="3"/>
    <x v="1"/>
    <n v="25.79"/>
    <n v="0.24"/>
    <n v="6.1"/>
    <n v="32.130000000000003"/>
    <n v="26.03"/>
    <n v="6.1"/>
  </r>
  <r>
    <s v="I25_66to56"/>
    <s v="Win"/>
    <s v="TR012"/>
    <x v="0"/>
    <x v="4"/>
    <s v="Fi01"/>
    <x v="0"/>
    <s v="AM1.vld"/>
    <s v="4b"/>
    <n v="15"/>
    <n v="0"/>
    <s v="AM"/>
    <s v="AM1"/>
    <n v="19127"/>
    <n v="19239"/>
    <x v="0"/>
    <x v="0"/>
    <x v="1"/>
    <n v="14.6"/>
    <n v="0.94"/>
    <n v="21.57"/>
    <n v="37.11"/>
    <n v="15.54"/>
    <n v="21.57"/>
  </r>
  <r>
    <s v="I25_66to56"/>
    <s v="Win"/>
    <s v="TR012"/>
    <x v="0"/>
    <x v="4"/>
    <s v="Fi01"/>
    <x v="0"/>
    <s v="AM1.vld"/>
    <s v="4b"/>
    <n v="15"/>
    <n v="0"/>
    <s v="AM"/>
    <s v="AM1"/>
    <n v="19131"/>
    <n v="19130"/>
    <x v="0"/>
    <x v="2"/>
    <x v="1"/>
    <n v="10.5"/>
    <n v="0.55000000000000004"/>
    <n v="18.510000000000002"/>
    <n v="29.56"/>
    <n v="11.05"/>
    <n v="18.510000000000002"/>
  </r>
  <r>
    <s v="I25_66to56"/>
    <s v="Win"/>
    <s v="TR012"/>
    <x v="0"/>
    <x v="4"/>
    <s v="Fi01"/>
    <x v="0"/>
    <s v="AM1.vld"/>
    <s v="4b"/>
    <n v="15"/>
    <n v="0"/>
    <s v="AM"/>
    <s v="AM1"/>
    <n v="19136"/>
    <n v="19135"/>
    <x v="0"/>
    <x v="1"/>
    <x v="1"/>
    <n v="9.1"/>
    <n v="0.49"/>
    <n v="23.4"/>
    <n v="32.99"/>
    <n v="9.59"/>
    <n v="23.4"/>
  </r>
  <r>
    <s v="I25_66to56"/>
    <s v="Win"/>
    <s v="TR012"/>
    <x v="0"/>
    <x v="4"/>
    <s v="Fi01"/>
    <x v="0"/>
    <s v="AM1.vld"/>
    <s v="4b"/>
    <n v="15"/>
    <n v="0"/>
    <s v="AM"/>
    <s v="AM1"/>
    <n v="19149"/>
    <n v="19148"/>
    <x v="0"/>
    <x v="10"/>
    <x v="1"/>
    <n v="3.13"/>
    <n v="0.12"/>
    <n v="10.75"/>
    <n v="14.01"/>
    <n v="3.26"/>
    <n v="10.75"/>
  </r>
  <r>
    <s v="I25_66to56"/>
    <s v="Win"/>
    <s v="TR012"/>
    <x v="0"/>
    <x v="4"/>
    <s v="Fi01"/>
    <x v="0"/>
    <s v="AM1.vld"/>
    <s v="4b"/>
    <n v="15"/>
    <n v="0"/>
    <s v="AM"/>
    <s v="AM1"/>
    <n v="19173"/>
    <n v="19172"/>
    <x v="0"/>
    <x v="8"/>
    <x v="1"/>
    <n v="22.67"/>
    <n v="0.21"/>
    <n v="13.12"/>
    <n v="36"/>
    <n v="22.88"/>
    <n v="13.12"/>
  </r>
  <r>
    <s v="I25_66to56"/>
    <s v="Win"/>
    <s v="TR012"/>
    <x v="0"/>
    <x v="4"/>
    <s v="Fi01"/>
    <x v="1"/>
    <s v="AM2.vld"/>
    <s v="4b"/>
    <n v="15"/>
    <n v="0"/>
    <s v="AM"/>
    <s v="AM2"/>
    <n v="5209"/>
    <n v="19241"/>
    <x v="0"/>
    <x v="0"/>
    <x v="0"/>
    <n v="231"/>
    <n v="16.440000000000001"/>
    <n v="34.39"/>
    <n v="3461.36"/>
    <n v="247.44"/>
    <n v="34.39"/>
  </r>
  <r>
    <s v="I25_66to56"/>
    <s v="Win"/>
    <s v="TR012"/>
    <x v="0"/>
    <x v="4"/>
    <s v="Fi01"/>
    <x v="1"/>
    <s v="AM2.vld"/>
    <s v="4b"/>
    <n v="15"/>
    <n v="0"/>
    <s v="AM"/>
    <s v="AM2"/>
    <n v="5394"/>
    <n v="15366"/>
    <x v="0"/>
    <x v="1"/>
    <x v="0"/>
    <n v="65.739999999999995"/>
    <n v="6.37"/>
    <n v="20.170000000000002"/>
    <n v="2390.84"/>
    <n v="72.12"/>
    <n v="20.170000000000002"/>
  </r>
  <r>
    <s v="I25_66to56"/>
    <s v="Win"/>
    <s v="TR012"/>
    <x v="0"/>
    <x v="4"/>
    <s v="Fi01"/>
    <x v="1"/>
    <s v="AM2.vld"/>
    <s v="4b"/>
    <n v="15"/>
    <n v="0"/>
    <s v="AM"/>
    <s v="AM2"/>
    <n v="13270"/>
    <n v="11802"/>
    <x v="0"/>
    <x v="2"/>
    <x v="0"/>
    <n v="54.86"/>
    <n v="5.46"/>
    <n v="15.42"/>
    <n v="2578.6999999999998"/>
    <n v="60.31"/>
    <n v="15.42"/>
  </r>
  <r>
    <s v="I25_66to56"/>
    <s v="Win"/>
    <s v="TR012"/>
    <x v="0"/>
    <x v="4"/>
    <s v="Fi01"/>
    <x v="1"/>
    <s v="AM2.vld"/>
    <s v="4b"/>
    <n v="15"/>
    <n v="0"/>
    <s v="AM"/>
    <s v="AM2"/>
    <n v="15333"/>
    <n v="18991"/>
    <x v="1"/>
    <x v="3"/>
    <x v="0"/>
    <n v="0"/>
    <n v="0"/>
    <n v="0"/>
    <n v="1392.71"/>
    <n v="0"/>
    <n v="0"/>
  </r>
  <r>
    <s v="I25_66to56"/>
    <s v="Win"/>
    <s v="TR012"/>
    <x v="0"/>
    <x v="4"/>
    <s v="Fi01"/>
    <x v="1"/>
    <s v="AM2.vld"/>
    <s v="4b"/>
    <n v="15"/>
    <n v="0"/>
    <s v="AM"/>
    <s v="AM2"/>
    <n v="15740"/>
    <n v="15741"/>
    <x v="1"/>
    <x v="4"/>
    <x v="0"/>
    <n v="39.64"/>
    <n v="0"/>
    <n v="0"/>
    <n v="1293.42"/>
    <n v="39.64"/>
    <n v="0"/>
  </r>
  <r>
    <s v="I25_66to56"/>
    <s v="Win"/>
    <s v="TR012"/>
    <x v="0"/>
    <x v="4"/>
    <s v="Fi01"/>
    <x v="1"/>
    <s v="AM2.vld"/>
    <s v="4b"/>
    <n v="15"/>
    <n v="0"/>
    <s v="AM"/>
    <s v="AM2"/>
    <n v="15742"/>
    <n v="15743"/>
    <x v="0"/>
    <x v="5"/>
    <x v="0"/>
    <n v="45.48"/>
    <n v="0"/>
    <n v="0"/>
    <n v="1541.71"/>
    <n v="45.48"/>
    <n v="0"/>
  </r>
  <r>
    <s v="I25_66to56"/>
    <s v="Win"/>
    <s v="TR012"/>
    <x v="0"/>
    <x v="4"/>
    <s v="Fi01"/>
    <x v="1"/>
    <s v="AM2.vld"/>
    <s v="4b"/>
    <n v="15"/>
    <n v="0"/>
    <s v="AM"/>
    <s v="AM2"/>
    <n v="17350"/>
    <n v="17351"/>
    <x v="0"/>
    <x v="6"/>
    <x v="0"/>
    <n v="7.05"/>
    <n v="0"/>
    <n v="0"/>
    <n v="817.7"/>
    <n v="7.05"/>
    <n v="0"/>
  </r>
  <r>
    <s v="I25_66to56"/>
    <s v="Win"/>
    <s v="TR012"/>
    <x v="0"/>
    <x v="4"/>
    <s v="Fi01"/>
    <x v="1"/>
    <s v="AM2.vld"/>
    <s v="4b"/>
    <n v="15"/>
    <n v="0"/>
    <s v="AM"/>
    <s v="AM2"/>
    <n v="17352"/>
    <n v="17353"/>
    <x v="1"/>
    <x v="7"/>
    <x v="0"/>
    <n v="10.4"/>
    <n v="0"/>
    <n v="0"/>
    <n v="912.38"/>
    <n v="10.4"/>
    <n v="0"/>
  </r>
  <r>
    <s v="I25_66to56"/>
    <s v="Win"/>
    <s v="TR012"/>
    <x v="0"/>
    <x v="4"/>
    <s v="Fi01"/>
    <x v="1"/>
    <s v="AM2.vld"/>
    <s v="4b"/>
    <n v="15"/>
    <n v="0"/>
    <s v="AM"/>
    <s v="AM2"/>
    <n v="18993"/>
    <n v="15334"/>
    <x v="0"/>
    <x v="8"/>
    <x v="0"/>
    <n v="0"/>
    <n v="0"/>
    <n v="0"/>
    <n v="2179.77"/>
    <n v="0"/>
    <n v="0"/>
  </r>
  <r>
    <s v="I25_66to56"/>
    <s v="Win"/>
    <s v="TR012"/>
    <x v="0"/>
    <x v="4"/>
    <s v="Fi01"/>
    <x v="1"/>
    <s v="AM2.vld"/>
    <s v="4b"/>
    <n v="15"/>
    <n v="0"/>
    <s v="AM"/>
    <s v="AM2"/>
    <n v="18999"/>
    <n v="19000"/>
    <x v="1"/>
    <x v="9"/>
    <x v="0"/>
    <n v="7.86"/>
    <n v="0.63"/>
    <n v="17.82"/>
    <n v="2063.42"/>
    <n v="8.49"/>
    <n v="17.82"/>
  </r>
  <r>
    <s v="I25_66to56"/>
    <s v="Win"/>
    <s v="TR012"/>
    <x v="0"/>
    <x v="4"/>
    <s v="Fi01"/>
    <x v="1"/>
    <s v="AM2.vld"/>
    <s v="4b"/>
    <n v="15"/>
    <n v="0"/>
    <s v="AM"/>
    <s v="AM2"/>
    <n v="19002"/>
    <n v="19001"/>
    <x v="0"/>
    <x v="10"/>
    <x v="0"/>
    <n v="46.61"/>
    <n v="4.24"/>
    <n v="10.9"/>
    <n v="2473.73"/>
    <n v="50.85"/>
    <n v="10.9"/>
  </r>
  <r>
    <s v="I25_66to56"/>
    <s v="Win"/>
    <s v="TR012"/>
    <x v="0"/>
    <x v="4"/>
    <s v="Fi01"/>
    <x v="1"/>
    <s v="AM2.vld"/>
    <s v="4b"/>
    <n v="15"/>
    <n v="0"/>
    <s v="AM"/>
    <s v="AM2"/>
    <n v="19004"/>
    <n v="13271"/>
    <x v="1"/>
    <x v="11"/>
    <x v="0"/>
    <n v="0"/>
    <n v="0"/>
    <n v="6.39"/>
    <n v="1502.48"/>
    <n v="0"/>
    <n v="6.39"/>
  </r>
  <r>
    <s v="I25_66to56"/>
    <s v="Win"/>
    <s v="TR012"/>
    <x v="0"/>
    <x v="4"/>
    <s v="Fi01"/>
    <x v="1"/>
    <s v="AM2.vld"/>
    <s v="4b"/>
    <n v="15"/>
    <n v="0"/>
    <s v="AM"/>
    <s v="AM2"/>
    <n v="19017"/>
    <n v="19018"/>
    <x v="1"/>
    <x v="11"/>
    <x v="1"/>
    <n v="18.079999999999998"/>
    <n v="1.23"/>
    <n v="34.33"/>
    <n v="53.64"/>
    <n v="19.32"/>
    <n v="34.33"/>
  </r>
  <r>
    <s v="I25_66to56"/>
    <s v="Win"/>
    <s v="TR012"/>
    <x v="0"/>
    <x v="4"/>
    <s v="Fi01"/>
    <x v="1"/>
    <s v="AM2.vld"/>
    <s v="4b"/>
    <n v="15"/>
    <n v="0"/>
    <s v="AM"/>
    <s v="AM2"/>
    <n v="19035"/>
    <n v="19036"/>
    <x v="1"/>
    <x v="9"/>
    <x v="1"/>
    <n v="4.59"/>
    <n v="0.2"/>
    <n v="22.97"/>
    <n v="27.76"/>
    <n v="4.79"/>
    <n v="22.97"/>
  </r>
  <r>
    <s v="I25_66to56"/>
    <s v="Win"/>
    <s v="TR012"/>
    <x v="0"/>
    <x v="4"/>
    <s v="Fi01"/>
    <x v="1"/>
    <s v="AM2.vld"/>
    <s v="4b"/>
    <n v="15"/>
    <n v="0"/>
    <s v="AM"/>
    <s v="AM2"/>
    <n v="19059"/>
    <n v="19060"/>
    <x v="1"/>
    <x v="3"/>
    <x v="1"/>
    <n v="68.69"/>
    <n v="1.1599999999999999"/>
    <n v="11.95"/>
    <n v="81.8"/>
    <n v="69.86"/>
    <n v="11.95"/>
  </r>
  <r>
    <s v="I25_66to56"/>
    <s v="Win"/>
    <s v="TR012"/>
    <x v="0"/>
    <x v="4"/>
    <s v="Fi01"/>
    <x v="1"/>
    <s v="AM2.vld"/>
    <s v="4b"/>
    <n v="15"/>
    <n v="0"/>
    <s v="AM"/>
    <s v="AM2"/>
    <n v="19127"/>
    <n v="19239"/>
    <x v="0"/>
    <x v="0"/>
    <x v="1"/>
    <n v="339.2"/>
    <n v="29.55"/>
    <n v="66.09"/>
    <n v="434.83"/>
    <n v="368.75"/>
    <n v="66.09"/>
  </r>
  <r>
    <s v="I25_66to56"/>
    <s v="Win"/>
    <s v="TR012"/>
    <x v="0"/>
    <x v="4"/>
    <s v="Fi01"/>
    <x v="1"/>
    <s v="AM2.vld"/>
    <s v="4b"/>
    <n v="15"/>
    <n v="0"/>
    <s v="AM"/>
    <s v="AM2"/>
    <n v="19131"/>
    <n v="19130"/>
    <x v="0"/>
    <x v="2"/>
    <x v="1"/>
    <n v="617.08000000000004"/>
    <n v="51.41"/>
    <n v="79.709999999999994"/>
    <n v="748.21"/>
    <n v="668.49"/>
    <n v="79.709999999999994"/>
  </r>
  <r>
    <s v="I25_66to56"/>
    <s v="Win"/>
    <s v="TR012"/>
    <x v="0"/>
    <x v="4"/>
    <s v="Fi01"/>
    <x v="1"/>
    <s v="AM2.vld"/>
    <s v="4b"/>
    <n v="15"/>
    <n v="0"/>
    <s v="AM"/>
    <s v="AM2"/>
    <n v="19136"/>
    <n v="19135"/>
    <x v="0"/>
    <x v="1"/>
    <x v="1"/>
    <n v="609.58000000000004"/>
    <n v="49.88"/>
    <n v="68.61"/>
    <n v="728.08"/>
    <n v="659.47"/>
    <n v="68.61"/>
  </r>
  <r>
    <s v="I25_66to56"/>
    <s v="Win"/>
    <s v="TR012"/>
    <x v="0"/>
    <x v="4"/>
    <s v="Fi01"/>
    <x v="1"/>
    <s v="AM2.vld"/>
    <s v="4b"/>
    <n v="15"/>
    <n v="0"/>
    <s v="AM"/>
    <s v="AM2"/>
    <n v="19149"/>
    <n v="19148"/>
    <x v="0"/>
    <x v="10"/>
    <x v="1"/>
    <n v="146.54"/>
    <n v="7.47"/>
    <n v="31.41"/>
    <n v="185.41"/>
    <n v="154"/>
    <n v="31.41"/>
  </r>
  <r>
    <s v="I25_66to56"/>
    <s v="Win"/>
    <s v="TR012"/>
    <x v="0"/>
    <x v="4"/>
    <s v="Fi01"/>
    <x v="1"/>
    <s v="AM2.vld"/>
    <s v="4b"/>
    <n v="15"/>
    <n v="0"/>
    <s v="AM"/>
    <s v="AM2"/>
    <n v="19173"/>
    <n v="19172"/>
    <x v="0"/>
    <x v="8"/>
    <x v="1"/>
    <n v="97.65"/>
    <n v="2.2999999999999998"/>
    <n v="20.079999999999998"/>
    <n v="120.03"/>
    <n v="99.95"/>
    <n v="20.079999999999998"/>
  </r>
  <r>
    <s v="I25_66to56"/>
    <s v="Win"/>
    <s v="TR012"/>
    <x v="0"/>
    <x v="4"/>
    <s v="Fi01"/>
    <x v="2"/>
    <s v="AM3.vld"/>
    <s v="4b"/>
    <n v="15"/>
    <n v="0"/>
    <s v="AM"/>
    <s v="AM3"/>
    <n v="5209"/>
    <n v="19241"/>
    <x v="0"/>
    <x v="0"/>
    <x v="0"/>
    <n v="203.17"/>
    <n v="14.09"/>
    <n v="25.3"/>
    <n v="2821.11"/>
    <n v="217.26"/>
    <n v="25.3"/>
  </r>
  <r>
    <s v="I25_66to56"/>
    <s v="Win"/>
    <s v="TR012"/>
    <x v="0"/>
    <x v="4"/>
    <s v="Fi01"/>
    <x v="2"/>
    <s v="AM3.vld"/>
    <s v="4b"/>
    <n v="15"/>
    <n v="0"/>
    <s v="AM"/>
    <s v="AM3"/>
    <n v="5394"/>
    <n v="15366"/>
    <x v="0"/>
    <x v="1"/>
    <x v="0"/>
    <n v="104.29"/>
    <n v="9.99"/>
    <n v="18.309999999999999"/>
    <n v="2076.92"/>
    <n v="114.27"/>
    <n v="18.309999999999999"/>
  </r>
  <r>
    <s v="I25_66to56"/>
    <s v="Win"/>
    <s v="TR012"/>
    <x v="0"/>
    <x v="4"/>
    <s v="Fi01"/>
    <x v="2"/>
    <s v="AM3.vld"/>
    <s v="4b"/>
    <n v="15"/>
    <n v="0"/>
    <s v="AM"/>
    <s v="AM3"/>
    <n v="13270"/>
    <n v="11802"/>
    <x v="0"/>
    <x v="2"/>
    <x v="0"/>
    <n v="64.84"/>
    <n v="7"/>
    <n v="11.77"/>
    <n v="2202.19"/>
    <n v="71.84"/>
    <n v="11.77"/>
  </r>
  <r>
    <s v="I25_66to56"/>
    <s v="Win"/>
    <s v="TR012"/>
    <x v="0"/>
    <x v="4"/>
    <s v="Fi01"/>
    <x v="2"/>
    <s v="AM3.vld"/>
    <s v="4b"/>
    <n v="15"/>
    <n v="0"/>
    <s v="AM"/>
    <s v="AM3"/>
    <n v="15333"/>
    <n v="18991"/>
    <x v="1"/>
    <x v="3"/>
    <x v="0"/>
    <n v="0"/>
    <n v="0"/>
    <n v="0"/>
    <n v="1202.97"/>
    <n v="0"/>
    <n v="0"/>
  </r>
  <r>
    <s v="I25_66to56"/>
    <s v="Win"/>
    <s v="TR012"/>
    <x v="0"/>
    <x v="4"/>
    <s v="Fi01"/>
    <x v="2"/>
    <s v="AM3.vld"/>
    <s v="4b"/>
    <n v="15"/>
    <n v="0"/>
    <s v="AM"/>
    <s v="AM3"/>
    <n v="15740"/>
    <n v="15741"/>
    <x v="1"/>
    <x v="4"/>
    <x v="0"/>
    <n v="50.41"/>
    <n v="0"/>
    <n v="0.01"/>
    <n v="1257.0899999999999"/>
    <n v="50.41"/>
    <n v="0.01"/>
  </r>
  <r>
    <s v="I25_66to56"/>
    <s v="Win"/>
    <s v="TR012"/>
    <x v="0"/>
    <x v="4"/>
    <s v="Fi01"/>
    <x v="2"/>
    <s v="AM3.vld"/>
    <s v="4b"/>
    <n v="15"/>
    <n v="0"/>
    <s v="AM"/>
    <s v="AM3"/>
    <n v="15742"/>
    <n v="15743"/>
    <x v="0"/>
    <x v="5"/>
    <x v="0"/>
    <n v="54.57"/>
    <n v="0"/>
    <n v="0"/>
    <n v="1047.31"/>
    <n v="54.57"/>
    <n v="0"/>
  </r>
  <r>
    <s v="I25_66to56"/>
    <s v="Win"/>
    <s v="TR012"/>
    <x v="0"/>
    <x v="4"/>
    <s v="Fi01"/>
    <x v="2"/>
    <s v="AM3.vld"/>
    <s v="4b"/>
    <n v="15"/>
    <n v="0"/>
    <s v="AM"/>
    <s v="AM3"/>
    <n v="17350"/>
    <n v="17351"/>
    <x v="0"/>
    <x v="6"/>
    <x v="0"/>
    <n v="7.13"/>
    <n v="0"/>
    <n v="0"/>
    <n v="750.06"/>
    <n v="7.13"/>
    <n v="0"/>
  </r>
  <r>
    <s v="I25_66to56"/>
    <s v="Win"/>
    <s v="TR012"/>
    <x v="0"/>
    <x v="4"/>
    <s v="Fi01"/>
    <x v="2"/>
    <s v="AM3.vld"/>
    <s v="4b"/>
    <n v="15"/>
    <n v="0"/>
    <s v="AM"/>
    <s v="AM3"/>
    <n v="17352"/>
    <n v="17353"/>
    <x v="1"/>
    <x v="7"/>
    <x v="0"/>
    <n v="15.08"/>
    <n v="0"/>
    <n v="0"/>
    <n v="1010.11"/>
    <n v="15.08"/>
    <n v="0"/>
  </r>
  <r>
    <s v="I25_66to56"/>
    <s v="Win"/>
    <s v="TR012"/>
    <x v="0"/>
    <x v="4"/>
    <s v="Fi01"/>
    <x v="2"/>
    <s v="AM3.vld"/>
    <s v="4b"/>
    <n v="15"/>
    <n v="0"/>
    <s v="AM"/>
    <s v="AM3"/>
    <n v="18993"/>
    <n v="15334"/>
    <x v="0"/>
    <x v="8"/>
    <x v="0"/>
    <n v="0"/>
    <n v="0"/>
    <n v="0"/>
    <n v="1603.56"/>
    <n v="0"/>
    <n v="0"/>
  </r>
  <r>
    <s v="I25_66to56"/>
    <s v="Win"/>
    <s v="TR012"/>
    <x v="0"/>
    <x v="4"/>
    <s v="Fi01"/>
    <x v="2"/>
    <s v="AM3.vld"/>
    <s v="4b"/>
    <n v="15"/>
    <n v="0"/>
    <s v="AM"/>
    <s v="AM3"/>
    <n v="18999"/>
    <n v="19000"/>
    <x v="1"/>
    <x v="9"/>
    <x v="0"/>
    <n v="16.27"/>
    <n v="1.36"/>
    <n v="18.61"/>
    <n v="1897.46"/>
    <n v="17.63"/>
    <n v="18.61"/>
  </r>
  <r>
    <s v="I25_66to56"/>
    <s v="Win"/>
    <s v="TR012"/>
    <x v="0"/>
    <x v="4"/>
    <s v="Fi01"/>
    <x v="2"/>
    <s v="AM3.vld"/>
    <s v="4b"/>
    <n v="15"/>
    <n v="0"/>
    <s v="AM"/>
    <s v="AM3"/>
    <n v="19002"/>
    <n v="19001"/>
    <x v="0"/>
    <x v="10"/>
    <x v="0"/>
    <n v="58.77"/>
    <n v="5.25"/>
    <n v="12.26"/>
    <n v="2122.92"/>
    <n v="64.010000000000005"/>
    <n v="12.26"/>
  </r>
  <r>
    <s v="I25_66to56"/>
    <s v="Win"/>
    <s v="TR012"/>
    <x v="0"/>
    <x v="4"/>
    <s v="Fi01"/>
    <x v="2"/>
    <s v="AM3.vld"/>
    <s v="4b"/>
    <n v="15"/>
    <n v="0"/>
    <s v="AM"/>
    <s v="AM3"/>
    <n v="19004"/>
    <n v="13271"/>
    <x v="1"/>
    <x v="11"/>
    <x v="0"/>
    <n v="0"/>
    <n v="0"/>
    <n v="5.95"/>
    <n v="1577.09"/>
    <n v="0"/>
    <n v="5.95"/>
  </r>
  <r>
    <s v="I25_66to56"/>
    <s v="Win"/>
    <s v="TR012"/>
    <x v="0"/>
    <x v="4"/>
    <s v="Fi01"/>
    <x v="2"/>
    <s v="AM3.vld"/>
    <s v="4b"/>
    <n v="15"/>
    <n v="0"/>
    <s v="AM"/>
    <s v="AM3"/>
    <n v="19017"/>
    <n v="19018"/>
    <x v="1"/>
    <x v="11"/>
    <x v="1"/>
    <n v="25.22"/>
    <n v="1.75"/>
    <n v="32.85"/>
    <n v="59.82"/>
    <n v="26.97"/>
    <n v="32.85"/>
  </r>
  <r>
    <s v="I25_66to56"/>
    <s v="Win"/>
    <s v="TR012"/>
    <x v="0"/>
    <x v="4"/>
    <s v="Fi01"/>
    <x v="2"/>
    <s v="AM3.vld"/>
    <s v="4b"/>
    <n v="15"/>
    <n v="0"/>
    <s v="AM"/>
    <s v="AM3"/>
    <n v="19035"/>
    <n v="19036"/>
    <x v="1"/>
    <x v="9"/>
    <x v="1"/>
    <n v="12.39"/>
    <n v="0.67"/>
    <n v="23.05"/>
    <n v="36.1"/>
    <n v="13.05"/>
    <n v="23.05"/>
  </r>
  <r>
    <s v="I25_66to56"/>
    <s v="Win"/>
    <s v="TR012"/>
    <x v="0"/>
    <x v="4"/>
    <s v="Fi01"/>
    <x v="2"/>
    <s v="AM3.vld"/>
    <s v="4b"/>
    <n v="15"/>
    <n v="0"/>
    <s v="AM"/>
    <s v="AM3"/>
    <n v="19059"/>
    <n v="19060"/>
    <x v="1"/>
    <x v="3"/>
    <x v="1"/>
    <n v="96.63"/>
    <n v="2.08"/>
    <n v="10.51"/>
    <n v="109.23"/>
    <n v="98.71"/>
    <n v="10.51"/>
  </r>
  <r>
    <s v="I25_66to56"/>
    <s v="Win"/>
    <s v="TR012"/>
    <x v="0"/>
    <x v="4"/>
    <s v="Fi01"/>
    <x v="2"/>
    <s v="AM3.vld"/>
    <s v="4b"/>
    <n v="15"/>
    <n v="0"/>
    <s v="AM"/>
    <s v="AM3"/>
    <n v="19127"/>
    <n v="19239"/>
    <x v="0"/>
    <x v="0"/>
    <x v="1"/>
    <n v="410.28"/>
    <n v="35.479999999999997"/>
    <n v="58.76"/>
    <n v="504.51"/>
    <n v="445.76"/>
    <n v="58.76"/>
  </r>
  <r>
    <s v="I25_66to56"/>
    <s v="Win"/>
    <s v="TR012"/>
    <x v="0"/>
    <x v="4"/>
    <s v="Fi01"/>
    <x v="2"/>
    <s v="AM3.vld"/>
    <s v="4b"/>
    <n v="15"/>
    <n v="0"/>
    <s v="AM"/>
    <s v="AM3"/>
    <n v="19131"/>
    <n v="19130"/>
    <x v="0"/>
    <x v="2"/>
    <x v="1"/>
    <n v="625"/>
    <n v="49.94"/>
    <n v="65.569999999999993"/>
    <n v="740.5"/>
    <n v="674.94"/>
    <n v="65.569999999999993"/>
  </r>
  <r>
    <s v="I25_66to56"/>
    <s v="Win"/>
    <s v="TR012"/>
    <x v="0"/>
    <x v="4"/>
    <s v="Fi01"/>
    <x v="2"/>
    <s v="AM3.vld"/>
    <s v="4b"/>
    <n v="15"/>
    <n v="0"/>
    <s v="AM"/>
    <s v="AM3"/>
    <n v="19136"/>
    <n v="19135"/>
    <x v="0"/>
    <x v="1"/>
    <x v="1"/>
    <n v="592.67999999999995"/>
    <n v="46.19"/>
    <n v="55.92"/>
    <n v="694.79"/>
    <n v="638.87"/>
    <n v="55.92"/>
  </r>
  <r>
    <s v="I25_66to56"/>
    <s v="Win"/>
    <s v="TR012"/>
    <x v="0"/>
    <x v="4"/>
    <s v="Fi01"/>
    <x v="2"/>
    <s v="AM3.vld"/>
    <s v="4b"/>
    <n v="15"/>
    <n v="0"/>
    <s v="AM"/>
    <s v="AM3"/>
    <n v="19149"/>
    <n v="19148"/>
    <x v="0"/>
    <x v="10"/>
    <x v="1"/>
    <n v="231.66"/>
    <n v="12.49"/>
    <n v="29.72"/>
    <n v="273.87"/>
    <n v="244.14"/>
    <n v="29.72"/>
  </r>
  <r>
    <s v="I25_66to56"/>
    <s v="Win"/>
    <s v="TR012"/>
    <x v="0"/>
    <x v="4"/>
    <s v="Fi01"/>
    <x v="2"/>
    <s v="AM3.vld"/>
    <s v="4b"/>
    <n v="15"/>
    <n v="0"/>
    <s v="AM"/>
    <s v="AM3"/>
    <n v="19173"/>
    <n v="19172"/>
    <x v="0"/>
    <x v="8"/>
    <x v="1"/>
    <n v="147.9"/>
    <n v="4.3600000000000003"/>
    <n v="15.42"/>
    <n v="167.68"/>
    <n v="152.26"/>
    <n v="15.42"/>
  </r>
  <r>
    <s v="I25_66to56"/>
    <s v="Win"/>
    <s v="TR012"/>
    <x v="0"/>
    <x v="4"/>
    <s v="Fi01"/>
    <x v="3"/>
    <s v="AM4.vld"/>
    <s v="4b"/>
    <n v="15"/>
    <n v="0"/>
    <s v="AM"/>
    <s v="AM4"/>
    <n v="5209"/>
    <n v="19241"/>
    <x v="0"/>
    <x v="0"/>
    <x v="0"/>
    <n v="327.84"/>
    <n v="22.13"/>
    <n v="60.29"/>
    <n v="6327.82"/>
    <n v="349.97"/>
    <n v="60.29"/>
  </r>
  <r>
    <s v="I25_66to56"/>
    <s v="Win"/>
    <s v="TR012"/>
    <x v="0"/>
    <x v="4"/>
    <s v="Fi01"/>
    <x v="3"/>
    <s v="AM4.vld"/>
    <s v="4b"/>
    <n v="15"/>
    <n v="0"/>
    <s v="AM"/>
    <s v="AM4"/>
    <n v="5394"/>
    <n v="15366"/>
    <x v="0"/>
    <x v="1"/>
    <x v="0"/>
    <n v="204.06"/>
    <n v="16.66"/>
    <n v="56.85"/>
    <n v="4974.46"/>
    <n v="220.72"/>
    <n v="56.85"/>
  </r>
  <r>
    <s v="I25_66to56"/>
    <s v="Win"/>
    <s v="TR012"/>
    <x v="0"/>
    <x v="4"/>
    <s v="Fi01"/>
    <x v="3"/>
    <s v="AM4.vld"/>
    <s v="4b"/>
    <n v="15"/>
    <n v="0"/>
    <s v="AM"/>
    <s v="AM4"/>
    <n v="13270"/>
    <n v="11802"/>
    <x v="0"/>
    <x v="2"/>
    <x v="0"/>
    <n v="131.5"/>
    <n v="12.57"/>
    <n v="30.55"/>
    <n v="5317.97"/>
    <n v="144.06"/>
    <n v="30.55"/>
  </r>
  <r>
    <s v="I25_66to56"/>
    <s v="Win"/>
    <s v="TR012"/>
    <x v="0"/>
    <x v="4"/>
    <s v="Fi01"/>
    <x v="3"/>
    <s v="AM4.vld"/>
    <s v="4b"/>
    <n v="15"/>
    <n v="0"/>
    <s v="AM"/>
    <s v="AM4"/>
    <n v="15333"/>
    <n v="18991"/>
    <x v="1"/>
    <x v="3"/>
    <x v="0"/>
    <n v="0"/>
    <n v="0"/>
    <n v="0"/>
    <n v="2687.11"/>
    <n v="0"/>
    <n v="0"/>
  </r>
  <r>
    <s v="I25_66to56"/>
    <s v="Win"/>
    <s v="TR012"/>
    <x v="0"/>
    <x v="4"/>
    <s v="Fi01"/>
    <x v="3"/>
    <s v="AM4.vld"/>
    <s v="4b"/>
    <n v="15"/>
    <n v="0"/>
    <s v="AM"/>
    <s v="AM4"/>
    <n v="15740"/>
    <n v="15741"/>
    <x v="1"/>
    <x v="4"/>
    <x v="0"/>
    <n v="112.42"/>
    <n v="0"/>
    <n v="0.04"/>
    <n v="2667.25"/>
    <n v="112.42"/>
    <n v="0.04"/>
  </r>
  <r>
    <s v="I25_66to56"/>
    <s v="Win"/>
    <s v="TR012"/>
    <x v="0"/>
    <x v="4"/>
    <s v="Fi01"/>
    <x v="3"/>
    <s v="AM4.vld"/>
    <s v="4b"/>
    <n v="15"/>
    <n v="0"/>
    <s v="AM"/>
    <s v="AM4"/>
    <n v="15742"/>
    <n v="15743"/>
    <x v="0"/>
    <x v="5"/>
    <x v="0"/>
    <n v="136.41999999999999"/>
    <n v="0"/>
    <n v="0"/>
    <n v="2464.1799999999998"/>
    <n v="136.41999999999999"/>
    <n v="0"/>
  </r>
  <r>
    <s v="I25_66to56"/>
    <s v="Win"/>
    <s v="TR012"/>
    <x v="0"/>
    <x v="4"/>
    <s v="Fi01"/>
    <x v="3"/>
    <s v="AM4.vld"/>
    <s v="4b"/>
    <n v="15"/>
    <n v="0"/>
    <s v="AM"/>
    <s v="AM4"/>
    <n v="17350"/>
    <n v="17351"/>
    <x v="0"/>
    <x v="6"/>
    <x v="0"/>
    <n v="22.19"/>
    <n v="0"/>
    <n v="0"/>
    <n v="2096.1"/>
    <n v="22.19"/>
    <n v="0"/>
  </r>
  <r>
    <s v="I25_66to56"/>
    <s v="Win"/>
    <s v="TR012"/>
    <x v="0"/>
    <x v="4"/>
    <s v="Fi01"/>
    <x v="3"/>
    <s v="AM4.vld"/>
    <s v="4b"/>
    <n v="15"/>
    <n v="0"/>
    <s v="AM"/>
    <s v="AM4"/>
    <n v="17352"/>
    <n v="17353"/>
    <x v="1"/>
    <x v="7"/>
    <x v="0"/>
    <n v="34.11"/>
    <n v="0"/>
    <n v="0.01"/>
    <n v="2462.09"/>
    <n v="34.11"/>
    <n v="0.01"/>
  </r>
  <r>
    <s v="I25_66to56"/>
    <s v="Win"/>
    <s v="TR012"/>
    <x v="0"/>
    <x v="4"/>
    <s v="Fi01"/>
    <x v="3"/>
    <s v="AM4.vld"/>
    <s v="4b"/>
    <n v="15"/>
    <n v="0"/>
    <s v="AM"/>
    <s v="AM4"/>
    <n v="18993"/>
    <n v="15334"/>
    <x v="0"/>
    <x v="8"/>
    <x v="0"/>
    <n v="0"/>
    <n v="0"/>
    <n v="0"/>
    <n v="3155.06"/>
    <n v="0"/>
    <n v="0"/>
  </r>
  <r>
    <s v="I25_66to56"/>
    <s v="Win"/>
    <s v="TR012"/>
    <x v="0"/>
    <x v="4"/>
    <s v="Fi01"/>
    <x v="3"/>
    <s v="AM4.vld"/>
    <s v="4b"/>
    <n v="15"/>
    <n v="0"/>
    <s v="AM"/>
    <s v="AM4"/>
    <n v="18999"/>
    <n v="19000"/>
    <x v="1"/>
    <x v="9"/>
    <x v="0"/>
    <n v="71.19"/>
    <n v="6.73"/>
    <n v="38.799999999999997"/>
    <n v="4028.97"/>
    <n v="77.91"/>
    <n v="38.799999999999997"/>
  </r>
  <r>
    <s v="I25_66to56"/>
    <s v="Win"/>
    <s v="TR012"/>
    <x v="0"/>
    <x v="4"/>
    <s v="Fi01"/>
    <x v="3"/>
    <s v="AM4.vld"/>
    <s v="4b"/>
    <n v="15"/>
    <n v="0"/>
    <s v="AM"/>
    <s v="AM4"/>
    <n v="19002"/>
    <n v="19001"/>
    <x v="0"/>
    <x v="10"/>
    <x v="0"/>
    <n v="130.09"/>
    <n v="11.63"/>
    <n v="27.17"/>
    <n v="4344.41"/>
    <n v="141.72"/>
    <n v="27.17"/>
  </r>
  <r>
    <s v="I25_66to56"/>
    <s v="Win"/>
    <s v="TR012"/>
    <x v="0"/>
    <x v="4"/>
    <s v="Fi01"/>
    <x v="3"/>
    <s v="AM4.vld"/>
    <s v="4b"/>
    <n v="15"/>
    <n v="0"/>
    <s v="AM"/>
    <s v="AM4"/>
    <n v="19004"/>
    <n v="13271"/>
    <x v="1"/>
    <x v="11"/>
    <x v="0"/>
    <n v="3.41"/>
    <n v="0.32"/>
    <n v="18.670000000000002"/>
    <n v="4091.67"/>
    <n v="3.73"/>
    <n v="18.670000000000002"/>
  </r>
  <r>
    <s v="I25_66to56"/>
    <s v="Win"/>
    <s v="TR012"/>
    <x v="0"/>
    <x v="4"/>
    <s v="Fi01"/>
    <x v="3"/>
    <s v="AM4.vld"/>
    <s v="4b"/>
    <n v="15"/>
    <n v="0"/>
    <s v="AM"/>
    <s v="AM4"/>
    <n v="19017"/>
    <n v="19018"/>
    <x v="1"/>
    <x v="11"/>
    <x v="1"/>
    <n v="183.84"/>
    <n v="16.03"/>
    <n v="109.09"/>
    <n v="308.95999999999998"/>
    <n v="199.87"/>
    <n v="109.09"/>
  </r>
  <r>
    <s v="I25_66to56"/>
    <s v="Win"/>
    <s v="TR012"/>
    <x v="0"/>
    <x v="4"/>
    <s v="Fi01"/>
    <x v="3"/>
    <s v="AM4.vld"/>
    <s v="4b"/>
    <n v="15"/>
    <n v="0"/>
    <s v="AM"/>
    <s v="AM4"/>
    <n v="19035"/>
    <n v="19036"/>
    <x v="1"/>
    <x v="9"/>
    <x v="1"/>
    <n v="71.510000000000005"/>
    <n v="4.45"/>
    <n v="68.33"/>
    <n v="144.30000000000001"/>
    <n v="75.97"/>
    <n v="68.33"/>
  </r>
  <r>
    <s v="I25_66to56"/>
    <s v="Win"/>
    <s v="TR012"/>
    <x v="0"/>
    <x v="4"/>
    <s v="Fi01"/>
    <x v="3"/>
    <s v="AM4.vld"/>
    <s v="4b"/>
    <n v="15"/>
    <n v="0"/>
    <s v="AM"/>
    <s v="AM4"/>
    <n v="19059"/>
    <n v="19060"/>
    <x v="1"/>
    <x v="3"/>
    <x v="1"/>
    <n v="227.95"/>
    <n v="5.42"/>
    <n v="25.61"/>
    <n v="258.98"/>
    <n v="233.37"/>
    <n v="25.61"/>
  </r>
  <r>
    <s v="I25_66to56"/>
    <s v="Win"/>
    <s v="TR012"/>
    <x v="0"/>
    <x v="4"/>
    <s v="Fi01"/>
    <x v="3"/>
    <s v="AM4.vld"/>
    <s v="4b"/>
    <n v="15"/>
    <n v="0"/>
    <s v="AM"/>
    <s v="AM4"/>
    <n v="19127"/>
    <n v="19239"/>
    <x v="0"/>
    <x v="0"/>
    <x v="1"/>
    <n v="939.85"/>
    <n v="72.2"/>
    <n v="161.33000000000001"/>
    <n v="1173.3800000000001"/>
    <n v="1012.05"/>
    <n v="161.33000000000001"/>
  </r>
  <r>
    <s v="I25_66to56"/>
    <s v="Win"/>
    <s v="TR012"/>
    <x v="0"/>
    <x v="4"/>
    <s v="Fi01"/>
    <x v="3"/>
    <s v="AM4.vld"/>
    <s v="4b"/>
    <n v="15"/>
    <n v="0"/>
    <s v="AM"/>
    <s v="AM4"/>
    <n v="19131"/>
    <n v="19130"/>
    <x v="0"/>
    <x v="2"/>
    <x v="1"/>
    <n v="1280.19"/>
    <n v="92.53"/>
    <n v="173.38"/>
    <n v="1546.1"/>
    <n v="1372.71"/>
    <n v="173.38"/>
  </r>
  <r>
    <s v="I25_66to56"/>
    <s v="Win"/>
    <s v="TR012"/>
    <x v="0"/>
    <x v="4"/>
    <s v="Fi01"/>
    <x v="3"/>
    <s v="AM4.vld"/>
    <s v="4b"/>
    <n v="15"/>
    <n v="0"/>
    <s v="AM"/>
    <s v="AM4"/>
    <n v="19136"/>
    <n v="19135"/>
    <x v="0"/>
    <x v="1"/>
    <x v="1"/>
    <n v="1175.8900000000001"/>
    <n v="84.25"/>
    <n v="133.44"/>
    <n v="1393.57"/>
    <n v="1260.1300000000001"/>
    <n v="133.44"/>
  </r>
  <r>
    <s v="I25_66to56"/>
    <s v="Win"/>
    <s v="TR012"/>
    <x v="0"/>
    <x v="4"/>
    <s v="Fi01"/>
    <x v="3"/>
    <s v="AM4.vld"/>
    <s v="4b"/>
    <n v="15"/>
    <n v="0"/>
    <s v="AM"/>
    <s v="AM4"/>
    <n v="19149"/>
    <n v="19148"/>
    <x v="0"/>
    <x v="10"/>
    <x v="1"/>
    <n v="574.62"/>
    <n v="31.05"/>
    <n v="65.16"/>
    <n v="670.83"/>
    <n v="605.66999999999996"/>
    <n v="65.16"/>
  </r>
  <r>
    <s v="I25_66to56"/>
    <s v="Win"/>
    <s v="TR012"/>
    <x v="0"/>
    <x v="4"/>
    <s v="Fi01"/>
    <x v="3"/>
    <s v="AM4.vld"/>
    <s v="4b"/>
    <n v="15"/>
    <n v="0"/>
    <s v="AM"/>
    <s v="AM4"/>
    <n v="19173"/>
    <n v="19172"/>
    <x v="0"/>
    <x v="8"/>
    <x v="1"/>
    <n v="363.03"/>
    <n v="11.01"/>
    <n v="29.15"/>
    <n v="403.19"/>
    <n v="374.04"/>
    <n v="29.15"/>
  </r>
  <r>
    <s v="I25_66to56"/>
    <s v="Win"/>
    <s v="TR012"/>
    <x v="0"/>
    <x v="4"/>
    <s v="Fi01"/>
    <x v="4"/>
    <s v="AM5.vld"/>
    <s v="4b"/>
    <n v="15"/>
    <n v="0"/>
    <s v="AM"/>
    <s v="AM5"/>
    <n v="5209"/>
    <n v="19241"/>
    <x v="0"/>
    <x v="0"/>
    <x v="0"/>
    <n v="142.16999999999999"/>
    <n v="9.7100000000000009"/>
    <n v="24.29"/>
    <n v="2986.74"/>
    <n v="151.88"/>
    <n v="24.29"/>
  </r>
  <r>
    <s v="I25_66to56"/>
    <s v="Win"/>
    <s v="TR012"/>
    <x v="0"/>
    <x v="4"/>
    <s v="Fi01"/>
    <x v="4"/>
    <s v="AM5.vld"/>
    <s v="4b"/>
    <n v="15"/>
    <n v="0"/>
    <s v="AM"/>
    <s v="AM5"/>
    <n v="5394"/>
    <n v="15366"/>
    <x v="0"/>
    <x v="1"/>
    <x v="0"/>
    <n v="135.69999999999999"/>
    <n v="11.54"/>
    <n v="20.77"/>
    <n v="2446.15"/>
    <n v="147.25"/>
    <n v="20.77"/>
  </r>
  <r>
    <s v="I25_66to56"/>
    <s v="Win"/>
    <s v="TR012"/>
    <x v="0"/>
    <x v="4"/>
    <s v="Fi01"/>
    <x v="4"/>
    <s v="AM5.vld"/>
    <s v="4b"/>
    <n v="15"/>
    <n v="0"/>
    <s v="AM"/>
    <s v="AM5"/>
    <n v="13270"/>
    <n v="11802"/>
    <x v="0"/>
    <x v="2"/>
    <x v="0"/>
    <n v="94.03"/>
    <n v="10.06"/>
    <n v="15.05"/>
    <n v="2602.63"/>
    <n v="104.09"/>
    <n v="15.05"/>
  </r>
  <r>
    <s v="I25_66to56"/>
    <s v="Win"/>
    <s v="TR012"/>
    <x v="0"/>
    <x v="4"/>
    <s v="Fi01"/>
    <x v="4"/>
    <s v="AM5.vld"/>
    <s v="4b"/>
    <n v="15"/>
    <n v="0"/>
    <s v="AM"/>
    <s v="AM5"/>
    <n v="15333"/>
    <n v="18991"/>
    <x v="1"/>
    <x v="3"/>
    <x v="0"/>
    <n v="0"/>
    <n v="0"/>
    <n v="0"/>
    <n v="1369.72"/>
    <n v="0"/>
    <n v="0"/>
  </r>
  <r>
    <s v="I25_66to56"/>
    <s v="Win"/>
    <s v="TR012"/>
    <x v="0"/>
    <x v="4"/>
    <s v="Fi01"/>
    <x v="4"/>
    <s v="AM5.vld"/>
    <s v="4b"/>
    <n v="15"/>
    <n v="0"/>
    <s v="AM"/>
    <s v="AM5"/>
    <n v="15740"/>
    <n v="15741"/>
    <x v="1"/>
    <x v="4"/>
    <x v="0"/>
    <n v="58.02"/>
    <n v="0"/>
    <n v="0"/>
    <n v="1398.68"/>
    <n v="58.02"/>
    <n v="0"/>
  </r>
  <r>
    <s v="I25_66to56"/>
    <s v="Win"/>
    <s v="TR012"/>
    <x v="0"/>
    <x v="4"/>
    <s v="Fi01"/>
    <x v="4"/>
    <s v="AM5.vld"/>
    <s v="4b"/>
    <n v="15"/>
    <n v="0"/>
    <s v="AM"/>
    <s v="AM5"/>
    <n v="15742"/>
    <n v="15743"/>
    <x v="0"/>
    <x v="5"/>
    <x v="0"/>
    <n v="35.58"/>
    <n v="0"/>
    <n v="0"/>
    <n v="981.75"/>
    <n v="35.58"/>
    <n v="0"/>
  </r>
  <r>
    <s v="I25_66to56"/>
    <s v="Win"/>
    <s v="TR012"/>
    <x v="0"/>
    <x v="4"/>
    <s v="Fi01"/>
    <x v="4"/>
    <s v="AM5.vld"/>
    <s v="4b"/>
    <n v="15"/>
    <n v="0"/>
    <s v="AM"/>
    <s v="AM5"/>
    <n v="17350"/>
    <n v="17351"/>
    <x v="0"/>
    <x v="6"/>
    <x v="0"/>
    <n v="9.94"/>
    <n v="0"/>
    <n v="0"/>
    <n v="1043.21"/>
    <n v="9.94"/>
    <n v="0"/>
  </r>
  <r>
    <s v="I25_66to56"/>
    <s v="Win"/>
    <s v="TR012"/>
    <x v="0"/>
    <x v="4"/>
    <s v="Fi01"/>
    <x v="4"/>
    <s v="AM5.vld"/>
    <s v="4b"/>
    <n v="15"/>
    <n v="0"/>
    <s v="AM"/>
    <s v="AM5"/>
    <n v="17352"/>
    <n v="17353"/>
    <x v="1"/>
    <x v="7"/>
    <x v="0"/>
    <n v="17.22"/>
    <n v="0"/>
    <n v="0"/>
    <n v="1218.27"/>
    <n v="17.22"/>
    <n v="0"/>
  </r>
  <r>
    <s v="I25_66to56"/>
    <s v="Win"/>
    <s v="TR012"/>
    <x v="0"/>
    <x v="4"/>
    <s v="Fi01"/>
    <x v="4"/>
    <s v="AM5.vld"/>
    <s v="4b"/>
    <n v="15"/>
    <n v="0"/>
    <s v="AM"/>
    <s v="AM5"/>
    <n v="18993"/>
    <n v="15334"/>
    <x v="0"/>
    <x v="8"/>
    <x v="0"/>
    <n v="0"/>
    <n v="0"/>
    <n v="0"/>
    <n v="1419.32"/>
    <n v="0"/>
    <n v="0"/>
  </r>
  <r>
    <s v="I25_66to56"/>
    <s v="Win"/>
    <s v="TR012"/>
    <x v="0"/>
    <x v="4"/>
    <s v="Fi01"/>
    <x v="4"/>
    <s v="AM5.vld"/>
    <s v="4b"/>
    <n v="15"/>
    <n v="0"/>
    <s v="AM"/>
    <s v="AM5"/>
    <n v="18999"/>
    <n v="19000"/>
    <x v="1"/>
    <x v="9"/>
    <x v="0"/>
    <n v="41.61"/>
    <n v="3.99"/>
    <n v="18.850000000000001"/>
    <n v="2101.4499999999998"/>
    <n v="45.6"/>
    <n v="18.850000000000001"/>
  </r>
  <r>
    <s v="I25_66to56"/>
    <s v="Win"/>
    <s v="TR012"/>
    <x v="0"/>
    <x v="4"/>
    <s v="Fi01"/>
    <x v="4"/>
    <s v="AM5.vld"/>
    <s v="4b"/>
    <n v="15"/>
    <n v="0"/>
    <s v="AM"/>
    <s v="AM5"/>
    <n v="19002"/>
    <n v="19001"/>
    <x v="0"/>
    <x v="10"/>
    <x v="0"/>
    <n v="30.21"/>
    <n v="2.4500000000000002"/>
    <n v="10.14"/>
    <n v="1953.18"/>
    <n v="32.659999999999997"/>
    <n v="10.14"/>
  </r>
  <r>
    <s v="I25_66to56"/>
    <s v="Win"/>
    <s v="TR012"/>
    <x v="0"/>
    <x v="4"/>
    <s v="Fi01"/>
    <x v="4"/>
    <s v="AM5.vld"/>
    <s v="4b"/>
    <n v="15"/>
    <n v="0"/>
    <s v="AM"/>
    <s v="AM5"/>
    <n v="19004"/>
    <n v="13271"/>
    <x v="1"/>
    <x v="11"/>
    <x v="0"/>
    <n v="3.15"/>
    <n v="0.23"/>
    <n v="8.65"/>
    <n v="2293.6999999999998"/>
    <n v="3.38"/>
    <n v="8.65"/>
  </r>
  <r>
    <s v="I25_66to56"/>
    <s v="Win"/>
    <s v="TR012"/>
    <x v="0"/>
    <x v="4"/>
    <s v="Fi01"/>
    <x v="4"/>
    <s v="AM5.vld"/>
    <s v="4b"/>
    <n v="15"/>
    <n v="0"/>
    <s v="AM"/>
    <s v="AM5"/>
    <n v="19017"/>
    <n v="19018"/>
    <x v="1"/>
    <x v="11"/>
    <x v="1"/>
    <n v="156.94"/>
    <n v="13.24"/>
    <n v="56.36"/>
    <n v="226.54"/>
    <n v="170.18"/>
    <n v="56.36"/>
  </r>
  <r>
    <s v="I25_66to56"/>
    <s v="Win"/>
    <s v="TR012"/>
    <x v="0"/>
    <x v="4"/>
    <s v="Fi01"/>
    <x v="4"/>
    <s v="AM5.vld"/>
    <s v="4b"/>
    <n v="15"/>
    <n v="0"/>
    <s v="AM"/>
    <s v="AM5"/>
    <n v="19035"/>
    <n v="19036"/>
    <x v="1"/>
    <x v="9"/>
    <x v="1"/>
    <n v="48.73"/>
    <n v="2.61"/>
    <n v="32.32"/>
    <n v="83.65"/>
    <n v="51.34"/>
    <n v="32.32"/>
  </r>
  <r>
    <s v="I25_66to56"/>
    <s v="Win"/>
    <s v="TR012"/>
    <x v="0"/>
    <x v="4"/>
    <s v="Fi01"/>
    <x v="4"/>
    <s v="AM5.vld"/>
    <s v="4b"/>
    <n v="15"/>
    <n v="0"/>
    <s v="AM"/>
    <s v="AM5"/>
    <n v="19059"/>
    <n v="19060"/>
    <x v="1"/>
    <x v="3"/>
    <x v="1"/>
    <n v="103.52"/>
    <n v="2.0499999999999998"/>
    <n v="12.52"/>
    <n v="118.09"/>
    <n v="105.57"/>
    <n v="12.52"/>
  </r>
  <r>
    <s v="I25_66to56"/>
    <s v="Win"/>
    <s v="TR012"/>
    <x v="0"/>
    <x v="4"/>
    <s v="Fi01"/>
    <x v="4"/>
    <s v="AM5.vld"/>
    <s v="4b"/>
    <n v="15"/>
    <n v="0"/>
    <s v="AM"/>
    <s v="AM5"/>
    <n v="19127"/>
    <n v="19239"/>
    <x v="0"/>
    <x v="0"/>
    <x v="1"/>
    <n v="463.3"/>
    <n v="38.909999999999997"/>
    <n v="71.92"/>
    <n v="574.14"/>
    <n v="502.21"/>
    <n v="71.92"/>
  </r>
  <r>
    <s v="I25_66to56"/>
    <s v="Win"/>
    <s v="TR012"/>
    <x v="0"/>
    <x v="4"/>
    <s v="Fi01"/>
    <x v="4"/>
    <s v="AM5.vld"/>
    <s v="4b"/>
    <n v="15"/>
    <n v="0"/>
    <s v="AM"/>
    <s v="AM5"/>
    <n v="19131"/>
    <n v="19130"/>
    <x v="0"/>
    <x v="2"/>
    <x v="1"/>
    <n v="532.35"/>
    <n v="40.36"/>
    <n v="71.45"/>
    <n v="644.15"/>
    <n v="572.70000000000005"/>
    <n v="71.45"/>
  </r>
  <r>
    <s v="I25_66to56"/>
    <s v="Win"/>
    <s v="TR012"/>
    <x v="0"/>
    <x v="4"/>
    <s v="Fi01"/>
    <x v="4"/>
    <s v="AM5.vld"/>
    <s v="4b"/>
    <n v="15"/>
    <n v="0"/>
    <s v="AM"/>
    <s v="AM5"/>
    <n v="19136"/>
    <n v="19135"/>
    <x v="0"/>
    <x v="1"/>
    <x v="1"/>
    <n v="414.59"/>
    <n v="30.41"/>
    <n v="56.25"/>
    <n v="501.25"/>
    <n v="445"/>
    <n v="56.25"/>
  </r>
  <r>
    <s v="I25_66to56"/>
    <s v="Win"/>
    <s v="TR012"/>
    <x v="0"/>
    <x v="4"/>
    <s v="Fi01"/>
    <x v="4"/>
    <s v="AM5.vld"/>
    <s v="4b"/>
    <n v="15"/>
    <n v="0"/>
    <s v="AM"/>
    <s v="AM5"/>
    <n v="19149"/>
    <n v="19148"/>
    <x v="0"/>
    <x v="10"/>
    <x v="1"/>
    <n v="135.41999999999999"/>
    <n v="7.26"/>
    <n v="29.02"/>
    <n v="171.69"/>
    <n v="142.66999999999999"/>
    <n v="29.02"/>
  </r>
  <r>
    <s v="I25_66to56"/>
    <s v="Win"/>
    <s v="TR012"/>
    <x v="0"/>
    <x v="4"/>
    <s v="Fi01"/>
    <x v="4"/>
    <s v="AM5.vld"/>
    <s v="4b"/>
    <n v="15"/>
    <n v="0"/>
    <s v="AM"/>
    <s v="AM5"/>
    <n v="19173"/>
    <n v="19172"/>
    <x v="0"/>
    <x v="8"/>
    <x v="1"/>
    <n v="95.46"/>
    <n v="2.85"/>
    <n v="12.86"/>
    <n v="111.17"/>
    <n v="98.31"/>
    <n v="12.86"/>
  </r>
  <r>
    <s v="I25_66to56"/>
    <s v="Win"/>
    <s v="TR012"/>
    <x v="0"/>
    <x v="4"/>
    <s v="Fi01"/>
    <x v="5"/>
    <s v="AM6.vld"/>
    <s v="4b"/>
    <n v="15"/>
    <n v="0"/>
    <s v="AM"/>
    <s v="AM6"/>
    <n v="5209"/>
    <n v="19241"/>
    <x v="0"/>
    <x v="0"/>
    <x v="0"/>
    <n v="68.11"/>
    <n v="4.63"/>
    <n v="40.729999999999997"/>
    <n v="6614.49"/>
    <n v="72.75"/>
    <n v="40.729999999999997"/>
  </r>
  <r>
    <s v="I25_66to56"/>
    <s v="Win"/>
    <s v="TR012"/>
    <x v="0"/>
    <x v="4"/>
    <s v="Fi01"/>
    <x v="5"/>
    <s v="AM6.vld"/>
    <s v="4b"/>
    <n v="15"/>
    <n v="0"/>
    <s v="AM"/>
    <s v="AM6"/>
    <n v="5394"/>
    <n v="15366"/>
    <x v="0"/>
    <x v="1"/>
    <x v="0"/>
    <n v="72.209999999999994"/>
    <n v="5.57"/>
    <n v="35.32"/>
    <n v="5504.03"/>
    <n v="77.78"/>
    <n v="35.32"/>
  </r>
  <r>
    <s v="I25_66to56"/>
    <s v="Win"/>
    <s v="TR012"/>
    <x v="0"/>
    <x v="4"/>
    <s v="Fi01"/>
    <x v="5"/>
    <s v="AM6.vld"/>
    <s v="4b"/>
    <n v="15"/>
    <n v="0"/>
    <s v="AM"/>
    <s v="AM6"/>
    <n v="13270"/>
    <n v="11802"/>
    <x v="0"/>
    <x v="2"/>
    <x v="0"/>
    <n v="81.99"/>
    <n v="7.26"/>
    <n v="21.45"/>
    <n v="5886.16"/>
    <n v="89.26"/>
    <n v="21.45"/>
  </r>
  <r>
    <s v="I25_66to56"/>
    <s v="Win"/>
    <s v="TR012"/>
    <x v="0"/>
    <x v="4"/>
    <s v="Fi01"/>
    <x v="5"/>
    <s v="AM6.vld"/>
    <s v="4b"/>
    <n v="15"/>
    <n v="0"/>
    <s v="AM"/>
    <s v="AM6"/>
    <n v="15333"/>
    <n v="18991"/>
    <x v="1"/>
    <x v="3"/>
    <x v="0"/>
    <n v="0"/>
    <n v="0"/>
    <n v="0"/>
    <n v="3102.99"/>
    <n v="0"/>
    <n v="0"/>
  </r>
  <r>
    <s v="I25_66to56"/>
    <s v="Win"/>
    <s v="TR012"/>
    <x v="0"/>
    <x v="4"/>
    <s v="Fi01"/>
    <x v="5"/>
    <s v="AM6.vld"/>
    <s v="4b"/>
    <n v="15"/>
    <n v="0"/>
    <s v="AM"/>
    <s v="AM6"/>
    <n v="15740"/>
    <n v="15741"/>
    <x v="1"/>
    <x v="4"/>
    <x v="0"/>
    <n v="49.18"/>
    <n v="0"/>
    <n v="0"/>
    <n v="2932.2"/>
    <n v="49.18"/>
    <n v="0"/>
  </r>
  <r>
    <s v="I25_66to56"/>
    <s v="Win"/>
    <s v="TR012"/>
    <x v="0"/>
    <x v="4"/>
    <s v="Fi01"/>
    <x v="5"/>
    <s v="AM6.vld"/>
    <s v="4b"/>
    <n v="15"/>
    <n v="0"/>
    <s v="AM"/>
    <s v="AM6"/>
    <n v="15742"/>
    <n v="15743"/>
    <x v="0"/>
    <x v="5"/>
    <x v="0"/>
    <n v="29.65"/>
    <n v="0"/>
    <n v="0"/>
    <n v="2448.3000000000002"/>
    <n v="29.65"/>
    <n v="0"/>
  </r>
  <r>
    <s v="I25_66to56"/>
    <s v="Win"/>
    <s v="TR012"/>
    <x v="0"/>
    <x v="4"/>
    <s v="Fi01"/>
    <x v="5"/>
    <s v="AM6.vld"/>
    <s v="4b"/>
    <n v="15"/>
    <n v="0"/>
    <s v="AM"/>
    <s v="AM6"/>
    <n v="17350"/>
    <n v="17351"/>
    <x v="0"/>
    <x v="6"/>
    <x v="0"/>
    <n v="8.14"/>
    <n v="0"/>
    <n v="0"/>
    <n v="2232.44"/>
    <n v="8.14"/>
    <n v="0"/>
  </r>
  <r>
    <s v="I25_66to56"/>
    <s v="Win"/>
    <s v="TR012"/>
    <x v="0"/>
    <x v="4"/>
    <s v="Fi01"/>
    <x v="5"/>
    <s v="AM6.vld"/>
    <s v="4b"/>
    <n v="15"/>
    <n v="0"/>
    <s v="AM"/>
    <s v="AM6"/>
    <n v="17352"/>
    <n v="17353"/>
    <x v="1"/>
    <x v="7"/>
    <x v="0"/>
    <n v="13.47"/>
    <n v="0"/>
    <n v="0"/>
    <n v="2316.64"/>
    <n v="13.47"/>
    <n v="0"/>
  </r>
  <r>
    <s v="I25_66to56"/>
    <s v="Win"/>
    <s v="TR012"/>
    <x v="0"/>
    <x v="4"/>
    <s v="Fi01"/>
    <x v="5"/>
    <s v="AM6.vld"/>
    <s v="4b"/>
    <n v="15"/>
    <n v="0"/>
    <s v="AM"/>
    <s v="AM6"/>
    <n v="18993"/>
    <n v="15334"/>
    <x v="0"/>
    <x v="8"/>
    <x v="0"/>
    <n v="0"/>
    <n v="0"/>
    <n v="0"/>
    <n v="3346.51"/>
    <n v="0"/>
    <n v="0"/>
  </r>
  <r>
    <s v="I25_66to56"/>
    <s v="Win"/>
    <s v="TR012"/>
    <x v="0"/>
    <x v="4"/>
    <s v="Fi01"/>
    <x v="5"/>
    <s v="AM6.vld"/>
    <s v="4b"/>
    <n v="15"/>
    <n v="0"/>
    <s v="AM"/>
    <s v="AM6"/>
    <n v="18999"/>
    <n v="19000"/>
    <x v="1"/>
    <x v="9"/>
    <x v="0"/>
    <n v="18.09"/>
    <n v="2.72"/>
    <n v="42.37"/>
    <n v="4260.43"/>
    <n v="20.82"/>
    <n v="42.37"/>
  </r>
  <r>
    <s v="I25_66to56"/>
    <s v="Win"/>
    <s v="TR012"/>
    <x v="0"/>
    <x v="4"/>
    <s v="Fi01"/>
    <x v="5"/>
    <s v="AM6.vld"/>
    <s v="4b"/>
    <n v="15"/>
    <n v="0"/>
    <s v="AM"/>
    <s v="AM6"/>
    <n v="19002"/>
    <n v="19001"/>
    <x v="0"/>
    <x v="10"/>
    <x v="0"/>
    <n v="18.98"/>
    <n v="2.21"/>
    <n v="32.5"/>
    <n v="4560.42"/>
    <n v="21.19"/>
    <n v="32.5"/>
  </r>
  <r>
    <s v="I25_66to56"/>
    <s v="Win"/>
    <s v="TR012"/>
    <x v="0"/>
    <x v="4"/>
    <s v="Fi01"/>
    <x v="5"/>
    <s v="AM6.vld"/>
    <s v="4b"/>
    <n v="15"/>
    <n v="0"/>
    <s v="AM"/>
    <s v="AM6"/>
    <n v="19004"/>
    <n v="13271"/>
    <x v="1"/>
    <x v="11"/>
    <x v="0"/>
    <n v="0.01"/>
    <n v="0"/>
    <n v="18.86"/>
    <n v="5593.27"/>
    <n v="0.01"/>
    <n v="18.86"/>
  </r>
  <r>
    <s v="I25_66to56"/>
    <s v="Win"/>
    <s v="TR012"/>
    <x v="0"/>
    <x v="4"/>
    <s v="Fi01"/>
    <x v="5"/>
    <s v="AM6.vld"/>
    <s v="4b"/>
    <n v="15"/>
    <n v="0"/>
    <s v="AM"/>
    <s v="AM6"/>
    <n v="19017"/>
    <n v="19018"/>
    <x v="1"/>
    <x v="11"/>
    <x v="1"/>
    <n v="83.4"/>
    <n v="8.7799999999999994"/>
    <n v="144.78"/>
    <n v="236.96"/>
    <n v="92.18"/>
    <n v="144.78"/>
  </r>
  <r>
    <s v="I25_66to56"/>
    <s v="Win"/>
    <s v="TR012"/>
    <x v="0"/>
    <x v="4"/>
    <s v="Fi01"/>
    <x v="5"/>
    <s v="AM6.vld"/>
    <s v="4b"/>
    <n v="15"/>
    <n v="0"/>
    <s v="AM"/>
    <s v="AM6"/>
    <n v="19035"/>
    <n v="19036"/>
    <x v="1"/>
    <x v="9"/>
    <x v="1"/>
    <n v="16.100000000000001"/>
    <n v="0.88"/>
    <n v="67.92"/>
    <n v="84.89"/>
    <n v="16.98"/>
    <n v="67.92"/>
  </r>
  <r>
    <s v="I25_66to56"/>
    <s v="Win"/>
    <s v="TR012"/>
    <x v="0"/>
    <x v="4"/>
    <s v="Fi01"/>
    <x v="5"/>
    <s v="AM6.vld"/>
    <s v="4b"/>
    <n v="15"/>
    <n v="0"/>
    <s v="AM"/>
    <s v="AM6"/>
    <n v="19059"/>
    <n v="19060"/>
    <x v="1"/>
    <x v="3"/>
    <x v="1"/>
    <n v="91.11"/>
    <n v="2.2000000000000002"/>
    <n v="24.94"/>
    <n v="118.24"/>
    <n v="93.31"/>
    <n v="24.94"/>
  </r>
  <r>
    <s v="I25_66to56"/>
    <s v="Win"/>
    <s v="TR012"/>
    <x v="0"/>
    <x v="4"/>
    <s v="Fi01"/>
    <x v="5"/>
    <s v="AM6.vld"/>
    <s v="4b"/>
    <n v="15"/>
    <n v="0"/>
    <s v="AM"/>
    <s v="AM6"/>
    <n v="19127"/>
    <n v="19239"/>
    <x v="0"/>
    <x v="0"/>
    <x v="1"/>
    <n v="364.67"/>
    <n v="29.67"/>
    <n v="148.41"/>
    <n v="542.75"/>
    <n v="394.34"/>
    <n v="148.41"/>
  </r>
  <r>
    <s v="I25_66to56"/>
    <s v="Win"/>
    <s v="TR012"/>
    <x v="0"/>
    <x v="4"/>
    <s v="Fi01"/>
    <x v="5"/>
    <s v="AM6.vld"/>
    <s v="4b"/>
    <n v="15"/>
    <n v="0"/>
    <s v="AM"/>
    <s v="AM6"/>
    <n v="19131"/>
    <n v="19130"/>
    <x v="0"/>
    <x v="2"/>
    <x v="1"/>
    <n v="315.04000000000002"/>
    <n v="24.33"/>
    <n v="153.62"/>
    <n v="492.98"/>
    <n v="339.36"/>
    <n v="153.62"/>
  </r>
  <r>
    <s v="I25_66to56"/>
    <s v="Win"/>
    <s v="TR012"/>
    <x v="0"/>
    <x v="4"/>
    <s v="Fi01"/>
    <x v="5"/>
    <s v="AM6.vld"/>
    <s v="4b"/>
    <n v="15"/>
    <n v="0"/>
    <s v="AM"/>
    <s v="AM6"/>
    <n v="19136"/>
    <n v="19135"/>
    <x v="0"/>
    <x v="1"/>
    <x v="1"/>
    <n v="245.15"/>
    <n v="18.899999999999999"/>
    <n v="126.33"/>
    <n v="390.38"/>
    <n v="264.05"/>
    <n v="126.33"/>
  </r>
  <r>
    <s v="I25_66to56"/>
    <s v="Win"/>
    <s v="TR012"/>
    <x v="0"/>
    <x v="4"/>
    <s v="Fi01"/>
    <x v="5"/>
    <s v="AM6.vld"/>
    <s v="4b"/>
    <n v="15"/>
    <n v="0"/>
    <s v="AM"/>
    <s v="AM6"/>
    <n v="19149"/>
    <n v="19148"/>
    <x v="0"/>
    <x v="10"/>
    <x v="1"/>
    <n v="87.53"/>
    <n v="6.38"/>
    <n v="73.84"/>
    <n v="167.75"/>
    <n v="93.91"/>
    <n v="73.84"/>
  </r>
  <r>
    <s v="I25_66to56"/>
    <s v="Win"/>
    <s v="TR012"/>
    <x v="0"/>
    <x v="4"/>
    <s v="Fi01"/>
    <x v="5"/>
    <s v="AM6.vld"/>
    <s v="4b"/>
    <n v="15"/>
    <n v="0"/>
    <s v="AM"/>
    <s v="AM6"/>
    <n v="19173"/>
    <n v="19172"/>
    <x v="0"/>
    <x v="8"/>
    <x v="1"/>
    <n v="71.489999999999995"/>
    <n v="2.5299999999999998"/>
    <n v="35.049999999999997"/>
    <n v="109.07"/>
    <n v="74.010000000000005"/>
    <n v="35.049999999999997"/>
  </r>
  <r>
    <s v="I25_66to56"/>
    <s v="Win"/>
    <s v="TR012"/>
    <x v="0"/>
    <x v="4"/>
    <s v="Fi01"/>
    <x v="6"/>
    <s v="MD1.vld"/>
    <s v="4b"/>
    <n v="15"/>
    <n v="0"/>
    <s v="MD"/>
    <s v="MD1"/>
    <n v="5209"/>
    <n v="19241"/>
    <x v="0"/>
    <x v="0"/>
    <x v="0"/>
    <n v="3.77"/>
    <n v="0.36"/>
    <n v="69.89"/>
    <n v="9245.69"/>
    <n v="4.13"/>
    <n v="69.89"/>
  </r>
  <r>
    <s v="I25_66to56"/>
    <s v="Win"/>
    <s v="TR012"/>
    <x v="0"/>
    <x v="4"/>
    <s v="Fi01"/>
    <x v="6"/>
    <s v="MD1.vld"/>
    <s v="4b"/>
    <n v="15"/>
    <n v="0"/>
    <s v="MD"/>
    <s v="MD1"/>
    <n v="5394"/>
    <n v="15366"/>
    <x v="0"/>
    <x v="1"/>
    <x v="0"/>
    <n v="4.4800000000000004"/>
    <n v="0.46"/>
    <n v="41.33"/>
    <n v="7792"/>
    <n v="4.9400000000000004"/>
    <n v="41.33"/>
  </r>
  <r>
    <s v="I25_66to56"/>
    <s v="Win"/>
    <s v="TR012"/>
    <x v="0"/>
    <x v="4"/>
    <s v="Fi01"/>
    <x v="6"/>
    <s v="MD1.vld"/>
    <s v="4b"/>
    <n v="15"/>
    <n v="0"/>
    <s v="MD"/>
    <s v="MD1"/>
    <n v="13270"/>
    <n v="11802"/>
    <x v="0"/>
    <x v="2"/>
    <x v="0"/>
    <n v="16.73"/>
    <n v="1.66"/>
    <n v="25.06"/>
    <n v="8327.89"/>
    <n v="18.39"/>
    <n v="25.06"/>
  </r>
  <r>
    <s v="I25_66to56"/>
    <s v="Win"/>
    <s v="TR012"/>
    <x v="0"/>
    <x v="4"/>
    <s v="Fi01"/>
    <x v="6"/>
    <s v="MD1.vld"/>
    <s v="4b"/>
    <n v="15"/>
    <n v="0"/>
    <s v="MD"/>
    <s v="MD1"/>
    <n v="15333"/>
    <n v="18991"/>
    <x v="1"/>
    <x v="3"/>
    <x v="0"/>
    <n v="0"/>
    <n v="0"/>
    <n v="0"/>
    <n v="4904.97"/>
    <n v="0"/>
    <n v="0"/>
  </r>
  <r>
    <s v="I25_66to56"/>
    <s v="Win"/>
    <s v="TR012"/>
    <x v="0"/>
    <x v="4"/>
    <s v="Fi01"/>
    <x v="6"/>
    <s v="MD1.vld"/>
    <s v="4b"/>
    <n v="15"/>
    <n v="0"/>
    <s v="MD"/>
    <s v="MD1"/>
    <n v="15740"/>
    <n v="15741"/>
    <x v="1"/>
    <x v="4"/>
    <x v="0"/>
    <n v="39.61"/>
    <n v="0"/>
    <n v="0"/>
    <n v="4503.7"/>
    <n v="39.61"/>
    <n v="0"/>
  </r>
  <r>
    <s v="I25_66to56"/>
    <s v="Win"/>
    <s v="TR012"/>
    <x v="0"/>
    <x v="4"/>
    <s v="Fi01"/>
    <x v="6"/>
    <s v="MD1.vld"/>
    <s v="4b"/>
    <n v="15"/>
    <n v="0"/>
    <s v="MD"/>
    <s v="MD1"/>
    <n v="15742"/>
    <n v="15743"/>
    <x v="0"/>
    <x v="5"/>
    <x v="0"/>
    <n v="9.58"/>
    <n v="0"/>
    <n v="0"/>
    <n v="2796.08"/>
    <n v="9.58"/>
    <n v="0"/>
  </r>
  <r>
    <s v="I25_66to56"/>
    <s v="Win"/>
    <s v="TR012"/>
    <x v="0"/>
    <x v="4"/>
    <s v="Fi01"/>
    <x v="6"/>
    <s v="MD1.vld"/>
    <s v="4b"/>
    <n v="15"/>
    <n v="0"/>
    <s v="MD"/>
    <s v="MD1"/>
    <n v="17350"/>
    <n v="17351"/>
    <x v="0"/>
    <x v="6"/>
    <x v="0"/>
    <n v="4.6500000000000004"/>
    <n v="0"/>
    <n v="0"/>
    <n v="2975.59"/>
    <n v="4.6500000000000004"/>
    <n v="0"/>
  </r>
  <r>
    <s v="I25_66to56"/>
    <s v="Win"/>
    <s v="TR012"/>
    <x v="0"/>
    <x v="4"/>
    <s v="Fi01"/>
    <x v="6"/>
    <s v="MD1.vld"/>
    <s v="4b"/>
    <n v="15"/>
    <n v="0"/>
    <s v="MD"/>
    <s v="MD1"/>
    <n v="17352"/>
    <n v="17353"/>
    <x v="1"/>
    <x v="7"/>
    <x v="0"/>
    <n v="13.58"/>
    <n v="0"/>
    <n v="0"/>
    <n v="3568.29"/>
    <n v="13.58"/>
    <n v="0"/>
  </r>
  <r>
    <s v="I25_66to56"/>
    <s v="Win"/>
    <s v="TR012"/>
    <x v="0"/>
    <x v="4"/>
    <s v="Fi01"/>
    <x v="6"/>
    <s v="MD1.vld"/>
    <s v="4b"/>
    <n v="15"/>
    <n v="0"/>
    <s v="MD"/>
    <s v="MD1"/>
    <n v="18993"/>
    <n v="15334"/>
    <x v="0"/>
    <x v="8"/>
    <x v="0"/>
    <n v="0"/>
    <n v="0"/>
    <n v="0"/>
    <n v="4178.6000000000004"/>
    <n v="0"/>
    <n v="0"/>
  </r>
  <r>
    <s v="I25_66to56"/>
    <s v="Win"/>
    <s v="TR012"/>
    <x v="0"/>
    <x v="4"/>
    <s v="Fi01"/>
    <x v="6"/>
    <s v="MD1.vld"/>
    <s v="4b"/>
    <n v="15"/>
    <n v="0"/>
    <s v="MD"/>
    <s v="MD1"/>
    <n v="18999"/>
    <n v="19000"/>
    <x v="1"/>
    <x v="9"/>
    <x v="0"/>
    <n v="10.58"/>
    <n v="2.4300000000000002"/>
    <n v="74.06"/>
    <n v="6582.14"/>
    <n v="13.01"/>
    <n v="74.06"/>
  </r>
  <r>
    <s v="I25_66to56"/>
    <s v="Win"/>
    <s v="TR012"/>
    <x v="0"/>
    <x v="4"/>
    <s v="Fi01"/>
    <x v="6"/>
    <s v="MD1.vld"/>
    <s v="4b"/>
    <n v="15"/>
    <n v="0"/>
    <s v="MD"/>
    <s v="MD1"/>
    <n v="19002"/>
    <n v="19001"/>
    <x v="0"/>
    <x v="10"/>
    <x v="0"/>
    <n v="1.96"/>
    <n v="0.4"/>
    <n v="59.4"/>
    <n v="6012.59"/>
    <n v="2.36"/>
    <n v="59.4"/>
  </r>
  <r>
    <s v="I25_66to56"/>
    <s v="Win"/>
    <s v="TR012"/>
    <x v="0"/>
    <x v="4"/>
    <s v="Fi01"/>
    <x v="6"/>
    <s v="MD1.vld"/>
    <s v="4b"/>
    <n v="15"/>
    <n v="0"/>
    <s v="MD"/>
    <s v="MD1"/>
    <n v="19004"/>
    <n v="13271"/>
    <x v="1"/>
    <x v="11"/>
    <x v="0"/>
    <n v="0"/>
    <n v="0"/>
    <n v="34.39"/>
    <n v="8798.7000000000007"/>
    <n v="0"/>
    <n v="34.39"/>
  </r>
  <r>
    <s v="I25_66to56"/>
    <s v="Win"/>
    <s v="TR012"/>
    <x v="0"/>
    <x v="4"/>
    <s v="Fi01"/>
    <x v="6"/>
    <s v="MD1.vld"/>
    <s v="4b"/>
    <n v="15"/>
    <n v="0"/>
    <s v="MD"/>
    <s v="MD1"/>
    <n v="19017"/>
    <n v="19018"/>
    <x v="1"/>
    <x v="11"/>
    <x v="1"/>
    <n v="46.84"/>
    <n v="6.37"/>
    <n v="225.87"/>
    <n v="279.08"/>
    <n v="53.21"/>
    <n v="225.87"/>
  </r>
  <r>
    <s v="I25_66to56"/>
    <s v="Win"/>
    <s v="TR012"/>
    <x v="0"/>
    <x v="4"/>
    <s v="Fi01"/>
    <x v="6"/>
    <s v="MD1.vld"/>
    <s v="4b"/>
    <n v="15"/>
    <n v="0"/>
    <s v="MD"/>
    <s v="MD1"/>
    <n v="19035"/>
    <n v="19036"/>
    <x v="1"/>
    <x v="9"/>
    <x v="1"/>
    <n v="14.75"/>
    <n v="0.7"/>
    <n v="96.08"/>
    <n v="111.52"/>
    <n v="15.44"/>
    <n v="96.08"/>
  </r>
  <r>
    <s v="I25_66to56"/>
    <s v="Win"/>
    <s v="TR012"/>
    <x v="0"/>
    <x v="4"/>
    <s v="Fi01"/>
    <x v="6"/>
    <s v="MD1.vld"/>
    <s v="4b"/>
    <n v="15"/>
    <n v="0"/>
    <s v="MD"/>
    <s v="MD1"/>
    <n v="19059"/>
    <n v="19060"/>
    <x v="1"/>
    <x v="3"/>
    <x v="1"/>
    <n v="77.45"/>
    <n v="2.88"/>
    <n v="41.82"/>
    <n v="122.14"/>
    <n v="80.33"/>
    <n v="41.82"/>
  </r>
  <r>
    <s v="I25_66to56"/>
    <s v="Win"/>
    <s v="TR012"/>
    <x v="0"/>
    <x v="4"/>
    <s v="Fi01"/>
    <x v="6"/>
    <s v="MD1.vld"/>
    <s v="4b"/>
    <n v="15"/>
    <n v="0"/>
    <s v="MD"/>
    <s v="MD1"/>
    <n v="19127"/>
    <n v="19239"/>
    <x v="0"/>
    <x v="0"/>
    <x v="1"/>
    <n v="40.520000000000003"/>
    <n v="3.79"/>
    <n v="150.5"/>
    <n v="194.81"/>
    <n v="44.31"/>
    <n v="150.5"/>
  </r>
  <r>
    <s v="I25_66to56"/>
    <s v="Win"/>
    <s v="TR012"/>
    <x v="0"/>
    <x v="4"/>
    <s v="Fi01"/>
    <x v="6"/>
    <s v="MD1.vld"/>
    <s v="4b"/>
    <n v="15"/>
    <n v="0"/>
    <s v="MD"/>
    <s v="MD1"/>
    <n v="19131"/>
    <n v="19130"/>
    <x v="0"/>
    <x v="2"/>
    <x v="1"/>
    <n v="29.25"/>
    <n v="2.67"/>
    <n v="185.09"/>
    <n v="217.01"/>
    <n v="31.92"/>
    <n v="185.09"/>
  </r>
  <r>
    <s v="I25_66to56"/>
    <s v="Win"/>
    <s v="TR012"/>
    <x v="0"/>
    <x v="4"/>
    <s v="Fi01"/>
    <x v="6"/>
    <s v="MD1.vld"/>
    <s v="4b"/>
    <n v="15"/>
    <n v="0"/>
    <s v="MD"/>
    <s v="MD1"/>
    <n v="19136"/>
    <n v="19135"/>
    <x v="0"/>
    <x v="1"/>
    <x v="1"/>
    <n v="24.84"/>
    <n v="2.2200000000000002"/>
    <n v="170.4"/>
    <n v="197.46"/>
    <n v="27.06"/>
    <n v="170.4"/>
  </r>
  <r>
    <s v="I25_66to56"/>
    <s v="Win"/>
    <s v="TR012"/>
    <x v="0"/>
    <x v="4"/>
    <s v="Fi01"/>
    <x v="6"/>
    <s v="MD1.vld"/>
    <s v="4b"/>
    <n v="15"/>
    <n v="0"/>
    <s v="MD"/>
    <s v="MD1"/>
    <n v="19149"/>
    <n v="19148"/>
    <x v="0"/>
    <x v="10"/>
    <x v="1"/>
    <n v="9.34"/>
    <n v="0.86"/>
    <n v="91.35"/>
    <n v="101.55"/>
    <n v="10.199999999999999"/>
    <n v="91.35"/>
  </r>
  <r>
    <s v="I25_66to56"/>
    <s v="Win"/>
    <s v="TR012"/>
    <x v="0"/>
    <x v="4"/>
    <s v="Fi01"/>
    <x v="6"/>
    <s v="MD1.vld"/>
    <s v="4b"/>
    <n v="15"/>
    <n v="0"/>
    <s v="MD"/>
    <s v="MD1"/>
    <n v="19173"/>
    <n v="19172"/>
    <x v="0"/>
    <x v="8"/>
    <x v="1"/>
    <n v="26.39"/>
    <n v="1.79"/>
    <n v="57.62"/>
    <n v="85.81"/>
    <n v="28.19"/>
    <n v="57.62"/>
  </r>
  <r>
    <s v="I25_66to56"/>
    <s v="Win"/>
    <s v="TR012"/>
    <x v="0"/>
    <x v="4"/>
    <s v="Fi01"/>
    <x v="7"/>
    <s v="MD2.vld"/>
    <s v="4b"/>
    <n v="15"/>
    <n v="0"/>
    <s v="MD"/>
    <s v="MD2"/>
    <n v="5209"/>
    <n v="19241"/>
    <x v="0"/>
    <x v="0"/>
    <x v="0"/>
    <n v="14.42"/>
    <n v="0.99"/>
    <n v="102.79"/>
    <n v="14254.16"/>
    <n v="15.4"/>
    <n v="102.79"/>
  </r>
  <r>
    <s v="I25_66to56"/>
    <s v="Win"/>
    <s v="TR012"/>
    <x v="0"/>
    <x v="4"/>
    <s v="Fi01"/>
    <x v="7"/>
    <s v="MD2.vld"/>
    <s v="4b"/>
    <n v="15"/>
    <n v="0"/>
    <s v="MD"/>
    <s v="MD2"/>
    <n v="5394"/>
    <n v="15366"/>
    <x v="0"/>
    <x v="1"/>
    <x v="0"/>
    <n v="23.86"/>
    <n v="2.39"/>
    <n v="72.59"/>
    <n v="12232.46"/>
    <n v="26.26"/>
    <n v="72.59"/>
  </r>
  <r>
    <s v="I25_66to56"/>
    <s v="Win"/>
    <s v="TR012"/>
    <x v="0"/>
    <x v="4"/>
    <s v="Fi01"/>
    <x v="7"/>
    <s v="MD2.vld"/>
    <s v="4b"/>
    <n v="15"/>
    <n v="0"/>
    <s v="MD"/>
    <s v="MD2"/>
    <n v="13270"/>
    <n v="11802"/>
    <x v="0"/>
    <x v="2"/>
    <x v="0"/>
    <n v="82.65"/>
    <n v="6.58"/>
    <n v="40.22"/>
    <n v="12969.03"/>
    <n v="89.23"/>
    <n v="40.22"/>
  </r>
  <r>
    <s v="I25_66to56"/>
    <s v="Win"/>
    <s v="TR012"/>
    <x v="0"/>
    <x v="4"/>
    <s v="Fi01"/>
    <x v="7"/>
    <s v="MD2.vld"/>
    <s v="4b"/>
    <n v="15"/>
    <n v="0"/>
    <s v="MD"/>
    <s v="MD2"/>
    <n v="15333"/>
    <n v="18991"/>
    <x v="1"/>
    <x v="3"/>
    <x v="0"/>
    <n v="0"/>
    <n v="0"/>
    <n v="0"/>
    <n v="7674.63"/>
    <n v="0"/>
    <n v="0"/>
  </r>
  <r>
    <s v="I25_66to56"/>
    <s v="Win"/>
    <s v="TR012"/>
    <x v="0"/>
    <x v="4"/>
    <s v="Fi01"/>
    <x v="7"/>
    <s v="MD2.vld"/>
    <s v="4b"/>
    <n v="15"/>
    <n v="0"/>
    <s v="MD"/>
    <s v="MD2"/>
    <n v="15740"/>
    <n v="15741"/>
    <x v="1"/>
    <x v="4"/>
    <x v="0"/>
    <n v="103.46"/>
    <n v="0"/>
    <n v="0"/>
    <n v="6843.94"/>
    <n v="103.46"/>
    <n v="0"/>
  </r>
  <r>
    <s v="I25_66to56"/>
    <s v="Win"/>
    <s v="TR012"/>
    <x v="0"/>
    <x v="4"/>
    <s v="Fi01"/>
    <x v="7"/>
    <s v="MD2.vld"/>
    <s v="4b"/>
    <n v="15"/>
    <n v="0"/>
    <s v="MD"/>
    <s v="MD2"/>
    <n v="15742"/>
    <n v="15743"/>
    <x v="0"/>
    <x v="5"/>
    <x v="0"/>
    <n v="25.61"/>
    <n v="0"/>
    <n v="0"/>
    <n v="5246.22"/>
    <n v="25.61"/>
    <n v="0"/>
  </r>
  <r>
    <s v="I25_66to56"/>
    <s v="Win"/>
    <s v="TR012"/>
    <x v="0"/>
    <x v="4"/>
    <s v="Fi01"/>
    <x v="7"/>
    <s v="MD2.vld"/>
    <s v="4b"/>
    <n v="15"/>
    <n v="0"/>
    <s v="MD"/>
    <s v="MD2"/>
    <n v="17350"/>
    <n v="17351"/>
    <x v="0"/>
    <x v="6"/>
    <x v="0"/>
    <n v="13.03"/>
    <n v="0"/>
    <n v="0"/>
    <n v="5322.82"/>
    <n v="13.03"/>
    <n v="0"/>
  </r>
  <r>
    <s v="I25_66to56"/>
    <s v="Win"/>
    <s v="TR012"/>
    <x v="0"/>
    <x v="4"/>
    <s v="Fi01"/>
    <x v="7"/>
    <s v="MD2.vld"/>
    <s v="4b"/>
    <n v="15"/>
    <n v="0"/>
    <s v="MD"/>
    <s v="MD2"/>
    <n v="17352"/>
    <n v="17353"/>
    <x v="1"/>
    <x v="7"/>
    <x v="0"/>
    <n v="36.19"/>
    <n v="0"/>
    <n v="0"/>
    <n v="5539.04"/>
    <n v="36.19"/>
    <n v="0"/>
  </r>
  <r>
    <s v="I25_66to56"/>
    <s v="Win"/>
    <s v="TR012"/>
    <x v="0"/>
    <x v="4"/>
    <s v="Fi01"/>
    <x v="7"/>
    <s v="MD2.vld"/>
    <s v="4b"/>
    <n v="15"/>
    <n v="0"/>
    <s v="MD"/>
    <s v="MD2"/>
    <n v="18993"/>
    <n v="15334"/>
    <x v="0"/>
    <x v="8"/>
    <x v="0"/>
    <n v="0"/>
    <n v="0"/>
    <n v="0"/>
    <n v="7020.35"/>
    <n v="0"/>
    <n v="0"/>
  </r>
  <r>
    <s v="I25_66to56"/>
    <s v="Win"/>
    <s v="TR012"/>
    <x v="0"/>
    <x v="4"/>
    <s v="Fi01"/>
    <x v="7"/>
    <s v="MD2.vld"/>
    <s v="4b"/>
    <n v="15"/>
    <n v="0"/>
    <s v="MD"/>
    <s v="MD2"/>
    <n v="18999"/>
    <n v="19000"/>
    <x v="1"/>
    <x v="9"/>
    <x v="0"/>
    <n v="42.74"/>
    <n v="9.3000000000000007"/>
    <n v="112.74"/>
    <n v="10213.11"/>
    <n v="52.04"/>
    <n v="112.74"/>
  </r>
  <r>
    <s v="I25_66to56"/>
    <s v="Win"/>
    <s v="TR012"/>
    <x v="0"/>
    <x v="4"/>
    <s v="Fi01"/>
    <x v="7"/>
    <s v="MD2.vld"/>
    <s v="4b"/>
    <n v="15"/>
    <n v="0"/>
    <s v="MD"/>
    <s v="MD2"/>
    <n v="19002"/>
    <n v="19001"/>
    <x v="0"/>
    <x v="10"/>
    <x v="0"/>
    <n v="5.26"/>
    <n v="1.0900000000000001"/>
    <n v="104.94"/>
    <n v="9716.89"/>
    <n v="6.35"/>
    <n v="104.94"/>
  </r>
  <r>
    <s v="I25_66to56"/>
    <s v="Win"/>
    <s v="TR012"/>
    <x v="0"/>
    <x v="4"/>
    <s v="Fi01"/>
    <x v="7"/>
    <s v="MD2.vld"/>
    <s v="4b"/>
    <n v="15"/>
    <n v="0"/>
    <s v="MD"/>
    <s v="MD2"/>
    <n v="19004"/>
    <n v="13271"/>
    <x v="1"/>
    <x v="11"/>
    <x v="0"/>
    <n v="22.3"/>
    <n v="2.7"/>
    <n v="65.08"/>
    <n v="13683.25"/>
    <n v="25"/>
    <n v="65.08"/>
  </r>
  <r>
    <s v="I25_66to56"/>
    <s v="Win"/>
    <s v="TR012"/>
    <x v="0"/>
    <x v="4"/>
    <s v="Fi01"/>
    <x v="7"/>
    <s v="MD2.vld"/>
    <s v="4b"/>
    <n v="15"/>
    <n v="0"/>
    <s v="MD"/>
    <s v="MD2"/>
    <n v="19017"/>
    <n v="19018"/>
    <x v="1"/>
    <x v="11"/>
    <x v="1"/>
    <n v="278.08999999999997"/>
    <n v="36.46"/>
    <n v="357.14"/>
    <n v="671.69"/>
    <n v="314.55"/>
    <n v="357.14"/>
  </r>
  <r>
    <s v="I25_66to56"/>
    <s v="Win"/>
    <s v="TR012"/>
    <x v="0"/>
    <x v="4"/>
    <s v="Fi01"/>
    <x v="7"/>
    <s v="MD2.vld"/>
    <s v="4b"/>
    <n v="15"/>
    <n v="0"/>
    <s v="MD"/>
    <s v="MD2"/>
    <n v="19035"/>
    <n v="19036"/>
    <x v="1"/>
    <x v="9"/>
    <x v="1"/>
    <n v="65.44"/>
    <n v="4.54"/>
    <n v="148.19"/>
    <n v="218.18"/>
    <n v="69.989999999999995"/>
    <n v="148.19"/>
  </r>
  <r>
    <s v="I25_66to56"/>
    <s v="Win"/>
    <s v="TR012"/>
    <x v="0"/>
    <x v="4"/>
    <s v="Fi01"/>
    <x v="7"/>
    <s v="MD2.vld"/>
    <s v="4b"/>
    <n v="15"/>
    <n v="0"/>
    <s v="MD"/>
    <s v="MD2"/>
    <n v="19059"/>
    <n v="19060"/>
    <x v="1"/>
    <x v="3"/>
    <x v="1"/>
    <n v="196.6"/>
    <n v="5.09"/>
    <n v="66.209999999999994"/>
    <n v="267.91000000000003"/>
    <n v="201.7"/>
    <n v="66.209999999999994"/>
  </r>
  <r>
    <s v="I25_66to56"/>
    <s v="Win"/>
    <s v="TR012"/>
    <x v="0"/>
    <x v="4"/>
    <s v="Fi01"/>
    <x v="7"/>
    <s v="MD2.vld"/>
    <s v="4b"/>
    <n v="15"/>
    <n v="0"/>
    <s v="MD"/>
    <s v="MD2"/>
    <n v="19127"/>
    <n v="19239"/>
    <x v="0"/>
    <x v="0"/>
    <x v="1"/>
    <n v="179.6"/>
    <n v="15.92"/>
    <n v="235.42"/>
    <n v="430.94"/>
    <n v="195.52"/>
    <n v="235.42"/>
  </r>
  <r>
    <s v="I25_66to56"/>
    <s v="Win"/>
    <s v="TR012"/>
    <x v="0"/>
    <x v="4"/>
    <s v="Fi01"/>
    <x v="7"/>
    <s v="MD2.vld"/>
    <s v="4b"/>
    <n v="15"/>
    <n v="0"/>
    <s v="MD"/>
    <s v="MD2"/>
    <n v="19131"/>
    <n v="19130"/>
    <x v="0"/>
    <x v="2"/>
    <x v="1"/>
    <n v="118.3"/>
    <n v="10.97"/>
    <n v="287.95"/>
    <n v="417.23"/>
    <n v="129.28"/>
    <n v="287.95"/>
  </r>
  <r>
    <s v="I25_66to56"/>
    <s v="Win"/>
    <s v="TR012"/>
    <x v="0"/>
    <x v="4"/>
    <s v="Fi01"/>
    <x v="7"/>
    <s v="MD2.vld"/>
    <s v="4b"/>
    <n v="15"/>
    <n v="0"/>
    <s v="MD"/>
    <s v="MD2"/>
    <n v="19136"/>
    <n v="19135"/>
    <x v="0"/>
    <x v="1"/>
    <x v="1"/>
    <n v="95.13"/>
    <n v="8.67"/>
    <n v="258.73"/>
    <n v="362.53"/>
    <n v="103.8"/>
    <n v="258.73"/>
  </r>
  <r>
    <s v="I25_66to56"/>
    <s v="Win"/>
    <s v="TR012"/>
    <x v="0"/>
    <x v="4"/>
    <s v="Fi01"/>
    <x v="7"/>
    <s v="MD2.vld"/>
    <s v="4b"/>
    <n v="15"/>
    <n v="0"/>
    <s v="MD"/>
    <s v="MD2"/>
    <n v="19149"/>
    <n v="19148"/>
    <x v="0"/>
    <x v="10"/>
    <x v="1"/>
    <n v="29.98"/>
    <n v="2.74"/>
    <n v="136.69999999999999"/>
    <n v="169.41"/>
    <n v="32.71"/>
    <n v="136.69999999999999"/>
  </r>
  <r>
    <s v="I25_66to56"/>
    <s v="Win"/>
    <s v="TR012"/>
    <x v="0"/>
    <x v="4"/>
    <s v="Fi01"/>
    <x v="7"/>
    <s v="MD2.vld"/>
    <s v="4b"/>
    <n v="15"/>
    <n v="0"/>
    <s v="MD"/>
    <s v="MD2"/>
    <n v="19173"/>
    <n v="19172"/>
    <x v="0"/>
    <x v="8"/>
    <x v="1"/>
    <n v="64.400000000000006"/>
    <n v="3.34"/>
    <n v="92.29"/>
    <n v="160.02000000000001"/>
    <n v="67.73"/>
    <n v="92.29"/>
  </r>
  <r>
    <s v="I25_66to56"/>
    <s v="Win"/>
    <s v="TR012"/>
    <x v="0"/>
    <x v="4"/>
    <s v="Fi01"/>
    <x v="8"/>
    <s v="PM1.vld"/>
    <s v="4b"/>
    <n v="15"/>
    <n v="0"/>
    <s v="PM"/>
    <s v="PM1"/>
    <n v="5209"/>
    <n v="19241"/>
    <x v="0"/>
    <x v="0"/>
    <x v="0"/>
    <n v="37.81"/>
    <n v="3.86"/>
    <n v="31.77"/>
    <n v="2439.2600000000002"/>
    <n v="41.68"/>
    <n v="31.77"/>
  </r>
  <r>
    <s v="I25_66to56"/>
    <s v="Win"/>
    <s v="TR012"/>
    <x v="0"/>
    <x v="4"/>
    <s v="Fi01"/>
    <x v="8"/>
    <s v="PM1.vld"/>
    <s v="4b"/>
    <n v="15"/>
    <n v="0"/>
    <s v="PM"/>
    <s v="PM1"/>
    <n v="5394"/>
    <n v="15366"/>
    <x v="0"/>
    <x v="1"/>
    <x v="0"/>
    <n v="33.21"/>
    <n v="4.78"/>
    <n v="24.43"/>
    <n v="2304.5"/>
    <n v="37.99"/>
    <n v="24.43"/>
  </r>
  <r>
    <s v="I25_66to56"/>
    <s v="Win"/>
    <s v="TR012"/>
    <x v="0"/>
    <x v="4"/>
    <s v="Fi01"/>
    <x v="8"/>
    <s v="PM1.vld"/>
    <s v="4b"/>
    <n v="15"/>
    <n v="0"/>
    <s v="PM"/>
    <s v="PM1"/>
    <n v="13270"/>
    <n v="11802"/>
    <x v="0"/>
    <x v="2"/>
    <x v="0"/>
    <n v="55.85"/>
    <n v="8.42"/>
    <n v="14.91"/>
    <n v="2318.4699999999998"/>
    <n v="64.28"/>
    <n v="14.91"/>
  </r>
  <r>
    <s v="I25_66to56"/>
    <s v="Win"/>
    <s v="TR012"/>
    <x v="0"/>
    <x v="4"/>
    <s v="Fi01"/>
    <x v="8"/>
    <s v="PM1.vld"/>
    <s v="4b"/>
    <n v="15"/>
    <n v="0"/>
    <s v="PM"/>
    <s v="PM1"/>
    <n v="15333"/>
    <n v="18991"/>
    <x v="1"/>
    <x v="3"/>
    <x v="0"/>
    <n v="0"/>
    <n v="0"/>
    <n v="0"/>
    <n v="1575.09"/>
    <n v="0"/>
    <n v="0"/>
  </r>
  <r>
    <s v="I25_66to56"/>
    <s v="Win"/>
    <s v="TR012"/>
    <x v="0"/>
    <x v="4"/>
    <s v="Fi01"/>
    <x v="8"/>
    <s v="PM1.vld"/>
    <s v="4b"/>
    <n v="15"/>
    <n v="0"/>
    <s v="PM"/>
    <s v="PM1"/>
    <n v="15740"/>
    <n v="15741"/>
    <x v="1"/>
    <x v="4"/>
    <x v="0"/>
    <n v="65.81"/>
    <n v="0"/>
    <n v="0"/>
    <n v="1347.3"/>
    <n v="65.81"/>
    <n v="0"/>
  </r>
  <r>
    <s v="I25_66to56"/>
    <s v="Win"/>
    <s v="TR012"/>
    <x v="0"/>
    <x v="4"/>
    <s v="Fi01"/>
    <x v="8"/>
    <s v="PM1.vld"/>
    <s v="4b"/>
    <n v="15"/>
    <n v="0"/>
    <s v="PM"/>
    <s v="PM1"/>
    <n v="15742"/>
    <n v="15743"/>
    <x v="0"/>
    <x v="5"/>
    <x v="0"/>
    <n v="33.049999999999997"/>
    <n v="0"/>
    <n v="0"/>
    <n v="1299.23"/>
    <n v="33.049999999999997"/>
    <n v="0"/>
  </r>
  <r>
    <s v="I25_66to56"/>
    <s v="Win"/>
    <s v="TR012"/>
    <x v="0"/>
    <x v="4"/>
    <s v="Fi01"/>
    <x v="8"/>
    <s v="PM1.vld"/>
    <s v="4b"/>
    <n v="15"/>
    <n v="0"/>
    <s v="PM"/>
    <s v="PM1"/>
    <n v="17350"/>
    <n v="17351"/>
    <x v="0"/>
    <x v="6"/>
    <x v="0"/>
    <n v="9.6199999999999992"/>
    <n v="0"/>
    <n v="0"/>
    <n v="1623.29"/>
    <n v="9.6199999999999992"/>
    <n v="0"/>
  </r>
  <r>
    <s v="I25_66to56"/>
    <s v="Win"/>
    <s v="TR012"/>
    <x v="0"/>
    <x v="4"/>
    <s v="Fi01"/>
    <x v="8"/>
    <s v="PM1.vld"/>
    <s v="4b"/>
    <n v="15"/>
    <n v="0"/>
    <s v="PM"/>
    <s v="PM1"/>
    <n v="17352"/>
    <n v="17353"/>
    <x v="1"/>
    <x v="7"/>
    <x v="0"/>
    <n v="19.670000000000002"/>
    <n v="0"/>
    <n v="0"/>
    <n v="1533.86"/>
    <n v="19.670000000000002"/>
    <n v="0"/>
  </r>
  <r>
    <s v="I25_66to56"/>
    <s v="Win"/>
    <s v="TR012"/>
    <x v="0"/>
    <x v="4"/>
    <s v="Fi01"/>
    <x v="8"/>
    <s v="PM1.vld"/>
    <s v="4b"/>
    <n v="15"/>
    <n v="0"/>
    <s v="PM"/>
    <s v="PM1"/>
    <n v="18993"/>
    <n v="15334"/>
    <x v="0"/>
    <x v="8"/>
    <x v="0"/>
    <n v="0"/>
    <n v="0"/>
    <n v="0"/>
    <n v="1472.7"/>
    <n v="0"/>
    <n v="0"/>
  </r>
  <r>
    <s v="I25_66to56"/>
    <s v="Win"/>
    <s v="TR012"/>
    <x v="0"/>
    <x v="4"/>
    <s v="Fi01"/>
    <x v="8"/>
    <s v="PM1.vld"/>
    <s v="4b"/>
    <n v="15"/>
    <n v="0"/>
    <s v="PM"/>
    <s v="PM1"/>
    <n v="18999"/>
    <n v="19000"/>
    <x v="1"/>
    <x v="9"/>
    <x v="0"/>
    <n v="38.53"/>
    <n v="4.3499999999999996"/>
    <n v="17.45"/>
    <n v="2156.59"/>
    <n v="42.87"/>
    <n v="17.45"/>
  </r>
  <r>
    <s v="I25_66to56"/>
    <s v="Win"/>
    <s v="TR012"/>
    <x v="0"/>
    <x v="4"/>
    <s v="Fi01"/>
    <x v="8"/>
    <s v="PM1.vld"/>
    <s v="4b"/>
    <n v="15"/>
    <n v="0"/>
    <s v="PM"/>
    <s v="PM1"/>
    <n v="19002"/>
    <n v="19001"/>
    <x v="0"/>
    <x v="10"/>
    <x v="0"/>
    <n v="13.64"/>
    <n v="1.91"/>
    <n v="22.46"/>
    <n v="2059.0300000000002"/>
    <n v="15.56"/>
    <n v="22.46"/>
  </r>
  <r>
    <s v="I25_66to56"/>
    <s v="Win"/>
    <s v="TR012"/>
    <x v="0"/>
    <x v="4"/>
    <s v="Fi01"/>
    <x v="8"/>
    <s v="PM1.vld"/>
    <s v="4b"/>
    <n v="15"/>
    <n v="0"/>
    <s v="PM"/>
    <s v="PM1"/>
    <n v="19004"/>
    <n v="13271"/>
    <x v="1"/>
    <x v="11"/>
    <x v="0"/>
    <n v="39.369999999999997"/>
    <n v="5.09"/>
    <n v="22.17"/>
    <n v="2472.98"/>
    <n v="44.46"/>
    <n v="22.17"/>
  </r>
  <r>
    <s v="I25_66to56"/>
    <s v="Win"/>
    <s v="TR012"/>
    <x v="0"/>
    <x v="4"/>
    <s v="Fi01"/>
    <x v="8"/>
    <s v="PM1.vld"/>
    <s v="4b"/>
    <n v="15"/>
    <n v="0"/>
    <s v="PM"/>
    <s v="PM1"/>
    <n v="19017"/>
    <n v="19018"/>
    <x v="1"/>
    <x v="11"/>
    <x v="1"/>
    <n v="339.99"/>
    <n v="30.14"/>
    <n v="71.489999999999995"/>
    <n v="441.62"/>
    <n v="370.13"/>
    <n v="71.489999999999995"/>
  </r>
  <r>
    <s v="I25_66to56"/>
    <s v="Win"/>
    <s v="TR012"/>
    <x v="0"/>
    <x v="4"/>
    <s v="Fi01"/>
    <x v="8"/>
    <s v="PM1.vld"/>
    <s v="4b"/>
    <n v="15"/>
    <n v="0"/>
    <s v="PM"/>
    <s v="PM1"/>
    <n v="19035"/>
    <n v="19036"/>
    <x v="1"/>
    <x v="9"/>
    <x v="1"/>
    <n v="111.69"/>
    <n v="5.85"/>
    <n v="32.61"/>
    <n v="150.15"/>
    <n v="117.54"/>
    <n v="32.61"/>
  </r>
  <r>
    <s v="I25_66to56"/>
    <s v="Win"/>
    <s v="TR012"/>
    <x v="0"/>
    <x v="4"/>
    <s v="Fi01"/>
    <x v="8"/>
    <s v="PM1.vld"/>
    <s v="4b"/>
    <n v="15"/>
    <n v="0"/>
    <s v="PM"/>
    <s v="PM1"/>
    <n v="19059"/>
    <n v="19060"/>
    <x v="1"/>
    <x v="3"/>
    <x v="1"/>
    <n v="118.3"/>
    <n v="2.58"/>
    <n v="16.84"/>
    <n v="137.72"/>
    <n v="120.88"/>
    <n v="16.84"/>
  </r>
  <r>
    <s v="I25_66to56"/>
    <s v="Win"/>
    <s v="TR012"/>
    <x v="0"/>
    <x v="4"/>
    <s v="Fi01"/>
    <x v="8"/>
    <s v="PM1.vld"/>
    <s v="4b"/>
    <n v="15"/>
    <n v="0"/>
    <s v="PM"/>
    <s v="PM1"/>
    <n v="19127"/>
    <n v="19239"/>
    <x v="0"/>
    <x v="0"/>
    <x v="1"/>
    <n v="185.57"/>
    <n v="25.18"/>
    <n v="72.41"/>
    <n v="283.14999999999998"/>
    <n v="210.74"/>
    <n v="72.41"/>
  </r>
  <r>
    <s v="I25_66to56"/>
    <s v="Win"/>
    <s v="TR012"/>
    <x v="0"/>
    <x v="4"/>
    <s v="Fi01"/>
    <x v="8"/>
    <s v="PM1.vld"/>
    <s v="4b"/>
    <n v="15"/>
    <n v="0"/>
    <s v="PM"/>
    <s v="PM1"/>
    <n v="19131"/>
    <n v="19130"/>
    <x v="0"/>
    <x v="2"/>
    <x v="1"/>
    <n v="187.43"/>
    <n v="23.26"/>
    <n v="87.55"/>
    <n v="298.25"/>
    <n v="210.7"/>
    <n v="87.55"/>
  </r>
  <r>
    <s v="I25_66to56"/>
    <s v="Win"/>
    <s v="TR012"/>
    <x v="0"/>
    <x v="4"/>
    <s v="Fi01"/>
    <x v="8"/>
    <s v="PM1.vld"/>
    <s v="4b"/>
    <n v="15"/>
    <n v="0"/>
    <s v="PM"/>
    <s v="PM1"/>
    <n v="19136"/>
    <n v="19135"/>
    <x v="0"/>
    <x v="1"/>
    <x v="1"/>
    <n v="163.78"/>
    <n v="19.440000000000001"/>
    <n v="74.510000000000005"/>
    <n v="257.74"/>
    <n v="183.23"/>
    <n v="74.510000000000005"/>
  </r>
  <r>
    <s v="I25_66to56"/>
    <s v="Win"/>
    <s v="TR012"/>
    <x v="0"/>
    <x v="4"/>
    <s v="Fi01"/>
    <x v="8"/>
    <s v="PM1.vld"/>
    <s v="4b"/>
    <n v="15"/>
    <n v="0"/>
    <s v="PM"/>
    <s v="PM1"/>
    <n v="19149"/>
    <n v="19148"/>
    <x v="0"/>
    <x v="10"/>
    <x v="1"/>
    <n v="60"/>
    <n v="4.54"/>
    <n v="36.5"/>
    <n v="101.04"/>
    <n v="64.540000000000006"/>
    <n v="36.5"/>
  </r>
  <r>
    <s v="I25_66to56"/>
    <s v="Win"/>
    <s v="TR012"/>
    <x v="0"/>
    <x v="4"/>
    <s v="Fi01"/>
    <x v="8"/>
    <s v="PM1.vld"/>
    <s v="4b"/>
    <n v="15"/>
    <n v="0"/>
    <s v="PM"/>
    <s v="PM1"/>
    <n v="19173"/>
    <n v="19172"/>
    <x v="0"/>
    <x v="8"/>
    <x v="1"/>
    <n v="54.38"/>
    <n v="1.3"/>
    <n v="18.79"/>
    <n v="74.47"/>
    <n v="55.68"/>
    <n v="18.79"/>
  </r>
  <r>
    <s v="I25_66to56"/>
    <s v="Win"/>
    <s v="TR012"/>
    <x v="0"/>
    <x v="4"/>
    <s v="Fi01"/>
    <x v="9"/>
    <s v="PM2.vld"/>
    <s v="4b"/>
    <n v="15"/>
    <n v="0"/>
    <s v="PM"/>
    <s v="PM2"/>
    <n v="5209"/>
    <n v="19241"/>
    <x v="0"/>
    <x v="0"/>
    <x v="0"/>
    <n v="77.48"/>
    <n v="7.99"/>
    <n v="66.52"/>
    <n v="4999.75"/>
    <n v="85.47"/>
    <n v="66.52"/>
  </r>
  <r>
    <s v="I25_66to56"/>
    <s v="Win"/>
    <s v="TR012"/>
    <x v="0"/>
    <x v="4"/>
    <s v="Fi01"/>
    <x v="9"/>
    <s v="PM2.vld"/>
    <s v="4b"/>
    <n v="15"/>
    <n v="0"/>
    <s v="PM"/>
    <s v="PM2"/>
    <n v="5394"/>
    <n v="15366"/>
    <x v="0"/>
    <x v="1"/>
    <x v="0"/>
    <n v="74.08"/>
    <n v="11"/>
    <n v="48.87"/>
    <n v="4745.03"/>
    <n v="85.07"/>
    <n v="48.87"/>
  </r>
  <r>
    <s v="I25_66to56"/>
    <s v="Win"/>
    <s v="TR012"/>
    <x v="0"/>
    <x v="4"/>
    <s v="Fi01"/>
    <x v="9"/>
    <s v="PM2.vld"/>
    <s v="4b"/>
    <n v="15"/>
    <n v="0"/>
    <s v="PM"/>
    <s v="PM2"/>
    <n v="13270"/>
    <n v="11802"/>
    <x v="0"/>
    <x v="2"/>
    <x v="0"/>
    <n v="139.21"/>
    <n v="20.9"/>
    <n v="31.17"/>
    <n v="4719.92"/>
    <n v="160.12"/>
    <n v="31.17"/>
  </r>
  <r>
    <s v="I25_66to56"/>
    <s v="Win"/>
    <s v="TR012"/>
    <x v="0"/>
    <x v="4"/>
    <s v="Fi01"/>
    <x v="9"/>
    <s v="PM2.vld"/>
    <s v="4b"/>
    <n v="15"/>
    <n v="0"/>
    <s v="PM"/>
    <s v="PM2"/>
    <n v="15333"/>
    <n v="18991"/>
    <x v="1"/>
    <x v="3"/>
    <x v="0"/>
    <n v="0"/>
    <n v="0"/>
    <n v="0"/>
    <n v="3448.7"/>
    <n v="0"/>
    <n v="0"/>
  </r>
  <r>
    <s v="I25_66to56"/>
    <s v="Win"/>
    <s v="TR012"/>
    <x v="0"/>
    <x v="4"/>
    <s v="Fi01"/>
    <x v="9"/>
    <s v="PM2.vld"/>
    <s v="4b"/>
    <n v="15"/>
    <n v="0"/>
    <s v="PM"/>
    <s v="PM2"/>
    <n v="15740"/>
    <n v="15741"/>
    <x v="1"/>
    <x v="4"/>
    <x v="0"/>
    <n v="198.73"/>
    <n v="0"/>
    <n v="0"/>
    <n v="3159.51"/>
    <n v="198.73"/>
    <n v="0"/>
  </r>
  <r>
    <s v="I25_66to56"/>
    <s v="Win"/>
    <s v="TR012"/>
    <x v="0"/>
    <x v="4"/>
    <s v="Fi01"/>
    <x v="9"/>
    <s v="PM2.vld"/>
    <s v="4b"/>
    <n v="15"/>
    <n v="0"/>
    <s v="PM"/>
    <s v="PM2"/>
    <n v="15742"/>
    <n v="15743"/>
    <x v="0"/>
    <x v="5"/>
    <x v="0"/>
    <n v="100.49"/>
    <n v="0"/>
    <n v="0.12"/>
    <n v="2727.06"/>
    <n v="100.49"/>
    <n v="0.12"/>
  </r>
  <r>
    <s v="I25_66to56"/>
    <s v="Win"/>
    <s v="TR012"/>
    <x v="0"/>
    <x v="4"/>
    <s v="Fi01"/>
    <x v="9"/>
    <s v="PM2.vld"/>
    <s v="4b"/>
    <n v="15"/>
    <n v="0"/>
    <s v="PM"/>
    <s v="PM2"/>
    <n v="17350"/>
    <n v="17351"/>
    <x v="0"/>
    <x v="6"/>
    <x v="0"/>
    <n v="27.15"/>
    <n v="0"/>
    <n v="0.01"/>
    <n v="3427.09"/>
    <n v="27.15"/>
    <n v="0.01"/>
  </r>
  <r>
    <s v="I25_66to56"/>
    <s v="Win"/>
    <s v="TR012"/>
    <x v="0"/>
    <x v="4"/>
    <s v="Fi01"/>
    <x v="9"/>
    <s v="PM2.vld"/>
    <s v="4b"/>
    <n v="15"/>
    <n v="0"/>
    <s v="PM"/>
    <s v="PM2"/>
    <n v="17352"/>
    <n v="17353"/>
    <x v="1"/>
    <x v="7"/>
    <x v="0"/>
    <n v="50.02"/>
    <n v="0"/>
    <n v="0"/>
    <n v="3075.58"/>
    <n v="50.02"/>
    <n v="0"/>
  </r>
  <r>
    <s v="I25_66to56"/>
    <s v="Win"/>
    <s v="TR012"/>
    <x v="0"/>
    <x v="4"/>
    <s v="Fi01"/>
    <x v="9"/>
    <s v="PM2.vld"/>
    <s v="4b"/>
    <n v="15"/>
    <n v="0"/>
    <s v="PM"/>
    <s v="PM2"/>
    <n v="18993"/>
    <n v="15334"/>
    <x v="0"/>
    <x v="8"/>
    <x v="0"/>
    <n v="0"/>
    <n v="0"/>
    <n v="0"/>
    <n v="2989.11"/>
    <n v="0"/>
    <n v="0"/>
  </r>
  <r>
    <s v="I25_66to56"/>
    <s v="Win"/>
    <s v="TR012"/>
    <x v="0"/>
    <x v="4"/>
    <s v="Fi01"/>
    <x v="9"/>
    <s v="PM2.vld"/>
    <s v="4b"/>
    <n v="15"/>
    <n v="0"/>
    <s v="PM"/>
    <s v="PM2"/>
    <n v="18999"/>
    <n v="19000"/>
    <x v="1"/>
    <x v="9"/>
    <x v="0"/>
    <n v="119.13"/>
    <n v="14.14"/>
    <n v="41.13"/>
    <n v="4606.63"/>
    <n v="133.27000000000001"/>
    <n v="41.13"/>
  </r>
  <r>
    <s v="I25_66to56"/>
    <s v="Win"/>
    <s v="TR012"/>
    <x v="0"/>
    <x v="4"/>
    <s v="Fi01"/>
    <x v="9"/>
    <s v="PM2.vld"/>
    <s v="4b"/>
    <n v="15"/>
    <n v="0"/>
    <s v="PM"/>
    <s v="PM2"/>
    <n v="19002"/>
    <n v="19001"/>
    <x v="0"/>
    <x v="10"/>
    <x v="0"/>
    <n v="35.81"/>
    <n v="4.57"/>
    <n v="42.8"/>
    <n v="4340.54"/>
    <n v="40.380000000000003"/>
    <n v="42.8"/>
  </r>
  <r>
    <s v="I25_66to56"/>
    <s v="Win"/>
    <s v="TR012"/>
    <x v="0"/>
    <x v="4"/>
    <s v="Fi01"/>
    <x v="9"/>
    <s v="PM2.vld"/>
    <s v="4b"/>
    <n v="15"/>
    <n v="0"/>
    <s v="PM"/>
    <s v="PM2"/>
    <n v="19004"/>
    <n v="13271"/>
    <x v="1"/>
    <x v="11"/>
    <x v="0"/>
    <n v="114.44"/>
    <n v="14.65"/>
    <n v="46.67"/>
    <n v="4995.2299999999996"/>
    <n v="129.09"/>
    <n v="46.67"/>
  </r>
  <r>
    <s v="I25_66to56"/>
    <s v="Win"/>
    <s v="TR012"/>
    <x v="0"/>
    <x v="4"/>
    <s v="Fi01"/>
    <x v="9"/>
    <s v="PM2.vld"/>
    <s v="4b"/>
    <n v="15"/>
    <n v="0"/>
    <s v="PM"/>
    <s v="PM2"/>
    <n v="19017"/>
    <n v="19018"/>
    <x v="1"/>
    <x v="11"/>
    <x v="1"/>
    <n v="961.91"/>
    <n v="89.07"/>
    <n v="182.69"/>
    <n v="1233.68"/>
    <n v="1050.98"/>
    <n v="182.69"/>
  </r>
  <r>
    <s v="I25_66to56"/>
    <s v="Win"/>
    <s v="TR012"/>
    <x v="0"/>
    <x v="4"/>
    <s v="Fi01"/>
    <x v="9"/>
    <s v="PM2.vld"/>
    <s v="4b"/>
    <n v="15"/>
    <n v="0"/>
    <s v="PM"/>
    <s v="PM2"/>
    <n v="19035"/>
    <n v="19036"/>
    <x v="1"/>
    <x v="9"/>
    <x v="1"/>
    <n v="371.01"/>
    <n v="22.31"/>
    <n v="82.39"/>
    <n v="475.71"/>
    <n v="393.32"/>
    <n v="82.39"/>
  </r>
  <r>
    <s v="I25_66to56"/>
    <s v="Win"/>
    <s v="TR012"/>
    <x v="0"/>
    <x v="4"/>
    <s v="Fi01"/>
    <x v="9"/>
    <s v="PM2.vld"/>
    <s v="4b"/>
    <n v="15"/>
    <n v="0"/>
    <s v="PM"/>
    <s v="PM2"/>
    <n v="19059"/>
    <n v="19060"/>
    <x v="1"/>
    <x v="3"/>
    <x v="1"/>
    <n v="412.52"/>
    <n v="10.08"/>
    <n v="37.51"/>
    <n v="460.1"/>
    <n v="422.59"/>
    <n v="37.51"/>
  </r>
  <r>
    <s v="I25_66to56"/>
    <s v="Win"/>
    <s v="TR012"/>
    <x v="0"/>
    <x v="4"/>
    <s v="Fi01"/>
    <x v="9"/>
    <s v="PM2.vld"/>
    <s v="4b"/>
    <n v="15"/>
    <n v="0"/>
    <s v="PM"/>
    <s v="PM2"/>
    <n v="19127"/>
    <n v="19239"/>
    <x v="0"/>
    <x v="0"/>
    <x v="1"/>
    <n v="466.64"/>
    <n v="63.85"/>
    <n v="160.78"/>
    <n v="691.27"/>
    <n v="530.49"/>
    <n v="160.78"/>
  </r>
  <r>
    <s v="I25_66to56"/>
    <s v="Win"/>
    <s v="TR012"/>
    <x v="0"/>
    <x v="4"/>
    <s v="Fi01"/>
    <x v="9"/>
    <s v="PM2.vld"/>
    <s v="4b"/>
    <n v="15"/>
    <n v="0"/>
    <s v="PM"/>
    <s v="PM2"/>
    <n v="19131"/>
    <n v="19130"/>
    <x v="0"/>
    <x v="2"/>
    <x v="1"/>
    <n v="446.53"/>
    <n v="55.65"/>
    <n v="186.06"/>
    <n v="688.23"/>
    <n v="502.18"/>
    <n v="186.06"/>
  </r>
  <r>
    <s v="I25_66to56"/>
    <s v="Win"/>
    <s v="TR012"/>
    <x v="0"/>
    <x v="4"/>
    <s v="Fi01"/>
    <x v="9"/>
    <s v="PM2.vld"/>
    <s v="4b"/>
    <n v="15"/>
    <n v="0"/>
    <s v="PM"/>
    <s v="PM2"/>
    <n v="19136"/>
    <n v="19135"/>
    <x v="0"/>
    <x v="1"/>
    <x v="1"/>
    <n v="401"/>
    <n v="47.44"/>
    <n v="163.63999999999999"/>
    <n v="612.09"/>
    <n v="448.44"/>
    <n v="163.63999999999999"/>
  </r>
  <r>
    <s v="I25_66to56"/>
    <s v="Win"/>
    <s v="TR012"/>
    <x v="0"/>
    <x v="4"/>
    <s v="Fi01"/>
    <x v="9"/>
    <s v="PM2.vld"/>
    <s v="4b"/>
    <n v="15"/>
    <n v="0"/>
    <s v="PM"/>
    <s v="PM2"/>
    <n v="19149"/>
    <n v="19148"/>
    <x v="0"/>
    <x v="10"/>
    <x v="1"/>
    <n v="177.94"/>
    <n v="14.83"/>
    <n v="96.24"/>
    <n v="289.02"/>
    <n v="192.78"/>
    <n v="96.24"/>
  </r>
  <r>
    <s v="I25_66to56"/>
    <s v="Win"/>
    <s v="TR012"/>
    <x v="0"/>
    <x v="4"/>
    <s v="Fi01"/>
    <x v="9"/>
    <s v="PM2.vld"/>
    <s v="4b"/>
    <n v="15"/>
    <n v="0"/>
    <s v="PM"/>
    <s v="PM2"/>
    <n v="19173"/>
    <n v="19172"/>
    <x v="0"/>
    <x v="8"/>
    <x v="1"/>
    <n v="179.78"/>
    <n v="5.17"/>
    <n v="41.77"/>
    <n v="226.72"/>
    <n v="184.95"/>
    <n v="41.77"/>
  </r>
  <r>
    <s v="I25_66to56"/>
    <s v="Win"/>
    <s v="TR012"/>
    <x v="0"/>
    <x v="4"/>
    <s v="Fi01"/>
    <x v="10"/>
    <s v="PM3.vld"/>
    <s v="4b"/>
    <n v="15"/>
    <n v="0"/>
    <s v="PM"/>
    <s v="PM3"/>
    <n v="5209"/>
    <n v="19241"/>
    <x v="0"/>
    <x v="0"/>
    <x v="0"/>
    <n v="162.54"/>
    <n v="19.850000000000001"/>
    <n v="142"/>
    <n v="7912.98"/>
    <n v="182.39"/>
    <n v="142"/>
  </r>
  <r>
    <s v="I25_66to56"/>
    <s v="Win"/>
    <s v="TR012"/>
    <x v="0"/>
    <x v="4"/>
    <s v="Fi01"/>
    <x v="10"/>
    <s v="PM3.vld"/>
    <s v="4b"/>
    <n v="15"/>
    <n v="0"/>
    <s v="PM"/>
    <s v="PM3"/>
    <n v="5394"/>
    <n v="15366"/>
    <x v="0"/>
    <x v="1"/>
    <x v="0"/>
    <n v="174.1"/>
    <n v="25.18"/>
    <n v="82.69"/>
    <n v="7239.56"/>
    <n v="199.28"/>
    <n v="82.69"/>
  </r>
  <r>
    <s v="I25_66to56"/>
    <s v="Win"/>
    <s v="TR012"/>
    <x v="0"/>
    <x v="4"/>
    <s v="Fi01"/>
    <x v="10"/>
    <s v="PM3.vld"/>
    <s v="4b"/>
    <n v="15"/>
    <n v="0"/>
    <s v="PM"/>
    <s v="PM3"/>
    <n v="13270"/>
    <n v="11802"/>
    <x v="0"/>
    <x v="2"/>
    <x v="0"/>
    <n v="408.07"/>
    <n v="61.06"/>
    <n v="63.42"/>
    <n v="7319.63"/>
    <n v="469.13"/>
    <n v="63.42"/>
  </r>
  <r>
    <s v="I25_66to56"/>
    <s v="Win"/>
    <s v="TR012"/>
    <x v="0"/>
    <x v="4"/>
    <s v="Fi01"/>
    <x v="10"/>
    <s v="PM3.vld"/>
    <s v="4b"/>
    <n v="15"/>
    <n v="0"/>
    <s v="PM"/>
    <s v="PM3"/>
    <n v="15333"/>
    <n v="18991"/>
    <x v="1"/>
    <x v="3"/>
    <x v="0"/>
    <n v="0"/>
    <n v="0"/>
    <n v="0"/>
    <n v="5944.23"/>
    <n v="0"/>
    <n v="0"/>
  </r>
  <r>
    <s v="I25_66to56"/>
    <s v="Win"/>
    <s v="TR012"/>
    <x v="0"/>
    <x v="4"/>
    <s v="Fi01"/>
    <x v="10"/>
    <s v="PM3.vld"/>
    <s v="4b"/>
    <n v="15"/>
    <n v="0"/>
    <s v="PM"/>
    <s v="PM3"/>
    <n v="15740"/>
    <n v="15741"/>
    <x v="1"/>
    <x v="4"/>
    <x v="0"/>
    <n v="248.53"/>
    <n v="0"/>
    <n v="0.02"/>
    <n v="5037.7"/>
    <n v="248.53"/>
    <n v="0.02"/>
  </r>
  <r>
    <s v="I25_66to56"/>
    <s v="Win"/>
    <s v="TR012"/>
    <x v="0"/>
    <x v="4"/>
    <s v="Fi01"/>
    <x v="10"/>
    <s v="PM3.vld"/>
    <s v="4b"/>
    <n v="15"/>
    <n v="0"/>
    <s v="PM"/>
    <s v="PM3"/>
    <n v="15742"/>
    <n v="15743"/>
    <x v="0"/>
    <x v="5"/>
    <x v="0"/>
    <n v="223.77"/>
    <n v="0"/>
    <n v="0.8"/>
    <n v="3822.32"/>
    <n v="223.77"/>
    <n v="0.8"/>
  </r>
  <r>
    <s v="I25_66to56"/>
    <s v="Win"/>
    <s v="TR012"/>
    <x v="0"/>
    <x v="4"/>
    <s v="Fi01"/>
    <x v="10"/>
    <s v="PM3.vld"/>
    <s v="4b"/>
    <n v="15"/>
    <n v="0"/>
    <s v="PM"/>
    <s v="PM3"/>
    <n v="17350"/>
    <n v="17351"/>
    <x v="0"/>
    <x v="6"/>
    <x v="0"/>
    <n v="57.27"/>
    <n v="0"/>
    <n v="0.16"/>
    <n v="5810.52"/>
    <n v="57.27"/>
    <n v="0.16"/>
  </r>
  <r>
    <s v="I25_66to56"/>
    <s v="Win"/>
    <s v="TR012"/>
    <x v="0"/>
    <x v="4"/>
    <s v="Fi01"/>
    <x v="10"/>
    <s v="PM3.vld"/>
    <s v="4b"/>
    <n v="15"/>
    <n v="0"/>
    <s v="PM"/>
    <s v="PM3"/>
    <n v="17352"/>
    <n v="17353"/>
    <x v="1"/>
    <x v="7"/>
    <x v="0"/>
    <n v="55.75"/>
    <n v="0"/>
    <n v="0"/>
    <n v="4912.3"/>
    <n v="55.75"/>
    <n v="0"/>
  </r>
  <r>
    <s v="I25_66to56"/>
    <s v="Win"/>
    <s v="TR012"/>
    <x v="0"/>
    <x v="4"/>
    <s v="Fi01"/>
    <x v="10"/>
    <s v="PM3.vld"/>
    <s v="4b"/>
    <n v="15"/>
    <n v="0"/>
    <s v="PM"/>
    <s v="PM3"/>
    <n v="18993"/>
    <n v="15334"/>
    <x v="0"/>
    <x v="8"/>
    <x v="0"/>
    <n v="0"/>
    <n v="0"/>
    <n v="0"/>
    <n v="4556.46"/>
    <n v="0"/>
    <n v="0"/>
  </r>
  <r>
    <s v="I25_66to56"/>
    <s v="Win"/>
    <s v="TR012"/>
    <x v="0"/>
    <x v="4"/>
    <s v="Fi01"/>
    <x v="10"/>
    <s v="PM3.vld"/>
    <s v="4b"/>
    <n v="15"/>
    <n v="0"/>
    <s v="PM"/>
    <s v="PM3"/>
    <n v="18999"/>
    <n v="19000"/>
    <x v="1"/>
    <x v="9"/>
    <x v="0"/>
    <n v="74.099999999999994"/>
    <n v="8.3699999999999992"/>
    <n v="70.599999999999994"/>
    <n v="7650.38"/>
    <n v="82.48"/>
    <n v="70.599999999999994"/>
  </r>
  <r>
    <s v="I25_66to56"/>
    <s v="Win"/>
    <s v="TR012"/>
    <x v="0"/>
    <x v="4"/>
    <s v="Fi01"/>
    <x v="10"/>
    <s v="PM3.vld"/>
    <s v="4b"/>
    <n v="15"/>
    <n v="0"/>
    <s v="PM"/>
    <s v="PM3"/>
    <n v="19002"/>
    <n v="19001"/>
    <x v="0"/>
    <x v="10"/>
    <x v="0"/>
    <n v="93.15"/>
    <n v="12.15"/>
    <n v="80.23"/>
    <n v="6783.67"/>
    <n v="105.3"/>
    <n v="80.23"/>
  </r>
  <r>
    <s v="I25_66to56"/>
    <s v="Win"/>
    <s v="TR012"/>
    <x v="0"/>
    <x v="4"/>
    <s v="Fi01"/>
    <x v="10"/>
    <s v="PM3.vld"/>
    <s v="4b"/>
    <n v="15"/>
    <n v="0"/>
    <s v="PM"/>
    <s v="PM3"/>
    <n v="19004"/>
    <n v="13271"/>
    <x v="1"/>
    <x v="11"/>
    <x v="0"/>
    <n v="154.66"/>
    <n v="18.170000000000002"/>
    <n v="103.81"/>
    <n v="8058.67"/>
    <n v="172.83"/>
    <n v="103.81"/>
  </r>
  <r>
    <s v="I25_66to56"/>
    <s v="Win"/>
    <s v="TR012"/>
    <x v="0"/>
    <x v="4"/>
    <s v="Fi01"/>
    <x v="10"/>
    <s v="PM3.vld"/>
    <s v="4b"/>
    <n v="15"/>
    <n v="0"/>
    <s v="PM"/>
    <s v="PM3"/>
    <n v="19017"/>
    <n v="19018"/>
    <x v="1"/>
    <x v="11"/>
    <x v="1"/>
    <n v="864.45"/>
    <n v="78.42"/>
    <n v="388.46"/>
    <n v="1331.33"/>
    <n v="942.87"/>
    <n v="388.46"/>
  </r>
  <r>
    <s v="I25_66to56"/>
    <s v="Win"/>
    <s v="TR012"/>
    <x v="0"/>
    <x v="4"/>
    <s v="Fi01"/>
    <x v="10"/>
    <s v="PM3.vld"/>
    <s v="4b"/>
    <n v="15"/>
    <n v="0"/>
    <s v="PM"/>
    <s v="PM3"/>
    <n v="19035"/>
    <n v="19036"/>
    <x v="1"/>
    <x v="9"/>
    <x v="1"/>
    <n v="431.45"/>
    <n v="31.61"/>
    <n v="175.34"/>
    <n v="638.4"/>
    <n v="463.06"/>
    <n v="175.34"/>
  </r>
  <r>
    <s v="I25_66to56"/>
    <s v="Win"/>
    <s v="TR012"/>
    <x v="0"/>
    <x v="4"/>
    <s v="Fi01"/>
    <x v="10"/>
    <s v="PM3.vld"/>
    <s v="4b"/>
    <n v="15"/>
    <n v="0"/>
    <s v="PM"/>
    <s v="PM3"/>
    <n v="19059"/>
    <n v="19060"/>
    <x v="1"/>
    <x v="3"/>
    <x v="1"/>
    <n v="591"/>
    <n v="14.9"/>
    <n v="60.03"/>
    <n v="665.93"/>
    <n v="605.9"/>
    <n v="60.03"/>
  </r>
  <r>
    <s v="I25_66to56"/>
    <s v="Win"/>
    <s v="TR012"/>
    <x v="0"/>
    <x v="4"/>
    <s v="Fi01"/>
    <x v="10"/>
    <s v="PM3.vld"/>
    <s v="4b"/>
    <n v="15"/>
    <n v="0"/>
    <s v="PM"/>
    <s v="PM3"/>
    <n v="19127"/>
    <n v="19239"/>
    <x v="0"/>
    <x v="0"/>
    <x v="1"/>
    <n v="1130.7"/>
    <n v="156.32"/>
    <n v="288.23"/>
    <n v="1575.25"/>
    <n v="1287.02"/>
    <n v="288.23"/>
  </r>
  <r>
    <s v="I25_66to56"/>
    <s v="Win"/>
    <s v="TR012"/>
    <x v="0"/>
    <x v="4"/>
    <s v="Fi01"/>
    <x v="10"/>
    <s v="PM3.vld"/>
    <s v="4b"/>
    <n v="15"/>
    <n v="0"/>
    <s v="PM"/>
    <s v="PM3"/>
    <n v="19131"/>
    <n v="19130"/>
    <x v="0"/>
    <x v="2"/>
    <x v="1"/>
    <n v="947.85"/>
    <n v="117.5"/>
    <n v="319.83"/>
    <n v="1385.18"/>
    <n v="1065.3499999999999"/>
    <n v="319.83"/>
  </r>
  <r>
    <s v="I25_66to56"/>
    <s v="Win"/>
    <s v="TR012"/>
    <x v="0"/>
    <x v="4"/>
    <s v="Fi01"/>
    <x v="10"/>
    <s v="PM3.vld"/>
    <s v="4b"/>
    <n v="15"/>
    <n v="0"/>
    <s v="PM"/>
    <s v="PM3"/>
    <n v="19136"/>
    <n v="19135"/>
    <x v="0"/>
    <x v="1"/>
    <x v="1"/>
    <n v="841.94"/>
    <n v="98.86"/>
    <n v="277.60000000000002"/>
    <n v="1218.3900000000001"/>
    <n v="940.8"/>
    <n v="277.60000000000002"/>
  </r>
  <r>
    <s v="I25_66to56"/>
    <s v="Win"/>
    <s v="TR012"/>
    <x v="0"/>
    <x v="4"/>
    <s v="Fi01"/>
    <x v="10"/>
    <s v="PM3.vld"/>
    <s v="4b"/>
    <n v="15"/>
    <n v="0"/>
    <s v="PM"/>
    <s v="PM3"/>
    <n v="19149"/>
    <n v="19148"/>
    <x v="0"/>
    <x v="10"/>
    <x v="1"/>
    <n v="453.45"/>
    <n v="38.25"/>
    <n v="192.56"/>
    <n v="684.27"/>
    <n v="491.71"/>
    <n v="192.56"/>
  </r>
  <r>
    <s v="I25_66to56"/>
    <s v="Win"/>
    <s v="TR012"/>
    <x v="0"/>
    <x v="4"/>
    <s v="Fi01"/>
    <x v="10"/>
    <s v="PM3.vld"/>
    <s v="4b"/>
    <n v="15"/>
    <n v="0"/>
    <s v="PM"/>
    <s v="PM3"/>
    <n v="19173"/>
    <n v="19172"/>
    <x v="0"/>
    <x v="8"/>
    <x v="1"/>
    <n v="416.52"/>
    <n v="12.8"/>
    <n v="70.92"/>
    <n v="500.24"/>
    <n v="429.32"/>
    <n v="70.92"/>
  </r>
  <r>
    <s v="I25_66to56"/>
    <s v="Win"/>
    <s v="TR012"/>
    <x v="0"/>
    <x v="4"/>
    <s v="Fi01"/>
    <x v="11"/>
    <s v="PM4.vld"/>
    <s v="4b"/>
    <n v="15"/>
    <n v="0"/>
    <s v="PM"/>
    <s v="PM4"/>
    <n v="5209"/>
    <n v="19241"/>
    <x v="0"/>
    <x v="0"/>
    <x v="0"/>
    <n v="92.94"/>
    <n v="11.25"/>
    <n v="73.3"/>
    <n v="5366.87"/>
    <n v="104.19"/>
    <n v="73.3"/>
  </r>
  <r>
    <s v="I25_66to56"/>
    <s v="Win"/>
    <s v="TR012"/>
    <x v="0"/>
    <x v="4"/>
    <s v="Fi01"/>
    <x v="11"/>
    <s v="PM4.vld"/>
    <s v="4b"/>
    <n v="15"/>
    <n v="0"/>
    <s v="PM"/>
    <s v="PM4"/>
    <n v="5394"/>
    <n v="15366"/>
    <x v="0"/>
    <x v="1"/>
    <x v="0"/>
    <n v="72.48"/>
    <n v="9.5500000000000007"/>
    <n v="59.75"/>
    <n v="4663.12"/>
    <n v="82.03"/>
    <n v="59.75"/>
  </r>
  <r>
    <s v="I25_66to56"/>
    <s v="Win"/>
    <s v="TR012"/>
    <x v="0"/>
    <x v="4"/>
    <s v="Fi01"/>
    <x v="11"/>
    <s v="PM4.vld"/>
    <s v="4b"/>
    <n v="15"/>
    <n v="0"/>
    <s v="PM"/>
    <s v="PM4"/>
    <n v="13270"/>
    <n v="11802"/>
    <x v="0"/>
    <x v="2"/>
    <x v="0"/>
    <n v="156.49"/>
    <n v="22.8"/>
    <n v="41.42"/>
    <n v="4956.05"/>
    <n v="179.29"/>
    <n v="41.42"/>
  </r>
  <r>
    <s v="I25_66to56"/>
    <s v="Win"/>
    <s v="TR012"/>
    <x v="0"/>
    <x v="4"/>
    <s v="Fi01"/>
    <x v="11"/>
    <s v="PM4.vld"/>
    <s v="4b"/>
    <n v="15"/>
    <n v="0"/>
    <s v="PM"/>
    <s v="PM4"/>
    <n v="15333"/>
    <n v="18991"/>
    <x v="1"/>
    <x v="3"/>
    <x v="0"/>
    <n v="0"/>
    <n v="0"/>
    <n v="0"/>
    <n v="3107.41"/>
    <n v="0"/>
    <n v="0"/>
  </r>
  <r>
    <s v="I25_66to56"/>
    <s v="Win"/>
    <s v="TR012"/>
    <x v="0"/>
    <x v="4"/>
    <s v="Fi01"/>
    <x v="11"/>
    <s v="PM4.vld"/>
    <s v="4b"/>
    <n v="15"/>
    <n v="0"/>
    <s v="PM"/>
    <s v="PM4"/>
    <n v="15740"/>
    <n v="15741"/>
    <x v="1"/>
    <x v="4"/>
    <x v="0"/>
    <n v="118.42"/>
    <n v="0"/>
    <n v="0"/>
    <n v="2574.5700000000002"/>
    <n v="118.42"/>
    <n v="0"/>
  </r>
  <r>
    <s v="I25_66to56"/>
    <s v="Win"/>
    <s v="TR012"/>
    <x v="0"/>
    <x v="4"/>
    <s v="Fi01"/>
    <x v="11"/>
    <s v="PM4.vld"/>
    <s v="4b"/>
    <n v="15"/>
    <n v="0"/>
    <s v="PM"/>
    <s v="PM4"/>
    <n v="15742"/>
    <n v="15743"/>
    <x v="0"/>
    <x v="5"/>
    <x v="0"/>
    <n v="51.25"/>
    <n v="0"/>
    <n v="0.01"/>
    <n v="1883.93"/>
    <n v="51.25"/>
    <n v="0.01"/>
  </r>
  <r>
    <s v="I25_66to56"/>
    <s v="Win"/>
    <s v="TR012"/>
    <x v="0"/>
    <x v="4"/>
    <s v="Fi01"/>
    <x v="11"/>
    <s v="PM4.vld"/>
    <s v="4b"/>
    <n v="15"/>
    <n v="0"/>
    <s v="PM"/>
    <s v="PM4"/>
    <n v="17350"/>
    <n v="17351"/>
    <x v="0"/>
    <x v="6"/>
    <x v="0"/>
    <n v="18.64"/>
    <n v="0"/>
    <n v="0"/>
    <n v="2943.35"/>
    <n v="18.64"/>
    <n v="0"/>
  </r>
  <r>
    <s v="I25_66to56"/>
    <s v="Win"/>
    <s v="TR012"/>
    <x v="0"/>
    <x v="4"/>
    <s v="Fi01"/>
    <x v="11"/>
    <s v="PM4.vld"/>
    <s v="4b"/>
    <n v="15"/>
    <n v="0"/>
    <s v="PM"/>
    <s v="PM4"/>
    <n v="17352"/>
    <n v="17353"/>
    <x v="1"/>
    <x v="7"/>
    <x v="0"/>
    <n v="37.659999999999997"/>
    <n v="0"/>
    <n v="0"/>
    <n v="2831.45"/>
    <n v="37.659999999999997"/>
    <n v="0"/>
  </r>
  <r>
    <s v="I25_66to56"/>
    <s v="Win"/>
    <s v="TR012"/>
    <x v="0"/>
    <x v="4"/>
    <s v="Fi01"/>
    <x v="11"/>
    <s v="PM4.vld"/>
    <s v="4b"/>
    <n v="15"/>
    <n v="0"/>
    <s v="PM"/>
    <s v="PM4"/>
    <n v="18993"/>
    <n v="15334"/>
    <x v="0"/>
    <x v="8"/>
    <x v="0"/>
    <n v="0"/>
    <n v="0"/>
    <n v="0"/>
    <n v="2382.27"/>
    <n v="0"/>
    <n v="0"/>
  </r>
  <r>
    <s v="I25_66to56"/>
    <s v="Win"/>
    <s v="TR012"/>
    <x v="0"/>
    <x v="4"/>
    <s v="Fi01"/>
    <x v="11"/>
    <s v="PM4.vld"/>
    <s v="4b"/>
    <n v="15"/>
    <n v="0"/>
    <s v="PM"/>
    <s v="PM4"/>
    <n v="18999"/>
    <n v="19000"/>
    <x v="1"/>
    <x v="9"/>
    <x v="0"/>
    <n v="110.16"/>
    <n v="13.38"/>
    <n v="41.49"/>
    <n v="4258.03"/>
    <n v="123.54"/>
    <n v="41.49"/>
  </r>
  <r>
    <s v="I25_66to56"/>
    <s v="Win"/>
    <s v="TR012"/>
    <x v="0"/>
    <x v="4"/>
    <s v="Fi01"/>
    <x v="11"/>
    <s v="PM4.vld"/>
    <s v="4b"/>
    <n v="15"/>
    <n v="0"/>
    <s v="PM"/>
    <s v="PM4"/>
    <n v="19002"/>
    <n v="19001"/>
    <x v="0"/>
    <x v="10"/>
    <x v="0"/>
    <n v="25.39"/>
    <n v="3.43"/>
    <n v="48.13"/>
    <n v="3780.23"/>
    <n v="28.82"/>
    <n v="48.13"/>
  </r>
  <r>
    <s v="I25_66to56"/>
    <s v="Win"/>
    <s v="TR012"/>
    <x v="0"/>
    <x v="4"/>
    <s v="Fi01"/>
    <x v="11"/>
    <s v="PM4.vld"/>
    <s v="4b"/>
    <n v="15"/>
    <n v="0"/>
    <s v="PM"/>
    <s v="PM4"/>
    <n v="19004"/>
    <n v="13271"/>
    <x v="1"/>
    <x v="11"/>
    <x v="0"/>
    <n v="95.94"/>
    <n v="12.09"/>
    <n v="56.67"/>
    <n v="4981.9799999999996"/>
    <n v="108.03"/>
    <n v="56.67"/>
  </r>
  <r>
    <s v="I25_66to56"/>
    <s v="Win"/>
    <s v="TR012"/>
    <x v="0"/>
    <x v="4"/>
    <s v="Fi01"/>
    <x v="11"/>
    <s v="PM4.vld"/>
    <s v="4b"/>
    <n v="15"/>
    <n v="0"/>
    <s v="PM"/>
    <s v="PM4"/>
    <n v="19017"/>
    <n v="19018"/>
    <x v="1"/>
    <x v="11"/>
    <x v="1"/>
    <n v="733.1"/>
    <n v="66.34"/>
    <n v="156.08000000000001"/>
    <n v="955.52"/>
    <n v="799.44"/>
    <n v="156.08000000000001"/>
  </r>
  <r>
    <s v="I25_66to56"/>
    <s v="Win"/>
    <s v="TR012"/>
    <x v="0"/>
    <x v="4"/>
    <s v="Fi01"/>
    <x v="11"/>
    <s v="PM4.vld"/>
    <s v="4b"/>
    <n v="15"/>
    <n v="0"/>
    <s v="PM"/>
    <s v="PM4"/>
    <n v="19035"/>
    <n v="19036"/>
    <x v="1"/>
    <x v="9"/>
    <x v="1"/>
    <n v="215.1"/>
    <n v="11.74"/>
    <n v="62.56"/>
    <n v="289.39999999999998"/>
    <n v="226.84"/>
    <n v="62.56"/>
  </r>
  <r>
    <s v="I25_66to56"/>
    <s v="Win"/>
    <s v="TR012"/>
    <x v="0"/>
    <x v="4"/>
    <s v="Fi01"/>
    <x v="11"/>
    <s v="PM4.vld"/>
    <s v="4b"/>
    <n v="15"/>
    <n v="0"/>
    <s v="PM"/>
    <s v="PM4"/>
    <n v="19059"/>
    <n v="19060"/>
    <x v="1"/>
    <x v="3"/>
    <x v="1"/>
    <n v="230.17"/>
    <n v="5.4"/>
    <n v="35.25"/>
    <n v="270.82"/>
    <n v="235.57"/>
    <n v="35.25"/>
  </r>
  <r>
    <s v="I25_66to56"/>
    <s v="Win"/>
    <s v="TR012"/>
    <x v="0"/>
    <x v="4"/>
    <s v="Fi01"/>
    <x v="11"/>
    <s v="PM4.vld"/>
    <s v="4b"/>
    <n v="15"/>
    <n v="0"/>
    <s v="PM"/>
    <s v="PM4"/>
    <n v="19127"/>
    <n v="19239"/>
    <x v="0"/>
    <x v="0"/>
    <x v="1"/>
    <n v="453.55"/>
    <n v="60.02"/>
    <n v="161.26"/>
    <n v="674.84"/>
    <n v="513.57000000000005"/>
    <n v="161.26"/>
  </r>
  <r>
    <s v="I25_66to56"/>
    <s v="Win"/>
    <s v="TR012"/>
    <x v="0"/>
    <x v="4"/>
    <s v="Fi01"/>
    <x v="11"/>
    <s v="PM4.vld"/>
    <s v="4b"/>
    <n v="15"/>
    <n v="0"/>
    <s v="PM"/>
    <s v="PM4"/>
    <n v="19131"/>
    <n v="19130"/>
    <x v="0"/>
    <x v="2"/>
    <x v="1"/>
    <n v="383.39"/>
    <n v="46.51"/>
    <n v="182.1"/>
    <n v="612"/>
    <n v="429.9"/>
    <n v="182.1"/>
  </r>
  <r>
    <s v="I25_66to56"/>
    <s v="Win"/>
    <s v="TR012"/>
    <x v="0"/>
    <x v="4"/>
    <s v="Fi01"/>
    <x v="11"/>
    <s v="PM4.vld"/>
    <s v="4b"/>
    <n v="15"/>
    <n v="0"/>
    <s v="PM"/>
    <s v="PM4"/>
    <n v="19136"/>
    <n v="19135"/>
    <x v="0"/>
    <x v="1"/>
    <x v="1"/>
    <n v="322.45"/>
    <n v="38.130000000000003"/>
    <n v="144.80000000000001"/>
    <n v="505.38"/>
    <n v="360.58"/>
    <n v="144.80000000000001"/>
  </r>
  <r>
    <s v="I25_66to56"/>
    <s v="Win"/>
    <s v="TR012"/>
    <x v="0"/>
    <x v="4"/>
    <s v="Fi01"/>
    <x v="11"/>
    <s v="PM4.vld"/>
    <s v="4b"/>
    <n v="15"/>
    <n v="0"/>
    <s v="PM"/>
    <s v="PM4"/>
    <n v="19149"/>
    <n v="19148"/>
    <x v="0"/>
    <x v="10"/>
    <x v="1"/>
    <n v="88.63"/>
    <n v="7.1"/>
    <n v="80.75"/>
    <n v="176.48"/>
    <n v="95.72"/>
    <n v="80.75"/>
  </r>
  <r>
    <s v="I25_66to56"/>
    <s v="Win"/>
    <s v="TR012"/>
    <x v="0"/>
    <x v="4"/>
    <s v="Fi01"/>
    <x v="11"/>
    <s v="PM4.vld"/>
    <s v="4b"/>
    <n v="15"/>
    <n v="0"/>
    <s v="PM"/>
    <s v="PM4"/>
    <n v="19173"/>
    <n v="19172"/>
    <x v="0"/>
    <x v="8"/>
    <x v="1"/>
    <n v="91.62"/>
    <n v="2.5499999999999998"/>
    <n v="34.94"/>
    <n v="129.11000000000001"/>
    <n v="94.17"/>
    <n v="34.94"/>
  </r>
  <r>
    <s v="I25_66to56"/>
    <s v="Win"/>
    <s v="TR012"/>
    <x v="1"/>
    <x v="4"/>
    <s v="Fi01"/>
    <x v="0"/>
    <s v="AM1.vld"/>
    <s v="4b"/>
    <n v="25"/>
    <n v="0"/>
    <s v="AM"/>
    <s v="AM1"/>
    <n v="5209"/>
    <n v="19241"/>
    <x v="0"/>
    <x v="0"/>
    <x v="0"/>
    <n v="14.22"/>
    <n v="0.87"/>
    <n v="17.61"/>
    <n v="2225.87"/>
    <n v="15.09"/>
    <n v="17.61"/>
  </r>
  <r>
    <s v="I25_66to56"/>
    <s v="Win"/>
    <s v="TR012"/>
    <x v="1"/>
    <x v="4"/>
    <s v="Fi01"/>
    <x v="0"/>
    <s v="AM1.vld"/>
    <s v="4b"/>
    <n v="25"/>
    <n v="0"/>
    <s v="AM"/>
    <s v="AM1"/>
    <n v="5394"/>
    <n v="15366"/>
    <x v="0"/>
    <x v="1"/>
    <x v="0"/>
    <n v="5.4"/>
    <n v="0.31"/>
    <n v="8.06"/>
    <n v="1715.62"/>
    <n v="5.71"/>
    <n v="8.06"/>
  </r>
  <r>
    <s v="I25_66to56"/>
    <s v="Win"/>
    <s v="TR012"/>
    <x v="1"/>
    <x v="4"/>
    <s v="Fi01"/>
    <x v="0"/>
    <s v="AM1.vld"/>
    <s v="4b"/>
    <n v="25"/>
    <n v="0"/>
    <s v="AM"/>
    <s v="AM1"/>
    <n v="13270"/>
    <n v="11802"/>
    <x v="0"/>
    <x v="2"/>
    <x v="0"/>
    <n v="10.43"/>
    <n v="0.82"/>
    <n v="8.09"/>
    <n v="1743.36"/>
    <n v="11.25"/>
    <n v="8.09"/>
  </r>
  <r>
    <s v="I25_66to56"/>
    <s v="Win"/>
    <s v="TR012"/>
    <x v="1"/>
    <x v="4"/>
    <s v="Fi01"/>
    <x v="0"/>
    <s v="AM1.vld"/>
    <s v="4b"/>
    <n v="25"/>
    <n v="0"/>
    <s v="AM"/>
    <s v="AM1"/>
    <n v="15333"/>
    <n v="18991"/>
    <x v="1"/>
    <x v="3"/>
    <x v="0"/>
    <n v="0"/>
    <n v="0"/>
    <n v="0"/>
    <n v="1086.8900000000001"/>
    <n v="0"/>
    <n v="0"/>
  </r>
  <r>
    <s v="I25_66to56"/>
    <s v="Win"/>
    <s v="TR012"/>
    <x v="1"/>
    <x v="4"/>
    <s v="Fi01"/>
    <x v="0"/>
    <s v="AM1.vld"/>
    <s v="4b"/>
    <n v="25"/>
    <n v="0"/>
    <s v="AM"/>
    <s v="AM1"/>
    <n v="15740"/>
    <n v="15741"/>
    <x v="1"/>
    <x v="4"/>
    <x v="0"/>
    <n v="15.77"/>
    <n v="0"/>
    <n v="0"/>
    <n v="1015.33"/>
    <n v="15.77"/>
    <n v="0"/>
  </r>
  <r>
    <s v="I25_66to56"/>
    <s v="Win"/>
    <s v="TR012"/>
    <x v="1"/>
    <x v="4"/>
    <s v="Fi01"/>
    <x v="0"/>
    <s v="AM1.vld"/>
    <s v="4b"/>
    <n v="25"/>
    <n v="0"/>
    <s v="AM"/>
    <s v="AM1"/>
    <n v="15742"/>
    <n v="15743"/>
    <x v="0"/>
    <x v="5"/>
    <x v="0"/>
    <n v="26.77"/>
    <n v="0"/>
    <n v="0"/>
    <n v="1313.58"/>
    <n v="26.77"/>
    <n v="0"/>
  </r>
  <r>
    <s v="I25_66to56"/>
    <s v="Win"/>
    <s v="TR012"/>
    <x v="1"/>
    <x v="4"/>
    <s v="Fi01"/>
    <x v="0"/>
    <s v="AM1.vld"/>
    <s v="4b"/>
    <n v="25"/>
    <n v="0"/>
    <s v="AM"/>
    <s v="AM1"/>
    <n v="17350"/>
    <n v="17351"/>
    <x v="0"/>
    <x v="6"/>
    <x v="0"/>
    <n v="6.33"/>
    <n v="0"/>
    <n v="0"/>
    <n v="806.79"/>
    <n v="6.33"/>
    <n v="0"/>
  </r>
  <r>
    <s v="I25_66to56"/>
    <s v="Win"/>
    <s v="TR012"/>
    <x v="1"/>
    <x v="4"/>
    <s v="Fi01"/>
    <x v="0"/>
    <s v="AM1.vld"/>
    <s v="4b"/>
    <n v="25"/>
    <n v="0"/>
    <s v="AM"/>
    <s v="AM1"/>
    <n v="17352"/>
    <n v="17353"/>
    <x v="1"/>
    <x v="7"/>
    <x v="0"/>
    <n v="3.47"/>
    <n v="0"/>
    <n v="0"/>
    <n v="798.95"/>
    <n v="3.47"/>
    <n v="0"/>
  </r>
  <r>
    <s v="I25_66to56"/>
    <s v="Win"/>
    <s v="TR012"/>
    <x v="1"/>
    <x v="4"/>
    <s v="Fi01"/>
    <x v="0"/>
    <s v="AM1.vld"/>
    <s v="4b"/>
    <n v="25"/>
    <n v="0"/>
    <s v="AM"/>
    <s v="AM1"/>
    <n v="18993"/>
    <n v="15334"/>
    <x v="0"/>
    <x v="8"/>
    <x v="0"/>
    <n v="0"/>
    <n v="0"/>
    <n v="0"/>
    <n v="1942.05"/>
    <n v="0"/>
    <n v="0"/>
  </r>
  <r>
    <s v="I25_66to56"/>
    <s v="Win"/>
    <s v="TR012"/>
    <x v="1"/>
    <x v="4"/>
    <s v="Fi01"/>
    <x v="0"/>
    <s v="AM1.vld"/>
    <s v="4b"/>
    <n v="25"/>
    <n v="0"/>
    <s v="AM"/>
    <s v="AM1"/>
    <n v="18999"/>
    <n v="19000"/>
    <x v="1"/>
    <x v="9"/>
    <x v="0"/>
    <n v="25.32"/>
    <n v="1.91"/>
    <n v="12.46"/>
    <n v="1807.91"/>
    <n v="27.23"/>
    <n v="12.46"/>
  </r>
  <r>
    <s v="I25_66to56"/>
    <s v="Win"/>
    <s v="TR012"/>
    <x v="1"/>
    <x v="4"/>
    <s v="Fi01"/>
    <x v="0"/>
    <s v="AM1.vld"/>
    <s v="4b"/>
    <n v="25"/>
    <n v="0"/>
    <s v="AM"/>
    <s v="AM1"/>
    <n v="19002"/>
    <n v="19001"/>
    <x v="0"/>
    <x v="10"/>
    <x v="0"/>
    <n v="2.67"/>
    <n v="0.17"/>
    <n v="8.01"/>
    <n v="1895.49"/>
    <n v="2.83"/>
    <n v="8.01"/>
  </r>
  <r>
    <s v="I25_66to56"/>
    <s v="Win"/>
    <s v="TR012"/>
    <x v="1"/>
    <x v="4"/>
    <s v="Fi01"/>
    <x v="0"/>
    <s v="AM1.vld"/>
    <s v="4b"/>
    <n v="25"/>
    <n v="0"/>
    <s v="AM"/>
    <s v="AM1"/>
    <n v="19004"/>
    <n v="13271"/>
    <x v="1"/>
    <x v="11"/>
    <x v="0"/>
    <n v="2.8"/>
    <n v="0.21"/>
    <n v="3.38"/>
    <n v="1014.69"/>
    <n v="3.01"/>
    <n v="3.38"/>
  </r>
  <r>
    <s v="I25_66to56"/>
    <s v="Win"/>
    <s v="TR012"/>
    <x v="1"/>
    <x v="4"/>
    <s v="Fi01"/>
    <x v="0"/>
    <s v="AM1.vld"/>
    <s v="4b"/>
    <n v="25"/>
    <n v="0"/>
    <s v="AM"/>
    <s v="AM1"/>
    <n v="19017"/>
    <n v="19018"/>
    <x v="1"/>
    <x v="11"/>
    <x v="1"/>
    <n v="77.78"/>
    <n v="6.15"/>
    <n v="22.2"/>
    <n v="106.13"/>
    <n v="83.93"/>
    <n v="22.2"/>
  </r>
  <r>
    <s v="I25_66to56"/>
    <s v="Win"/>
    <s v="TR012"/>
    <x v="1"/>
    <x v="4"/>
    <s v="Fi01"/>
    <x v="0"/>
    <s v="AM1.vld"/>
    <s v="4b"/>
    <n v="25"/>
    <n v="0"/>
    <s v="AM"/>
    <s v="AM1"/>
    <n v="19035"/>
    <n v="19036"/>
    <x v="1"/>
    <x v="9"/>
    <x v="1"/>
    <n v="13.12"/>
    <n v="0.87"/>
    <n v="17.16"/>
    <n v="31.16"/>
    <n v="13.99"/>
    <n v="17.16"/>
  </r>
  <r>
    <s v="I25_66to56"/>
    <s v="Win"/>
    <s v="TR012"/>
    <x v="1"/>
    <x v="4"/>
    <s v="Fi01"/>
    <x v="0"/>
    <s v="AM1.vld"/>
    <s v="4b"/>
    <n v="25"/>
    <n v="0"/>
    <s v="AM"/>
    <s v="AM1"/>
    <n v="19059"/>
    <n v="19060"/>
    <x v="1"/>
    <x v="3"/>
    <x v="1"/>
    <n v="23.34"/>
    <n v="0.27"/>
    <n v="7.66"/>
    <n v="31.27"/>
    <n v="23.61"/>
    <n v="7.66"/>
  </r>
  <r>
    <s v="I25_66to56"/>
    <s v="Win"/>
    <s v="TR012"/>
    <x v="1"/>
    <x v="4"/>
    <s v="Fi01"/>
    <x v="0"/>
    <s v="AM1.vld"/>
    <s v="4b"/>
    <n v="25"/>
    <n v="0"/>
    <s v="AM"/>
    <s v="AM1"/>
    <n v="19127"/>
    <n v="19239"/>
    <x v="0"/>
    <x v="0"/>
    <x v="1"/>
    <n v="32.74"/>
    <n v="2.1800000000000002"/>
    <n v="27.87"/>
    <n v="62.78"/>
    <n v="34.92"/>
    <n v="27.87"/>
  </r>
  <r>
    <s v="I25_66to56"/>
    <s v="Win"/>
    <s v="TR012"/>
    <x v="1"/>
    <x v="4"/>
    <s v="Fi01"/>
    <x v="0"/>
    <s v="AM1.vld"/>
    <s v="4b"/>
    <n v="25"/>
    <n v="0"/>
    <s v="AM"/>
    <s v="AM1"/>
    <n v="19131"/>
    <n v="19130"/>
    <x v="0"/>
    <x v="2"/>
    <x v="1"/>
    <n v="33.659999999999997"/>
    <n v="1.98"/>
    <n v="27.92"/>
    <n v="63.56"/>
    <n v="35.64"/>
    <n v="27.92"/>
  </r>
  <r>
    <s v="I25_66to56"/>
    <s v="Win"/>
    <s v="TR012"/>
    <x v="1"/>
    <x v="4"/>
    <s v="Fi01"/>
    <x v="0"/>
    <s v="AM1.vld"/>
    <s v="4b"/>
    <n v="25"/>
    <n v="0"/>
    <s v="AM"/>
    <s v="AM1"/>
    <n v="19136"/>
    <n v="19135"/>
    <x v="0"/>
    <x v="1"/>
    <x v="1"/>
    <n v="31.22"/>
    <n v="1.89"/>
    <n v="33.57"/>
    <n v="66.67"/>
    <n v="33.11"/>
    <n v="33.57"/>
  </r>
  <r>
    <s v="I25_66to56"/>
    <s v="Win"/>
    <s v="TR012"/>
    <x v="1"/>
    <x v="4"/>
    <s v="Fi01"/>
    <x v="0"/>
    <s v="AM1.vld"/>
    <s v="4b"/>
    <n v="25"/>
    <n v="0"/>
    <s v="AM"/>
    <s v="AM1"/>
    <n v="19149"/>
    <n v="19148"/>
    <x v="0"/>
    <x v="10"/>
    <x v="1"/>
    <n v="20.149999999999999"/>
    <n v="0.95"/>
    <n v="20.09"/>
    <n v="41.19"/>
    <n v="21.09"/>
    <n v="20.09"/>
  </r>
  <r>
    <s v="I25_66to56"/>
    <s v="Win"/>
    <s v="TR012"/>
    <x v="1"/>
    <x v="4"/>
    <s v="Fi01"/>
    <x v="0"/>
    <s v="AM1.vld"/>
    <s v="4b"/>
    <n v="25"/>
    <n v="0"/>
    <s v="AM"/>
    <s v="AM1"/>
    <n v="19173"/>
    <n v="19172"/>
    <x v="0"/>
    <x v="8"/>
    <x v="1"/>
    <n v="41.8"/>
    <n v="0.68"/>
    <n v="18.04"/>
    <n v="60.53"/>
    <n v="42.49"/>
    <n v="18.04"/>
  </r>
  <r>
    <s v="I25_66to56"/>
    <s v="Win"/>
    <s v="TR012"/>
    <x v="1"/>
    <x v="4"/>
    <s v="Fi01"/>
    <x v="1"/>
    <s v="AM2.vld"/>
    <s v="4b"/>
    <n v="25"/>
    <n v="0"/>
    <s v="AM"/>
    <s v="AM2"/>
    <n v="5209"/>
    <n v="19241"/>
    <x v="0"/>
    <x v="0"/>
    <x v="0"/>
    <n v="270.06"/>
    <n v="19.62"/>
    <n v="41.51"/>
    <n v="4071.74"/>
    <n v="289.68"/>
    <n v="41.51"/>
  </r>
  <r>
    <s v="I25_66to56"/>
    <s v="Win"/>
    <s v="TR012"/>
    <x v="1"/>
    <x v="4"/>
    <s v="Fi01"/>
    <x v="1"/>
    <s v="AM2.vld"/>
    <s v="4b"/>
    <n v="25"/>
    <n v="0"/>
    <s v="AM"/>
    <s v="AM2"/>
    <n v="5394"/>
    <n v="15366"/>
    <x v="0"/>
    <x v="1"/>
    <x v="0"/>
    <n v="105.36"/>
    <n v="9.93"/>
    <n v="21.82"/>
    <n v="2972.51"/>
    <n v="115.29"/>
    <n v="21.82"/>
  </r>
  <r>
    <s v="I25_66to56"/>
    <s v="Win"/>
    <s v="TR012"/>
    <x v="1"/>
    <x v="4"/>
    <s v="Fi01"/>
    <x v="1"/>
    <s v="AM2.vld"/>
    <s v="4b"/>
    <n v="25"/>
    <n v="0"/>
    <s v="AM"/>
    <s v="AM2"/>
    <n v="13270"/>
    <n v="11802"/>
    <x v="0"/>
    <x v="2"/>
    <x v="0"/>
    <n v="94.44"/>
    <n v="8.34"/>
    <n v="19.02"/>
    <n v="3103.71"/>
    <n v="102.78"/>
    <n v="19.02"/>
  </r>
  <r>
    <s v="I25_66to56"/>
    <s v="Win"/>
    <s v="TR012"/>
    <x v="1"/>
    <x v="4"/>
    <s v="Fi01"/>
    <x v="1"/>
    <s v="AM2.vld"/>
    <s v="4b"/>
    <n v="25"/>
    <n v="0"/>
    <s v="AM"/>
    <s v="AM2"/>
    <n v="15333"/>
    <n v="18991"/>
    <x v="1"/>
    <x v="3"/>
    <x v="0"/>
    <n v="0"/>
    <n v="0"/>
    <n v="0"/>
    <n v="1681.03"/>
    <n v="0"/>
    <n v="0"/>
  </r>
  <r>
    <s v="I25_66to56"/>
    <s v="Win"/>
    <s v="TR012"/>
    <x v="1"/>
    <x v="4"/>
    <s v="Fi01"/>
    <x v="1"/>
    <s v="AM2.vld"/>
    <s v="4b"/>
    <n v="25"/>
    <n v="0"/>
    <s v="AM"/>
    <s v="AM2"/>
    <n v="15740"/>
    <n v="15741"/>
    <x v="1"/>
    <x v="4"/>
    <x v="0"/>
    <n v="71.58"/>
    <n v="0"/>
    <n v="0"/>
    <n v="1577.47"/>
    <n v="71.58"/>
    <n v="0"/>
  </r>
  <r>
    <s v="I25_66to56"/>
    <s v="Win"/>
    <s v="TR012"/>
    <x v="1"/>
    <x v="4"/>
    <s v="Fi01"/>
    <x v="1"/>
    <s v="AM2.vld"/>
    <s v="4b"/>
    <n v="25"/>
    <n v="0"/>
    <s v="AM"/>
    <s v="AM2"/>
    <n v="15742"/>
    <n v="15743"/>
    <x v="0"/>
    <x v="5"/>
    <x v="0"/>
    <n v="130.35"/>
    <n v="0"/>
    <n v="0"/>
    <n v="1682.69"/>
    <n v="130.35"/>
    <n v="0"/>
  </r>
  <r>
    <s v="I25_66to56"/>
    <s v="Win"/>
    <s v="TR012"/>
    <x v="1"/>
    <x v="4"/>
    <s v="Fi01"/>
    <x v="1"/>
    <s v="AM2.vld"/>
    <s v="4b"/>
    <n v="25"/>
    <n v="0"/>
    <s v="AM"/>
    <s v="AM2"/>
    <n v="17350"/>
    <n v="17351"/>
    <x v="0"/>
    <x v="6"/>
    <x v="0"/>
    <n v="14.66"/>
    <n v="0"/>
    <n v="0"/>
    <n v="1259.22"/>
    <n v="14.66"/>
    <n v="0"/>
  </r>
  <r>
    <s v="I25_66to56"/>
    <s v="Win"/>
    <s v="TR012"/>
    <x v="1"/>
    <x v="4"/>
    <s v="Fi01"/>
    <x v="1"/>
    <s v="AM2.vld"/>
    <s v="4b"/>
    <n v="25"/>
    <n v="0"/>
    <s v="AM"/>
    <s v="AM2"/>
    <n v="17352"/>
    <n v="17353"/>
    <x v="1"/>
    <x v="7"/>
    <x v="0"/>
    <n v="14.79"/>
    <n v="0"/>
    <n v="0"/>
    <n v="1290.52"/>
    <n v="14.79"/>
    <n v="0"/>
  </r>
  <r>
    <s v="I25_66to56"/>
    <s v="Win"/>
    <s v="TR012"/>
    <x v="1"/>
    <x v="4"/>
    <s v="Fi01"/>
    <x v="1"/>
    <s v="AM2.vld"/>
    <s v="4b"/>
    <n v="25"/>
    <n v="0"/>
    <s v="AM"/>
    <s v="AM2"/>
    <n v="18993"/>
    <n v="15334"/>
    <x v="0"/>
    <x v="8"/>
    <x v="0"/>
    <n v="0"/>
    <n v="0"/>
    <n v="0"/>
    <n v="2518.5500000000002"/>
    <n v="0"/>
    <n v="0"/>
  </r>
  <r>
    <s v="I25_66to56"/>
    <s v="Win"/>
    <s v="TR012"/>
    <x v="1"/>
    <x v="4"/>
    <s v="Fi01"/>
    <x v="1"/>
    <s v="AM2.vld"/>
    <s v="4b"/>
    <n v="25"/>
    <n v="0"/>
    <s v="AM"/>
    <s v="AM2"/>
    <n v="18999"/>
    <n v="19000"/>
    <x v="1"/>
    <x v="9"/>
    <x v="0"/>
    <n v="29.78"/>
    <n v="2.36"/>
    <n v="23.09"/>
    <n v="2892.37"/>
    <n v="32.15"/>
    <n v="23.09"/>
  </r>
  <r>
    <s v="I25_66to56"/>
    <s v="Win"/>
    <s v="TR012"/>
    <x v="1"/>
    <x v="4"/>
    <s v="Fi01"/>
    <x v="1"/>
    <s v="AM2.vld"/>
    <s v="4b"/>
    <n v="25"/>
    <n v="0"/>
    <s v="AM"/>
    <s v="AM2"/>
    <n v="19002"/>
    <n v="19001"/>
    <x v="0"/>
    <x v="10"/>
    <x v="0"/>
    <n v="105.36"/>
    <n v="9.2100000000000009"/>
    <n v="16.850000000000001"/>
    <n v="3100.9"/>
    <n v="114.56"/>
    <n v="16.850000000000001"/>
  </r>
  <r>
    <s v="I25_66to56"/>
    <s v="Win"/>
    <s v="TR012"/>
    <x v="1"/>
    <x v="4"/>
    <s v="Fi01"/>
    <x v="1"/>
    <s v="AM2.vld"/>
    <s v="4b"/>
    <n v="25"/>
    <n v="0"/>
    <s v="AM"/>
    <s v="AM2"/>
    <n v="19004"/>
    <n v="13271"/>
    <x v="1"/>
    <x v="11"/>
    <x v="0"/>
    <n v="1.07"/>
    <n v="0.11"/>
    <n v="8.56"/>
    <n v="2004.9"/>
    <n v="1.18"/>
    <n v="8.56"/>
  </r>
  <r>
    <s v="I25_66to56"/>
    <s v="Win"/>
    <s v="TR012"/>
    <x v="1"/>
    <x v="4"/>
    <s v="Fi01"/>
    <x v="1"/>
    <s v="AM2.vld"/>
    <s v="4b"/>
    <n v="25"/>
    <n v="0"/>
    <s v="AM"/>
    <s v="AM2"/>
    <n v="19017"/>
    <n v="19018"/>
    <x v="1"/>
    <x v="11"/>
    <x v="1"/>
    <n v="65.290000000000006"/>
    <n v="5.37"/>
    <n v="46.41"/>
    <n v="117.08"/>
    <n v="70.67"/>
    <n v="46.41"/>
  </r>
  <r>
    <s v="I25_66to56"/>
    <s v="Win"/>
    <s v="TR012"/>
    <x v="1"/>
    <x v="4"/>
    <s v="Fi01"/>
    <x v="1"/>
    <s v="AM2.vld"/>
    <s v="4b"/>
    <n v="25"/>
    <n v="0"/>
    <s v="AM"/>
    <s v="AM2"/>
    <n v="19035"/>
    <n v="19036"/>
    <x v="1"/>
    <x v="9"/>
    <x v="1"/>
    <n v="19.37"/>
    <n v="1.33"/>
    <n v="34.65"/>
    <n v="55.34"/>
    <n v="20.7"/>
    <n v="34.65"/>
  </r>
  <r>
    <s v="I25_66to56"/>
    <s v="Win"/>
    <s v="TR012"/>
    <x v="1"/>
    <x v="4"/>
    <s v="Fi01"/>
    <x v="1"/>
    <s v="AM2.vld"/>
    <s v="4b"/>
    <n v="25"/>
    <n v="0"/>
    <s v="AM"/>
    <s v="AM2"/>
    <n v="19059"/>
    <n v="19060"/>
    <x v="1"/>
    <x v="3"/>
    <x v="1"/>
    <n v="132.63"/>
    <n v="2.25"/>
    <n v="14.11"/>
    <n v="148.99"/>
    <n v="134.88999999999999"/>
    <n v="14.11"/>
  </r>
  <r>
    <s v="I25_66to56"/>
    <s v="Win"/>
    <s v="TR012"/>
    <x v="1"/>
    <x v="4"/>
    <s v="Fi01"/>
    <x v="1"/>
    <s v="AM2.vld"/>
    <s v="4b"/>
    <n v="25"/>
    <n v="0"/>
    <s v="AM"/>
    <s v="AM2"/>
    <n v="19127"/>
    <n v="19239"/>
    <x v="0"/>
    <x v="0"/>
    <x v="1"/>
    <n v="588.16"/>
    <n v="47.42"/>
    <n v="87.74"/>
    <n v="723.32"/>
    <n v="635.58000000000004"/>
    <n v="87.74"/>
  </r>
  <r>
    <s v="I25_66to56"/>
    <s v="Win"/>
    <s v="TR012"/>
    <x v="1"/>
    <x v="4"/>
    <s v="Fi01"/>
    <x v="1"/>
    <s v="AM2.vld"/>
    <s v="4b"/>
    <n v="25"/>
    <n v="0"/>
    <s v="AM"/>
    <s v="AM2"/>
    <n v="19131"/>
    <n v="19130"/>
    <x v="0"/>
    <x v="2"/>
    <x v="1"/>
    <n v="949.77"/>
    <n v="75.28"/>
    <n v="100.83"/>
    <n v="1125.8900000000001"/>
    <n v="1025.06"/>
    <n v="100.83"/>
  </r>
  <r>
    <s v="I25_66to56"/>
    <s v="Win"/>
    <s v="TR012"/>
    <x v="1"/>
    <x v="4"/>
    <s v="Fi01"/>
    <x v="1"/>
    <s v="AM2.vld"/>
    <s v="4b"/>
    <n v="25"/>
    <n v="0"/>
    <s v="AM"/>
    <s v="AM2"/>
    <n v="19136"/>
    <n v="19135"/>
    <x v="0"/>
    <x v="1"/>
    <x v="1"/>
    <n v="978.86"/>
    <n v="74.430000000000007"/>
    <n v="89.71"/>
    <n v="1143"/>
    <n v="1053.3"/>
    <n v="89.71"/>
  </r>
  <r>
    <s v="I25_66to56"/>
    <s v="Win"/>
    <s v="TR012"/>
    <x v="1"/>
    <x v="4"/>
    <s v="Fi01"/>
    <x v="1"/>
    <s v="AM2.vld"/>
    <s v="4b"/>
    <n v="25"/>
    <n v="0"/>
    <s v="AM"/>
    <s v="AM2"/>
    <n v="19149"/>
    <n v="19148"/>
    <x v="0"/>
    <x v="10"/>
    <x v="1"/>
    <n v="527.5"/>
    <n v="29.9"/>
    <n v="56.24"/>
    <n v="613.64"/>
    <n v="557.4"/>
    <n v="56.24"/>
  </r>
  <r>
    <s v="I25_66to56"/>
    <s v="Win"/>
    <s v="TR012"/>
    <x v="1"/>
    <x v="4"/>
    <s v="Fi01"/>
    <x v="1"/>
    <s v="AM2.vld"/>
    <s v="4b"/>
    <n v="25"/>
    <n v="0"/>
    <s v="AM"/>
    <s v="AM2"/>
    <n v="19173"/>
    <n v="19172"/>
    <x v="0"/>
    <x v="8"/>
    <x v="1"/>
    <n v="325.79000000000002"/>
    <n v="9.68"/>
    <n v="29.37"/>
    <n v="364.84"/>
    <n v="335.47"/>
    <n v="29.37"/>
  </r>
  <r>
    <s v="I25_66to56"/>
    <s v="Win"/>
    <s v="TR012"/>
    <x v="1"/>
    <x v="4"/>
    <s v="Fi01"/>
    <x v="2"/>
    <s v="AM3.vld"/>
    <s v="4b"/>
    <n v="25"/>
    <n v="0"/>
    <s v="AM"/>
    <s v="AM3"/>
    <n v="5209"/>
    <n v="19241"/>
    <x v="0"/>
    <x v="0"/>
    <x v="0"/>
    <n v="127.13"/>
    <n v="9.1"/>
    <n v="27.71"/>
    <n v="3306.49"/>
    <n v="136.22999999999999"/>
    <n v="27.71"/>
  </r>
  <r>
    <s v="I25_66to56"/>
    <s v="Win"/>
    <s v="TR012"/>
    <x v="1"/>
    <x v="4"/>
    <s v="Fi01"/>
    <x v="2"/>
    <s v="AM3.vld"/>
    <s v="4b"/>
    <n v="25"/>
    <n v="0"/>
    <s v="AM"/>
    <s v="AM3"/>
    <n v="5394"/>
    <n v="15366"/>
    <x v="0"/>
    <x v="1"/>
    <x v="0"/>
    <n v="81.040000000000006"/>
    <n v="6.56"/>
    <n v="22.79"/>
    <n v="2698.06"/>
    <n v="87.6"/>
    <n v="22.79"/>
  </r>
  <r>
    <s v="I25_66to56"/>
    <s v="Win"/>
    <s v="TR012"/>
    <x v="1"/>
    <x v="4"/>
    <s v="Fi01"/>
    <x v="2"/>
    <s v="AM3.vld"/>
    <s v="4b"/>
    <n v="25"/>
    <n v="0"/>
    <s v="AM"/>
    <s v="AM3"/>
    <n v="13270"/>
    <n v="11802"/>
    <x v="0"/>
    <x v="2"/>
    <x v="0"/>
    <n v="74.34"/>
    <n v="7.22"/>
    <n v="19.54"/>
    <n v="2753.12"/>
    <n v="81.56"/>
    <n v="19.54"/>
  </r>
  <r>
    <s v="I25_66to56"/>
    <s v="Win"/>
    <s v="TR012"/>
    <x v="1"/>
    <x v="4"/>
    <s v="Fi01"/>
    <x v="2"/>
    <s v="AM3.vld"/>
    <s v="4b"/>
    <n v="25"/>
    <n v="0"/>
    <s v="AM"/>
    <s v="AM3"/>
    <n v="15333"/>
    <n v="18991"/>
    <x v="1"/>
    <x v="3"/>
    <x v="0"/>
    <n v="0"/>
    <n v="0"/>
    <n v="0"/>
    <n v="1409.24"/>
    <n v="0"/>
    <n v="0"/>
  </r>
  <r>
    <s v="I25_66to56"/>
    <s v="Win"/>
    <s v="TR012"/>
    <x v="1"/>
    <x v="4"/>
    <s v="Fi01"/>
    <x v="2"/>
    <s v="AM3.vld"/>
    <s v="4b"/>
    <n v="25"/>
    <n v="0"/>
    <s v="AM"/>
    <s v="AM3"/>
    <n v="15740"/>
    <n v="15741"/>
    <x v="1"/>
    <x v="4"/>
    <x v="0"/>
    <n v="130.32"/>
    <n v="0"/>
    <n v="0"/>
    <n v="1506.25"/>
    <n v="130.32"/>
    <n v="0"/>
  </r>
  <r>
    <s v="I25_66to56"/>
    <s v="Win"/>
    <s v="TR012"/>
    <x v="1"/>
    <x v="4"/>
    <s v="Fi01"/>
    <x v="2"/>
    <s v="AM3.vld"/>
    <s v="4b"/>
    <n v="25"/>
    <n v="0"/>
    <s v="AM"/>
    <s v="AM3"/>
    <n v="15742"/>
    <n v="15743"/>
    <x v="0"/>
    <x v="5"/>
    <x v="0"/>
    <n v="91.51"/>
    <n v="0"/>
    <n v="0"/>
    <n v="1173.77"/>
    <n v="91.51"/>
    <n v="0"/>
  </r>
  <r>
    <s v="I25_66to56"/>
    <s v="Win"/>
    <s v="TR012"/>
    <x v="1"/>
    <x v="4"/>
    <s v="Fi01"/>
    <x v="2"/>
    <s v="AM3.vld"/>
    <s v="4b"/>
    <n v="25"/>
    <n v="0"/>
    <s v="AM"/>
    <s v="AM3"/>
    <n v="17350"/>
    <n v="17351"/>
    <x v="0"/>
    <x v="6"/>
    <x v="0"/>
    <n v="11.55"/>
    <n v="0"/>
    <n v="0"/>
    <n v="1105.47"/>
    <n v="11.55"/>
    <n v="0"/>
  </r>
  <r>
    <s v="I25_66to56"/>
    <s v="Win"/>
    <s v="TR012"/>
    <x v="1"/>
    <x v="4"/>
    <s v="Fi01"/>
    <x v="2"/>
    <s v="AM3.vld"/>
    <s v="4b"/>
    <n v="25"/>
    <n v="0"/>
    <s v="AM"/>
    <s v="AM3"/>
    <n v="17352"/>
    <n v="17353"/>
    <x v="1"/>
    <x v="7"/>
    <x v="0"/>
    <n v="28.63"/>
    <n v="0"/>
    <n v="0"/>
    <n v="1245.02"/>
    <n v="28.63"/>
    <n v="0"/>
  </r>
  <r>
    <s v="I25_66to56"/>
    <s v="Win"/>
    <s v="TR012"/>
    <x v="1"/>
    <x v="4"/>
    <s v="Fi01"/>
    <x v="2"/>
    <s v="AM3.vld"/>
    <s v="4b"/>
    <n v="25"/>
    <n v="0"/>
    <s v="AM"/>
    <s v="AM3"/>
    <n v="18993"/>
    <n v="15334"/>
    <x v="0"/>
    <x v="8"/>
    <x v="0"/>
    <n v="0"/>
    <n v="0"/>
    <n v="0"/>
    <n v="1994.89"/>
    <n v="0"/>
    <n v="0"/>
  </r>
  <r>
    <s v="I25_66to56"/>
    <s v="Win"/>
    <s v="TR012"/>
    <x v="1"/>
    <x v="4"/>
    <s v="Fi01"/>
    <x v="2"/>
    <s v="AM3.vld"/>
    <s v="4b"/>
    <n v="25"/>
    <n v="0"/>
    <s v="AM"/>
    <s v="AM3"/>
    <n v="18999"/>
    <n v="19000"/>
    <x v="1"/>
    <x v="9"/>
    <x v="0"/>
    <n v="58.99"/>
    <n v="5.12"/>
    <n v="17.91"/>
    <n v="2200.2800000000002"/>
    <n v="64.12"/>
    <n v="17.91"/>
  </r>
  <r>
    <s v="I25_66to56"/>
    <s v="Win"/>
    <s v="TR012"/>
    <x v="1"/>
    <x v="4"/>
    <s v="Fi01"/>
    <x v="2"/>
    <s v="AM3.vld"/>
    <s v="4b"/>
    <n v="25"/>
    <n v="0"/>
    <s v="AM"/>
    <s v="AM3"/>
    <n v="19002"/>
    <n v="19001"/>
    <x v="0"/>
    <x v="10"/>
    <x v="0"/>
    <n v="63.14"/>
    <n v="5.26"/>
    <n v="16.23"/>
    <n v="2610.29"/>
    <n v="68.39"/>
    <n v="16.23"/>
  </r>
  <r>
    <s v="I25_66to56"/>
    <s v="Win"/>
    <s v="TR012"/>
    <x v="1"/>
    <x v="4"/>
    <s v="Fi01"/>
    <x v="2"/>
    <s v="AM3.vld"/>
    <s v="4b"/>
    <n v="25"/>
    <n v="0"/>
    <s v="AM"/>
    <s v="AM3"/>
    <n v="19004"/>
    <n v="13271"/>
    <x v="1"/>
    <x v="11"/>
    <x v="0"/>
    <n v="3.44"/>
    <n v="0.3"/>
    <n v="7.8"/>
    <n v="1823.33"/>
    <n v="3.74"/>
    <n v="7.8"/>
  </r>
  <r>
    <s v="I25_66to56"/>
    <s v="Win"/>
    <s v="TR012"/>
    <x v="1"/>
    <x v="4"/>
    <s v="Fi01"/>
    <x v="2"/>
    <s v="AM3.vld"/>
    <s v="4b"/>
    <n v="25"/>
    <n v="0"/>
    <s v="AM"/>
    <s v="AM3"/>
    <n v="19017"/>
    <n v="19018"/>
    <x v="1"/>
    <x v="11"/>
    <x v="1"/>
    <n v="220.73"/>
    <n v="16.66"/>
    <n v="44.87"/>
    <n v="282.25"/>
    <n v="237.38"/>
    <n v="44.87"/>
  </r>
  <r>
    <s v="I25_66to56"/>
    <s v="Win"/>
    <s v="TR012"/>
    <x v="1"/>
    <x v="4"/>
    <s v="Fi01"/>
    <x v="2"/>
    <s v="AM3.vld"/>
    <s v="4b"/>
    <n v="25"/>
    <n v="0"/>
    <s v="AM"/>
    <s v="AM3"/>
    <n v="19035"/>
    <n v="19036"/>
    <x v="1"/>
    <x v="9"/>
    <x v="1"/>
    <n v="135.93"/>
    <n v="6.94"/>
    <n v="33.19"/>
    <n v="176.06"/>
    <n v="142.87"/>
    <n v="33.19"/>
  </r>
  <r>
    <s v="I25_66to56"/>
    <s v="Win"/>
    <s v="TR012"/>
    <x v="1"/>
    <x v="4"/>
    <s v="Fi01"/>
    <x v="2"/>
    <s v="AM3.vld"/>
    <s v="4b"/>
    <n v="25"/>
    <n v="0"/>
    <s v="AM"/>
    <s v="AM3"/>
    <n v="19059"/>
    <n v="19060"/>
    <x v="1"/>
    <x v="3"/>
    <x v="1"/>
    <n v="226.07"/>
    <n v="3.88"/>
    <n v="12.16"/>
    <n v="242.11"/>
    <n v="229.95"/>
    <n v="12.16"/>
  </r>
  <r>
    <s v="I25_66to56"/>
    <s v="Win"/>
    <s v="TR012"/>
    <x v="1"/>
    <x v="4"/>
    <s v="Fi01"/>
    <x v="2"/>
    <s v="AM3.vld"/>
    <s v="4b"/>
    <n v="25"/>
    <n v="0"/>
    <s v="AM"/>
    <s v="AM3"/>
    <n v="19127"/>
    <n v="19239"/>
    <x v="0"/>
    <x v="0"/>
    <x v="1"/>
    <n v="529.4"/>
    <n v="43.17"/>
    <n v="98.5"/>
    <n v="671.08"/>
    <n v="572.57000000000005"/>
    <n v="98.5"/>
  </r>
  <r>
    <s v="I25_66to56"/>
    <s v="Win"/>
    <s v="TR012"/>
    <x v="1"/>
    <x v="4"/>
    <s v="Fi01"/>
    <x v="2"/>
    <s v="AM3.vld"/>
    <s v="4b"/>
    <n v="25"/>
    <n v="0"/>
    <s v="AM"/>
    <s v="AM3"/>
    <n v="19131"/>
    <n v="19130"/>
    <x v="0"/>
    <x v="2"/>
    <x v="1"/>
    <n v="643.99"/>
    <n v="49.17"/>
    <n v="102.58"/>
    <n v="795.74"/>
    <n v="693.16"/>
    <n v="102.58"/>
  </r>
  <r>
    <s v="I25_66to56"/>
    <s v="Win"/>
    <s v="TR012"/>
    <x v="1"/>
    <x v="4"/>
    <s v="Fi01"/>
    <x v="2"/>
    <s v="AM3.vld"/>
    <s v="4b"/>
    <n v="25"/>
    <n v="0"/>
    <s v="AM"/>
    <s v="AM3"/>
    <n v="19136"/>
    <n v="19135"/>
    <x v="0"/>
    <x v="1"/>
    <x v="1"/>
    <n v="629.27"/>
    <n v="46.88"/>
    <n v="90.57"/>
    <n v="766.73"/>
    <n v="676.15"/>
    <n v="90.57"/>
  </r>
  <r>
    <s v="I25_66to56"/>
    <s v="Win"/>
    <s v="TR012"/>
    <x v="1"/>
    <x v="4"/>
    <s v="Fi01"/>
    <x v="2"/>
    <s v="AM3.vld"/>
    <s v="4b"/>
    <n v="25"/>
    <n v="0"/>
    <s v="AM"/>
    <s v="AM3"/>
    <n v="19149"/>
    <n v="19148"/>
    <x v="0"/>
    <x v="10"/>
    <x v="1"/>
    <n v="450.81"/>
    <n v="30.06"/>
    <n v="63.98"/>
    <n v="544.85"/>
    <n v="480.87"/>
    <n v="63.98"/>
  </r>
  <r>
    <s v="I25_66to56"/>
    <s v="Win"/>
    <s v="TR012"/>
    <x v="1"/>
    <x v="4"/>
    <s v="Fi01"/>
    <x v="2"/>
    <s v="AM3.vld"/>
    <s v="4b"/>
    <n v="25"/>
    <n v="0"/>
    <s v="AM"/>
    <s v="AM3"/>
    <n v="19173"/>
    <n v="19172"/>
    <x v="0"/>
    <x v="8"/>
    <x v="1"/>
    <n v="264.16000000000003"/>
    <n v="8.9499999999999993"/>
    <n v="24.21"/>
    <n v="297.32"/>
    <n v="273.11"/>
    <n v="24.21"/>
  </r>
  <r>
    <s v="I25_66to56"/>
    <s v="Win"/>
    <s v="TR012"/>
    <x v="1"/>
    <x v="4"/>
    <s v="Fi01"/>
    <x v="3"/>
    <s v="AM4.vld"/>
    <s v="4b"/>
    <n v="25"/>
    <n v="0"/>
    <s v="AM"/>
    <s v="AM4"/>
    <n v="5209"/>
    <n v="19241"/>
    <x v="0"/>
    <x v="0"/>
    <x v="0"/>
    <n v="187.3"/>
    <n v="17.98"/>
    <n v="77.5"/>
    <n v="7187.18"/>
    <n v="205.28"/>
    <n v="77.5"/>
  </r>
  <r>
    <s v="I25_66to56"/>
    <s v="Win"/>
    <s v="TR012"/>
    <x v="1"/>
    <x v="4"/>
    <s v="Fi01"/>
    <x v="3"/>
    <s v="AM4.vld"/>
    <s v="4b"/>
    <n v="25"/>
    <n v="0"/>
    <s v="AM"/>
    <s v="AM4"/>
    <n v="5394"/>
    <n v="15366"/>
    <x v="0"/>
    <x v="1"/>
    <x v="0"/>
    <n v="171.7"/>
    <n v="14.77"/>
    <n v="64.430000000000007"/>
    <n v="6094.91"/>
    <n v="186.47"/>
    <n v="64.430000000000007"/>
  </r>
  <r>
    <s v="I25_66to56"/>
    <s v="Win"/>
    <s v="TR012"/>
    <x v="1"/>
    <x v="4"/>
    <s v="Fi01"/>
    <x v="3"/>
    <s v="AM4.vld"/>
    <s v="4b"/>
    <n v="25"/>
    <n v="0"/>
    <s v="AM"/>
    <s v="AM4"/>
    <n v="13270"/>
    <n v="11802"/>
    <x v="0"/>
    <x v="2"/>
    <x v="0"/>
    <n v="173.52"/>
    <n v="15.73"/>
    <n v="42.02"/>
    <n v="6231.43"/>
    <n v="189.25"/>
    <n v="42.02"/>
  </r>
  <r>
    <s v="I25_66to56"/>
    <s v="Win"/>
    <s v="TR012"/>
    <x v="1"/>
    <x v="4"/>
    <s v="Fi01"/>
    <x v="3"/>
    <s v="AM4.vld"/>
    <s v="4b"/>
    <n v="25"/>
    <n v="0"/>
    <s v="AM"/>
    <s v="AM4"/>
    <n v="15333"/>
    <n v="18991"/>
    <x v="1"/>
    <x v="3"/>
    <x v="0"/>
    <n v="0"/>
    <n v="0"/>
    <n v="0"/>
    <n v="3212.69"/>
    <n v="0"/>
    <n v="0"/>
  </r>
  <r>
    <s v="I25_66to56"/>
    <s v="Win"/>
    <s v="TR012"/>
    <x v="1"/>
    <x v="4"/>
    <s v="Fi01"/>
    <x v="3"/>
    <s v="AM4.vld"/>
    <s v="4b"/>
    <n v="25"/>
    <n v="0"/>
    <s v="AM"/>
    <s v="AM4"/>
    <n v="15740"/>
    <n v="15741"/>
    <x v="1"/>
    <x v="4"/>
    <x v="0"/>
    <n v="225.86"/>
    <n v="0"/>
    <n v="0"/>
    <n v="3277.47"/>
    <n v="225.86"/>
    <n v="0"/>
  </r>
  <r>
    <s v="I25_66to56"/>
    <s v="Win"/>
    <s v="TR012"/>
    <x v="1"/>
    <x v="4"/>
    <s v="Fi01"/>
    <x v="3"/>
    <s v="AM4.vld"/>
    <s v="4b"/>
    <n v="25"/>
    <n v="0"/>
    <s v="AM"/>
    <s v="AM4"/>
    <n v="15742"/>
    <n v="15743"/>
    <x v="0"/>
    <x v="5"/>
    <x v="0"/>
    <n v="145.81"/>
    <n v="0"/>
    <n v="0"/>
    <n v="2734.01"/>
    <n v="145.81"/>
    <n v="0"/>
  </r>
  <r>
    <s v="I25_66to56"/>
    <s v="Win"/>
    <s v="TR012"/>
    <x v="1"/>
    <x v="4"/>
    <s v="Fi01"/>
    <x v="3"/>
    <s v="AM4.vld"/>
    <s v="4b"/>
    <n v="25"/>
    <n v="0"/>
    <s v="AM"/>
    <s v="AM4"/>
    <n v="17350"/>
    <n v="17351"/>
    <x v="0"/>
    <x v="6"/>
    <x v="0"/>
    <n v="23.99"/>
    <n v="0"/>
    <n v="0"/>
    <n v="2815.99"/>
    <n v="23.99"/>
    <n v="0"/>
  </r>
  <r>
    <s v="I25_66to56"/>
    <s v="Win"/>
    <s v="TR012"/>
    <x v="1"/>
    <x v="4"/>
    <s v="Fi01"/>
    <x v="3"/>
    <s v="AM4.vld"/>
    <s v="4b"/>
    <n v="25"/>
    <n v="0"/>
    <s v="AM"/>
    <s v="AM4"/>
    <n v="17352"/>
    <n v="17353"/>
    <x v="1"/>
    <x v="7"/>
    <x v="0"/>
    <n v="51"/>
    <n v="0"/>
    <n v="0"/>
    <n v="2902.37"/>
    <n v="51"/>
    <n v="0"/>
  </r>
  <r>
    <s v="I25_66to56"/>
    <s v="Win"/>
    <s v="TR012"/>
    <x v="1"/>
    <x v="4"/>
    <s v="Fi01"/>
    <x v="3"/>
    <s v="AM4.vld"/>
    <s v="4b"/>
    <n v="25"/>
    <n v="0"/>
    <s v="AM"/>
    <s v="AM4"/>
    <n v="18993"/>
    <n v="15334"/>
    <x v="0"/>
    <x v="8"/>
    <x v="0"/>
    <n v="0"/>
    <n v="0"/>
    <n v="0"/>
    <n v="4206.1400000000003"/>
    <n v="0"/>
    <n v="0"/>
  </r>
  <r>
    <s v="I25_66to56"/>
    <s v="Win"/>
    <s v="TR012"/>
    <x v="1"/>
    <x v="4"/>
    <s v="Fi01"/>
    <x v="3"/>
    <s v="AM4.vld"/>
    <s v="4b"/>
    <n v="25"/>
    <n v="0"/>
    <s v="AM"/>
    <s v="AM4"/>
    <n v="18999"/>
    <n v="19000"/>
    <x v="1"/>
    <x v="9"/>
    <x v="0"/>
    <n v="202.63"/>
    <n v="18.84"/>
    <n v="36.46"/>
    <n v="4618.66"/>
    <n v="221.47"/>
    <n v="36.46"/>
  </r>
  <r>
    <s v="I25_66to56"/>
    <s v="Win"/>
    <s v="TR012"/>
    <x v="1"/>
    <x v="4"/>
    <s v="Fi01"/>
    <x v="3"/>
    <s v="AM4.vld"/>
    <s v="4b"/>
    <n v="25"/>
    <n v="0"/>
    <s v="AM"/>
    <s v="AM4"/>
    <n v="19002"/>
    <n v="19001"/>
    <x v="0"/>
    <x v="10"/>
    <x v="0"/>
    <n v="107.86"/>
    <n v="9.5299999999999994"/>
    <n v="34.049999999999997"/>
    <n v="5499.5"/>
    <n v="117.39"/>
    <n v="34.049999999999997"/>
  </r>
  <r>
    <s v="I25_66to56"/>
    <s v="Win"/>
    <s v="TR012"/>
    <x v="1"/>
    <x v="4"/>
    <s v="Fi01"/>
    <x v="3"/>
    <s v="AM4.vld"/>
    <s v="4b"/>
    <n v="25"/>
    <n v="0"/>
    <s v="AM"/>
    <s v="AM4"/>
    <n v="19004"/>
    <n v="13271"/>
    <x v="1"/>
    <x v="11"/>
    <x v="0"/>
    <n v="29.57"/>
    <n v="3.11"/>
    <n v="21.92"/>
    <n v="4317.29"/>
    <n v="32.68"/>
    <n v="21.92"/>
  </r>
  <r>
    <s v="I25_66to56"/>
    <s v="Win"/>
    <s v="TR012"/>
    <x v="1"/>
    <x v="4"/>
    <s v="Fi01"/>
    <x v="3"/>
    <s v="AM4.vld"/>
    <s v="4b"/>
    <n v="25"/>
    <n v="0"/>
    <s v="AM"/>
    <s v="AM4"/>
    <n v="19017"/>
    <n v="19018"/>
    <x v="1"/>
    <x v="11"/>
    <x v="1"/>
    <n v="789.56"/>
    <n v="76.19"/>
    <n v="135.38"/>
    <n v="1001.13"/>
    <n v="865.75"/>
    <n v="135.38"/>
  </r>
  <r>
    <s v="I25_66to56"/>
    <s v="Win"/>
    <s v="TR012"/>
    <x v="1"/>
    <x v="4"/>
    <s v="Fi01"/>
    <x v="3"/>
    <s v="AM4.vld"/>
    <s v="4b"/>
    <n v="25"/>
    <n v="0"/>
    <s v="AM"/>
    <s v="AM4"/>
    <n v="19035"/>
    <n v="19036"/>
    <x v="1"/>
    <x v="9"/>
    <x v="1"/>
    <n v="348.26"/>
    <n v="25.53"/>
    <n v="90.34"/>
    <n v="464.13"/>
    <n v="373.79"/>
    <n v="90.34"/>
  </r>
  <r>
    <s v="I25_66to56"/>
    <s v="Win"/>
    <s v="TR012"/>
    <x v="1"/>
    <x v="4"/>
    <s v="Fi01"/>
    <x v="3"/>
    <s v="AM4.vld"/>
    <s v="4b"/>
    <n v="25"/>
    <n v="0"/>
    <s v="AM"/>
    <s v="AM4"/>
    <n v="19059"/>
    <n v="19060"/>
    <x v="1"/>
    <x v="3"/>
    <x v="1"/>
    <n v="413.74"/>
    <n v="7.79"/>
    <n v="28.39"/>
    <n v="449.92"/>
    <n v="421.53"/>
    <n v="28.39"/>
  </r>
  <r>
    <s v="I25_66to56"/>
    <s v="Win"/>
    <s v="TR012"/>
    <x v="1"/>
    <x v="4"/>
    <s v="Fi01"/>
    <x v="3"/>
    <s v="AM4.vld"/>
    <s v="4b"/>
    <n v="25"/>
    <n v="0"/>
    <s v="AM"/>
    <s v="AM4"/>
    <n v="19127"/>
    <n v="19239"/>
    <x v="0"/>
    <x v="0"/>
    <x v="1"/>
    <n v="1177.76"/>
    <n v="95.48"/>
    <n v="256.66000000000003"/>
    <n v="1529.9"/>
    <n v="1273.24"/>
    <n v="256.66000000000003"/>
  </r>
  <r>
    <s v="I25_66to56"/>
    <s v="Win"/>
    <s v="TR012"/>
    <x v="1"/>
    <x v="4"/>
    <s v="Fi01"/>
    <x v="3"/>
    <s v="AM4.vld"/>
    <s v="4b"/>
    <n v="25"/>
    <n v="0"/>
    <s v="AM"/>
    <s v="AM4"/>
    <n v="19131"/>
    <n v="19130"/>
    <x v="0"/>
    <x v="2"/>
    <x v="1"/>
    <n v="1161.76"/>
    <n v="89.71"/>
    <n v="267.29000000000002"/>
    <n v="1518.77"/>
    <n v="1251.48"/>
    <n v="267.29000000000002"/>
  </r>
  <r>
    <s v="I25_66to56"/>
    <s v="Win"/>
    <s v="TR012"/>
    <x v="1"/>
    <x v="4"/>
    <s v="Fi01"/>
    <x v="3"/>
    <s v="AM4.vld"/>
    <s v="4b"/>
    <n v="25"/>
    <n v="0"/>
    <s v="AM"/>
    <s v="AM4"/>
    <n v="19136"/>
    <n v="19135"/>
    <x v="0"/>
    <x v="1"/>
    <x v="1"/>
    <n v="1054.46"/>
    <n v="79.16"/>
    <n v="228.24"/>
    <n v="1361.87"/>
    <n v="1133.6199999999999"/>
    <n v="228.24"/>
  </r>
  <r>
    <s v="I25_66to56"/>
    <s v="Win"/>
    <s v="TR012"/>
    <x v="1"/>
    <x v="4"/>
    <s v="Fi01"/>
    <x v="3"/>
    <s v="AM4.vld"/>
    <s v="4b"/>
    <n v="25"/>
    <n v="0"/>
    <s v="AM"/>
    <s v="AM4"/>
    <n v="19149"/>
    <n v="19148"/>
    <x v="0"/>
    <x v="10"/>
    <x v="1"/>
    <n v="793.77"/>
    <n v="57.43"/>
    <n v="159.66999999999999"/>
    <n v="1010.87"/>
    <n v="851.2"/>
    <n v="159.66999999999999"/>
  </r>
  <r>
    <s v="I25_66to56"/>
    <s v="Win"/>
    <s v="TR012"/>
    <x v="1"/>
    <x v="4"/>
    <s v="Fi01"/>
    <x v="3"/>
    <s v="AM4.vld"/>
    <s v="4b"/>
    <n v="25"/>
    <n v="0"/>
    <s v="AM"/>
    <s v="AM4"/>
    <n v="19173"/>
    <n v="19172"/>
    <x v="0"/>
    <x v="8"/>
    <x v="1"/>
    <n v="419.69"/>
    <n v="14.82"/>
    <n v="48.11"/>
    <n v="482.63"/>
    <n v="434.51"/>
    <n v="48.11"/>
  </r>
  <r>
    <s v="I25_66to56"/>
    <s v="Win"/>
    <s v="TR012"/>
    <x v="1"/>
    <x v="4"/>
    <s v="Fi01"/>
    <x v="4"/>
    <s v="AM5.vld"/>
    <s v="4b"/>
    <n v="25"/>
    <n v="0"/>
    <s v="AM"/>
    <s v="AM5"/>
    <n v="5209"/>
    <n v="19241"/>
    <x v="0"/>
    <x v="0"/>
    <x v="0"/>
    <n v="78.599999999999994"/>
    <n v="6.53"/>
    <n v="29.87"/>
    <n v="3429.37"/>
    <n v="85.13"/>
    <n v="29.87"/>
  </r>
  <r>
    <s v="I25_66to56"/>
    <s v="Win"/>
    <s v="TR012"/>
    <x v="1"/>
    <x v="4"/>
    <s v="Fi01"/>
    <x v="4"/>
    <s v="AM5.vld"/>
    <s v="4b"/>
    <n v="25"/>
    <n v="0"/>
    <s v="AM"/>
    <s v="AM5"/>
    <n v="5394"/>
    <n v="15366"/>
    <x v="0"/>
    <x v="1"/>
    <x v="0"/>
    <n v="81.709999999999994"/>
    <n v="6.32"/>
    <n v="26.96"/>
    <n v="2971.08"/>
    <n v="88.03"/>
    <n v="26.96"/>
  </r>
  <r>
    <s v="I25_66to56"/>
    <s v="Win"/>
    <s v="TR012"/>
    <x v="1"/>
    <x v="4"/>
    <s v="Fi01"/>
    <x v="4"/>
    <s v="AM5.vld"/>
    <s v="4b"/>
    <n v="25"/>
    <n v="0"/>
    <s v="AM"/>
    <s v="AM5"/>
    <n v="13270"/>
    <n v="11802"/>
    <x v="0"/>
    <x v="2"/>
    <x v="0"/>
    <n v="80.36"/>
    <n v="7.55"/>
    <n v="18.079999999999998"/>
    <n v="3035.53"/>
    <n v="87.91"/>
    <n v="18.079999999999998"/>
  </r>
  <r>
    <s v="I25_66to56"/>
    <s v="Win"/>
    <s v="TR012"/>
    <x v="1"/>
    <x v="4"/>
    <s v="Fi01"/>
    <x v="4"/>
    <s v="AM5.vld"/>
    <s v="4b"/>
    <n v="25"/>
    <n v="0"/>
    <s v="AM"/>
    <s v="AM5"/>
    <n v="15333"/>
    <n v="18991"/>
    <x v="1"/>
    <x v="3"/>
    <x v="0"/>
    <n v="0"/>
    <n v="0"/>
    <n v="0"/>
    <n v="1588.25"/>
    <n v="0"/>
    <n v="0"/>
  </r>
  <r>
    <s v="I25_66to56"/>
    <s v="Win"/>
    <s v="TR012"/>
    <x v="1"/>
    <x v="4"/>
    <s v="Fi01"/>
    <x v="4"/>
    <s v="AM5.vld"/>
    <s v="4b"/>
    <n v="25"/>
    <n v="0"/>
    <s v="AM"/>
    <s v="AM5"/>
    <n v="15740"/>
    <n v="15741"/>
    <x v="1"/>
    <x v="4"/>
    <x v="0"/>
    <n v="115.07"/>
    <n v="0"/>
    <n v="0"/>
    <n v="1602.12"/>
    <n v="115.07"/>
    <n v="0"/>
  </r>
  <r>
    <s v="I25_66to56"/>
    <s v="Win"/>
    <s v="TR012"/>
    <x v="1"/>
    <x v="4"/>
    <s v="Fi01"/>
    <x v="4"/>
    <s v="AM5.vld"/>
    <s v="4b"/>
    <n v="25"/>
    <n v="0"/>
    <s v="AM"/>
    <s v="AM5"/>
    <n v="15742"/>
    <n v="15743"/>
    <x v="0"/>
    <x v="5"/>
    <x v="0"/>
    <n v="58.27"/>
    <n v="0"/>
    <n v="0"/>
    <n v="1101.1500000000001"/>
    <n v="58.27"/>
    <n v="0"/>
  </r>
  <r>
    <s v="I25_66to56"/>
    <s v="Win"/>
    <s v="TR012"/>
    <x v="1"/>
    <x v="4"/>
    <s v="Fi01"/>
    <x v="4"/>
    <s v="AM5.vld"/>
    <s v="4b"/>
    <n v="25"/>
    <n v="0"/>
    <s v="AM"/>
    <s v="AM5"/>
    <n v="17350"/>
    <n v="17351"/>
    <x v="0"/>
    <x v="6"/>
    <x v="0"/>
    <n v="15.1"/>
    <n v="0"/>
    <n v="0"/>
    <n v="1372.14"/>
    <n v="15.1"/>
    <n v="0"/>
  </r>
  <r>
    <s v="I25_66to56"/>
    <s v="Win"/>
    <s v="TR012"/>
    <x v="1"/>
    <x v="4"/>
    <s v="Fi01"/>
    <x v="4"/>
    <s v="AM5.vld"/>
    <s v="4b"/>
    <n v="25"/>
    <n v="0"/>
    <s v="AM"/>
    <s v="AM5"/>
    <n v="17352"/>
    <n v="17353"/>
    <x v="1"/>
    <x v="7"/>
    <x v="0"/>
    <n v="26.14"/>
    <n v="0"/>
    <n v="0"/>
    <n v="1395.6"/>
    <n v="26.14"/>
    <n v="0"/>
  </r>
  <r>
    <s v="I25_66to56"/>
    <s v="Win"/>
    <s v="TR012"/>
    <x v="1"/>
    <x v="4"/>
    <s v="Fi01"/>
    <x v="4"/>
    <s v="AM5.vld"/>
    <s v="4b"/>
    <n v="25"/>
    <n v="0"/>
    <s v="AM"/>
    <s v="AM5"/>
    <n v="18993"/>
    <n v="15334"/>
    <x v="0"/>
    <x v="8"/>
    <x v="0"/>
    <n v="0"/>
    <n v="0"/>
    <n v="0"/>
    <n v="1854.22"/>
    <n v="0"/>
    <n v="0"/>
  </r>
  <r>
    <s v="I25_66to56"/>
    <s v="Win"/>
    <s v="TR012"/>
    <x v="1"/>
    <x v="4"/>
    <s v="Fi01"/>
    <x v="4"/>
    <s v="AM5.vld"/>
    <s v="4b"/>
    <n v="25"/>
    <n v="0"/>
    <s v="AM"/>
    <s v="AM5"/>
    <n v="18999"/>
    <n v="19000"/>
    <x v="1"/>
    <x v="9"/>
    <x v="0"/>
    <n v="108.28"/>
    <n v="10.18"/>
    <n v="17.59"/>
    <n v="2376.9899999999998"/>
    <n v="118.46"/>
    <n v="17.59"/>
  </r>
  <r>
    <s v="I25_66to56"/>
    <s v="Win"/>
    <s v="TR012"/>
    <x v="1"/>
    <x v="4"/>
    <s v="Fi01"/>
    <x v="4"/>
    <s v="AM5.vld"/>
    <s v="4b"/>
    <n v="25"/>
    <n v="0"/>
    <s v="AM"/>
    <s v="AM5"/>
    <n v="19002"/>
    <n v="19001"/>
    <x v="0"/>
    <x v="10"/>
    <x v="0"/>
    <n v="42.65"/>
    <n v="3.68"/>
    <n v="14.86"/>
    <n v="2568.98"/>
    <n v="46.33"/>
    <n v="14.86"/>
  </r>
  <r>
    <s v="I25_66to56"/>
    <s v="Win"/>
    <s v="TR012"/>
    <x v="1"/>
    <x v="4"/>
    <s v="Fi01"/>
    <x v="4"/>
    <s v="AM5.vld"/>
    <s v="4b"/>
    <n v="25"/>
    <n v="0"/>
    <s v="AM"/>
    <s v="AM5"/>
    <n v="19004"/>
    <n v="13271"/>
    <x v="1"/>
    <x v="11"/>
    <x v="0"/>
    <n v="16.989999999999998"/>
    <n v="1.66"/>
    <n v="9.24"/>
    <n v="2337.4699999999998"/>
    <n v="18.649999999999999"/>
    <n v="9.24"/>
  </r>
  <r>
    <s v="I25_66to56"/>
    <s v="Win"/>
    <s v="TR012"/>
    <x v="1"/>
    <x v="4"/>
    <s v="Fi01"/>
    <x v="4"/>
    <s v="AM5.vld"/>
    <s v="4b"/>
    <n v="25"/>
    <n v="0"/>
    <s v="AM"/>
    <s v="AM5"/>
    <n v="19017"/>
    <n v="19018"/>
    <x v="1"/>
    <x v="11"/>
    <x v="1"/>
    <n v="498.4"/>
    <n v="46.28"/>
    <n v="69.400000000000006"/>
    <n v="614.08000000000004"/>
    <n v="544.67999999999995"/>
    <n v="69.400000000000006"/>
  </r>
  <r>
    <s v="I25_66to56"/>
    <s v="Win"/>
    <s v="TR012"/>
    <x v="1"/>
    <x v="4"/>
    <s v="Fi01"/>
    <x v="4"/>
    <s v="AM5.vld"/>
    <s v="4b"/>
    <n v="25"/>
    <n v="0"/>
    <s v="AM"/>
    <s v="AM5"/>
    <n v="19035"/>
    <n v="19036"/>
    <x v="1"/>
    <x v="9"/>
    <x v="1"/>
    <n v="203.86"/>
    <n v="14.02"/>
    <n v="43.3"/>
    <n v="261.18"/>
    <n v="217.88"/>
    <n v="43.3"/>
  </r>
  <r>
    <s v="I25_66to56"/>
    <s v="Win"/>
    <s v="TR012"/>
    <x v="1"/>
    <x v="4"/>
    <s v="Fi01"/>
    <x v="4"/>
    <s v="AM5.vld"/>
    <s v="4b"/>
    <n v="25"/>
    <n v="0"/>
    <s v="AM"/>
    <s v="AM5"/>
    <n v="19059"/>
    <n v="19060"/>
    <x v="1"/>
    <x v="3"/>
    <x v="1"/>
    <n v="202.91"/>
    <n v="3.61"/>
    <n v="14.05"/>
    <n v="220.57"/>
    <n v="206.52"/>
    <n v="14.05"/>
  </r>
  <r>
    <s v="I25_66to56"/>
    <s v="Win"/>
    <s v="TR012"/>
    <x v="1"/>
    <x v="4"/>
    <s v="Fi01"/>
    <x v="4"/>
    <s v="AM5.vld"/>
    <s v="4b"/>
    <n v="25"/>
    <n v="0"/>
    <s v="AM"/>
    <s v="AM5"/>
    <n v="19127"/>
    <n v="19239"/>
    <x v="0"/>
    <x v="0"/>
    <x v="1"/>
    <n v="501.82"/>
    <n v="38.57"/>
    <n v="106.05"/>
    <n v="646.45000000000005"/>
    <n v="540.4"/>
    <n v="106.05"/>
  </r>
  <r>
    <s v="I25_66to56"/>
    <s v="Win"/>
    <s v="TR012"/>
    <x v="1"/>
    <x v="4"/>
    <s v="Fi01"/>
    <x v="4"/>
    <s v="AM5.vld"/>
    <s v="4b"/>
    <n v="25"/>
    <n v="0"/>
    <s v="AM"/>
    <s v="AM5"/>
    <n v="19131"/>
    <n v="19130"/>
    <x v="0"/>
    <x v="2"/>
    <x v="1"/>
    <n v="489"/>
    <n v="35.14"/>
    <n v="107"/>
    <n v="631.14"/>
    <n v="524.14"/>
    <n v="107"/>
  </r>
  <r>
    <s v="I25_66to56"/>
    <s v="Win"/>
    <s v="TR012"/>
    <x v="1"/>
    <x v="4"/>
    <s v="Fi01"/>
    <x v="4"/>
    <s v="AM5.vld"/>
    <s v="4b"/>
    <n v="25"/>
    <n v="0"/>
    <s v="AM"/>
    <s v="AM5"/>
    <n v="19136"/>
    <n v="19135"/>
    <x v="0"/>
    <x v="1"/>
    <x v="1"/>
    <n v="429.88"/>
    <n v="30.4"/>
    <n v="89.19"/>
    <n v="549.47"/>
    <n v="460.28"/>
    <n v="89.19"/>
  </r>
  <r>
    <s v="I25_66to56"/>
    <s v="Win"/>
    <s v="TR012"/>
    <x v="1"/>
    <x v="4"/>
    <s v="Fi01"/>
    <x v="4"/>
    <s v="AM5.vld"/>
    <s v="4b"/>
    <n v="25"/>
    <n v="0"/>
    <s v="AM"/>
    <s v="AM5"/>
    <n v="19149"/>
    <n v="19148"/>
    <x v="0"/>
    <x v="10"/>
    <x v="1"/>
    <n v="281.91000000000003"/>
    <n v="19.11"/>
    <n v="63.49"/>
    <n v="364.51"/>
    <n v="301.02999999999997"/>
    <n v="63.49"/>
  </r>
  <r>
    <s v="I25_66to56"/>
    <s v="Win"/>
    <s v="TR012"/>
    <x v="1"/>
    <x v="4"/>
    <s v="Fi01"/>
    <x v="4"/>
    <s v="AM5.vld"/>
    <s v="4b"/>
    <n v="25"/>
    <n v="0"/>
    <s v="AM"/>
    <s v="AM5"/>
    <n v="19173"/>
    <n v="19172"/>
    <x v="0"/>
    <x v="8"/>
    <x v="1"/>
    <n v="168.31"/>
    <n v="5.91"/>
    <n v="21.09"/>
    <n v="195.32"/>
    <n v="174.22"/>
    <n v="21.09"/>
  </r>
  <r>
    <s v="I25_66to56"/>
    <s v="Win"/>
    <s v="TR012"/>
    <x v="1"/>
    <x v="4"/>
    <s v="Fi01"/>
    <x v="5"/>
    <s v="AM6.vld"/>
    <s v="4b"/>
    <n v="25"/>
    <n v="0"/>
    <s v="AM"/>
    <s v="AM6"/>
    <n v="5209"/>
    <n v="19241"/>
    <x v="0"/>
    <x v="0"/>
    <x v="0"/>
    <n v="205.39"/>
    <n v="11.75"/>
    <n v="39.770000000000003"/>
    <n v="7011.37"/>
    <n v="217.13"/>
    <n v="39.770000000000003"/>
  </r>
  <r>
    <s v="I25_66to56"/>
    <s v="Win"/>
    <s v="TR012"/>
    <x v="1"/>
    <x v="4"/>
    <s v="Fi01"/>
    <x v="5"/>
    <s v="AM6.vld"/>
    <s v="4b"/>
    <n v="25"/>
    <n v="0"/>
    <s v="AM"/>
    <s v="AM6"/>
    <n v="5394"/>
    <n v="15366"/>
    <x v="0"/>
    <x v="1"/>
    <x v="0"/>
    <n v="199.87"/>
    <n v="15"/>
    <n v="45.85"/>
    <n v="6165.54"/>
    <n v="214.87"/>
    <n v="45.85"/>
  </r>
  <r>
    <s v="I25_66to56"/>
    <s v="Win"/>
    <s v="TR012"/>
    <x v="1"/>
    <x v="4"/>
    <s v="Fi01"/>
    <x v="5"/>
    <s v="AM6.vld"/>
    <s v="4b"/>
    <n v="25"/>
    <n v="0"/>
    <s v="AM"/>
    <s v="AM6"/>
    <n v="13270"/>
    <n v="11802"/>
    <x v="0"/>
    <x v="2"/>
    <x v="0"/>
    <n v="150.12"/>
    <n v="12.1"/>
    <n v="23.29"/>
    <n v="6292.32"/>
    <n v="162.22"/>
    <n v="23.29"/>
  </r>
  <r>
    <s v="I25_66to56"/>
    <s v="Win"/>
    <s v="TR012"/>
    <x v="1"/>
    <x v="4"/>
    <s v="Fi01"/>
    <x v="5"/>
    <s v="AM6.vld"/>
    <s v="4b"/>
    <n v="25"/>
    <n v="0"/>
    <s v="AM"/>
    <s v="AM6"/>
    <n v="15333"/>
    <n v="18991"/>
    <x v="1"/>
    <x v="3"/>
    <x v="0"/>
    <n v="0"/>
    <n v="0"/>
    <n v="0"/>
    <n v="3707.93"/>
    <n v="0"/>
    <n v="0"/>
  </r>
  <r>
    <s v="I25_66to56"/>
    <s v="Win"/>
    <s v="TR012"/>
    <x v="1"/>
    <x v="4"/>
    <s v="Fi01"/>
    <x v="5"/>
    <s v="AM6.vld"/>
    <s v="4b"/>
    <n v="25"/>
    <n v="0"/>
    <s v="AM"/>
    <s v="AM6"/>
    <n v="15740"/>
    <n v="15741"/>
    <x v="1"/>
    <x v="4"/>
    <x v="0"/>
    <n v="190.93"/>
    <n v="0"/>
    <n v="0"/>
    <n v="3405.92"/>
    <n v="190.93"/>
    <n v="0"/>
  </r>
  <r>
    <s v="I25_66to56"/>
    <s v="Win"/>
    <s v="TR012"/>
    <x v="1"/>
    <x v="4"/>
    <s v="Fi01"/>
    <x v="5"/>
    <s v="AM6.vld"/>
    <s v="4b"/>
    <n v="25"/>
    <n v="0"/>
    <s v="AM"/>
    <s v="AM6"/>
    <n v="15742"/>
    <n v="15743"/>
    <x v="0"/>
    <x v="5"/>
    <x v="0"/>
    <n v="104.55"/>
    <n v="0"/>
    <n v="0"/>
    <n v="2587.2199999999998"/>
    <n v="104.55"/>
    <n v="0"/>
  </r>
  <r>
    <s v="I25_66to56"/>
    <s v="Win"/>
    <s v="TR012"/>
    <x v="1"/>
    <x v="4"/>
    <s v="Fi01"/>
    <x v="5"/>
    <s v="AM6.vld"/>
    <s v="4b"/>
    <n v="25"/>
    <n v="0"/>
    <s v="AM"/>
    <s v="AM6"/>
    <n v="17350"/>
    <n v="17351"/>
    <x v="0"/>
    <x v="6"/>
    <x v="0"/>
    <n v="25.66"/>
    <n v="0"/>
    <n v="0"/>
    <n v="2614.09"/>
    <n v="25.66"/>
    <n v="0"/>
  </r>
  <r>
    <s v="I25_66to56"/>
    <s v="Win"/>
    <s v="TR012"/>
    <x v="1"/>
    <x v="4"/>
    <s v="Fi01"/>
    <x v="5"/>
    <s v="AM6.vld"/>
    <s v="4b"/>
    <n v="25"/>
    <n v="0"/>
    <s v="AM"/>
    <s v="AM6"/>
    <n v="17352"/>
    <n v="17353"/>
    <x v="1"/>
    <x v="7"/>
    <x v="0"/>
    <n v="43.22"/>
    <n v="0"/>
    <n v="0"/>
    <n v="2733.27"/>
    <n v="43.22"/>
    <n v="0"/>
  </r>
  <r>
    <s v="I25_66to56"/>
    <s v="Win"/>
    <s v="TR012"/>
    <x v="1"/>
    <x v="4"/>
    <s v="Fi01"/>
    <x v="5"/>
    <s v="AM6.vld"/>
    <s v="4b"/>
    <n v="25"/>
    <n v="0"/>
    <s v="AM"/>
    <s v="AM6"/>
    <n v="18993"/>
    <n v="15334"/>
    <x v="0"/>
    <x v="8"/>
    <x v="0"/>
    <n v="0"/>
    <n v="0"/>
    <n v="0"/>
    <n v="3733.55"/>
    <n v="0"/>
    <n v="0"/>
  </r>
  <r>
    <s v="I25_66to56"/>
    <s v="Win"/>
    <s v="TR012"/>
    <x v="1"/>
    <x v="4"/>
    <s v="Fi01"/>
    <x v="5"/>
    <s v="AM6.vld"/>
    <s v="4b"/>
    <n v="25"/>
    <n v="0"/>
    <s v="AM"/>
    <s v="AM6"/>
    <n v="18999"/>
    <n v="19000"/>
    <x v="1"/>
    <x v="9"/>
    <x v="0"/>
    <n v="134.87"/>
    <n v="11.11"/>
    <n v="34.29"/>
    <n v="5395.08"/>
    <n v="145.97999999999999"/>
    <n v="34.29"/>
  </r>
  <r>
    <s v="I25_66to56"/>
    <s v="Win"/>
    <s v="TR012"/>
    <x v="1"/>
    <x v="4"/>
    <s v="Fi01"/>
    <x v="5"/>
    <s v="AM6.vld"/>
    <s v="4b"/>
    <n v="25"/>
    <n v="0"/>
    <s v="AM"/>
    <s v="AM6"/>
    <n v="19002"/>
    <n v="19001"/>
    <x v="0"/>
    <x v="10"/>
    <x v="0"/>
    <n v="77.06"/>
    <n v="4.9800000000000004"/>
    <n v="28.84"/>
    <n v="5368.56"/>
    <n v="82.04"/>
    <n v="28.84"/>
  </r>
  <r>
    <s v="I25_66to56"/>
    <s v="Win"/>
    <s v="TR012"/>
    <x v="1"/>
    <x v="4"/>
    <s v="Fi01"/>
    <x v="5"/>
    <s v="AM6.vld"/>
    <s v="4b"/>
    <n v="25"/>
    <n v="0"/>
    <s v="AM"/>
    <s v="AM6"/>
    <n v="19004"/>
    <n v="13271"/>
    <x v="1"/>
    <x v="11"/>
    <x v="0"/>
    <n v="12.89"/>
    <n v="0.9"/>
    <n v="17.86"/>
    <n v="5951.28"/>
    <n v="13.79"/>
    <n v="17.86"/>
  </r>
  <r>
    <s v="I25_66to56"/>
    <s v="Win"/>
    <s v="TR012"/>
    <x v="1"/>
    <x v="4"/>
    <s v="Fi01"/>
    <x v="5"/>
    <s v="AM6.vld"/>
    <s v="4b"/>
    <n v="25"/>
    <n v="0"/>
    <s v="AM"/>
    <s v="AM6"/>
    <n v="19017"/>
    <n v="19018"/>
    <x v="1"/>
    <x v="11"/>
    <x v="1"/>
    <n v="696.78"/>
    <n v="53.52"/>
    <n v="142.53"/>
    <n v="892.83"/>
    <n v="750.3"/>
    <n v="142.53"/>
  </r>
  <r>
    <s v="I25_66to56"/>
    <s v="Win"/>
    <s v="TR012"/>
    <x v="1"/>
    <x v="4"/>
    <s v="Fi01"/>
    <x v="5"/>
    <s v="AM6.vld"/>
    <s v="4b"/>
    <n v="25"/>
    <n v="0"/>
    <s v="AM"/>
    <s v="AM6"/>
    <n v="19035"/>
    <n v="19036"/>
    <x v="1"/>
    <x v="9"/>
    <x v="1"/>
    <n v="247.06"/>
    <n v="11.19"/>
    <n v="74.05"/>
    <n v="332.3"/>
    <n v="258.25"/>
    <n v="74.05"/>
  </r>
  <r>
    <s v="I25_66to56"/>
    <s v="Win"/>
    <s v="TR012"/>
    <x v="1"/>
    <x v="4"/>
    <s v="Fi01"/>
    <x v="5"/>
    <s v="AM6.vld"/>
    <s v="4b"/>
    <n v="25"/>
    <n v="0"/>
    <s v="AM"/>
    <s v="AM6"/>
    <n v="19059"/>
    <n v="19060"/>
    <x v="1"/>
    <x v="3"/>
    <x v="1"/>
    <n v="333.11"/>
    <n v="6.82"/>
    <n v="33.75"/>
    <n v="373.68"/>
    <n v="339.93"/>
    <n v="33.75"/>
  </r>
  <r>
    <s v="I25_66to56"/>
    <s v="Win"/>
    <s v="TR012"/>
    <x v="1"/>
    <x v="4"/>
    <s v="Fi01"/>
    <x v="5"/>
    <s v="AM6.vld"/>
    <s v="4b"/>
    <n v="25"/>
    <n v="0"/>
    <s v="AM"/>
    <s v="AM6"/>
    <n v="19127"/>
    <n v="19239"/>
    <x v="0"/>
    <x v="0"/>
    <x v="1"/>
    <n v="944.73"/>
    <n v="67.290000000000006"/>
    <n v="163.28"/>
    <n v="1175.29"/>
    <n v="1012.01"/>
    <n v="163.28"/>
  </r>
  <r>
    <s v="I25_66to56"/>
    <s v="Win"/>
    <s v="TR012"/>
    <x v="1"/>
    <x v="4"/>
    <s v="Fi01"/>
    <x v="5"/>
    <s v="AM6.vld"/>
    <s v="4b"/>
    <n v="25"/>
    <n v="0"/>
    <s v="AM"/>
    <s v="AM6"/>
    <n v="19131"/>
    <n v="19130"/>
    <x v="0"/>
    <x v="2"/>
    <x v="1"/>
    <n v="1008.15"/>
    <n v="67.540000000000006"/>
    <n v="168.08"/>
    <n v="1243.77"/>
    <n v="1075.69"/>
    <n v="168.08"/>
  </r>
  <r>
    <s v="I25_66to56"/>
    <s v="Win"/>
    <s v="TR012"/>
    <x v="1"/>
    <x v="4"/>
    <s v="Fi01"/>
    <x v="5"/>
    <s v="AM6.vld"/>
    <s v="4b"/>
    <n v="25"/>
    <n v="0"/>
    <s v="AM"/>
    <s v="AM6"/>
    <n v="19136"/>
    <n v="19135"/>
    <x v="0"/>
    <x v="1"/>
    <x v="1"/>
    <n v="847.57"/>
    <n v="55.25"/>
    <n v="133.51"/>
    <n v="1036.33"/>
    <n v="902.82"/>
    <n v="133.51"/>
  </r>
  <r>
    <s v="I25_66to56"/>
    <s v="Win"/>
    <s v="TR012"/>
    <x v="1"/>
    <x v="4"/>
    <s v="Fi01"/>
    <x v="5"/>
    <s v="AM6.vld"/>
    <s v="4b"/>
    <n v="25"/>
    <n v="0"/>
    <s v="AM"/>
    <s v="AM6"/>
    <n v="19149"/>
    <n v="19148"/>
    <x v="0"/>
    <x v="10"/>
    <x v="1"/>
    <n v="463.81"/>
    <n v="27.07"/>
    <n v="87.27"/>
    <n v="578.15"/>
    <n v="490.88"/>
    <n v="87.27"/>
  </r>
  <r>
    <s v="I25_66to56"/>
    <s v="Win"/>
    <s v="TR012"/>
    <x v="1"/>
    <x v="4"/>
    <s v="Fi01"/>
    <x v="5"/>
    <s v="AM6.vld"/>
    <s v="4b"/>
    <n v="25"/>
    <n v="0"/>
    <s v="AM"/>
    <s v="AM6"/>
    <n v="19173"/>
    <n v="19172"/>
    <x v="0"/>
    <x v="8"/>
    <x v="1"/>
    <n v="263.56"/>
    <n v="10.02"/>
    <n v="43.3"/>
    <n v="316.87"/>
    <n v="273.57"/>
    <n v="43.3"/>
  </r>
  <r>
    <s v="I25_66to56"/>
    <s v="Win"/>
    <s v="TR012"/>
    <x v="1"/>
    <x v="4"/>
    <s v="Fi01"/>
    <x v="6"/>
    <s v="MD1.vld"/>
    <s v="4b"/>
    <n v="25"/>
    <n v="0"/>
    <s v="MD"/>
    <s v="MD1"/>
    <n v="5209"/>
    <n v="19241"/>
    <x v="0"/>
    <x v="0"/>
    <x v="0"/>
    <n v="94.12"/>
    <n v="5.97"/>
    <n v="52.81"/>
    <n v="10356.209999999999"/>
    <n v="100.08"/>
    <n v="52.81"/>
  </r>
  <r>
    <s v="I25_66to56"/>
    <s v="Win"/>
    <s v="TR012"/>
    <x v="1"/>
    <x v="4"/>
    <s v="Fi01"/>
    <x v="6"/>
    <s v="MD1.vld"/>
    <s v="4b"/>
    <n v="25"/>
    <n v="0"/>
    <s v="MD"/>
    <s v="MD1"/>
    <n v="5394"/>
    <n v="15366"/>
    <x v="0"/>
    <x v="1"/>
    <x v="0"/>
    <n v="134.49"/>
    <n v="9.4600000000000009"/>
    <n v="38.53"/>
    <n v="9277.7800000000007"/>
    <n v="143.94999999999999"/>
    <n v="38.53"/>
  </r>
  <r>
    <s v="I25_66to56"/>
    <s v="Win"/>
    <s v="TR012"/>
    <x v="1"/>
    <x v="4"/>
    <s v="Fi01"/>
    <x v="6"/>
    <s v="MD1.vld"/>
    <s v="4b"/>
    <n v="25"/>
    <n v="0"/>
    <s v="MD"/>
    <s v="MD1"/>
    <n v="13270"/>
    <n v="11802"/>
    <x v="0"/>
    <x v="2"/>
    <x v="0"/>
    <n v="213.43"/>
    <n v="15.04"/>
    <n v="24.93"/>
    <n v="9586.89"/>
    <n v="228.47"/>
    <n v="24.93"/>
  </r>
  <r>
    <s v="I25_66to56"/>
    <s v="Win"/>
    <s v="TR012"/>
    <x v="1"/>
    <x v="4"/>
    <s v="Fi01"/>
    <x v="6"/>
    <s v="MD1.vld"/>
    <s v="4b"/>
    <n v="25"/>
    <n v="0"/>
    <s v="MD"/>
    <s v="MD1"/>
    <n v="15333"/>
    <n v="18991"/>
    <x v="1"/>
    <x v="3"/>
    <x v="0"/>
    <n v="0"/>
    <n v="0"/>
    <n v="0"/>
    <n v="6098.28"/>
    <n v="0"/>
    <n v="0"/>
  </r>
  <r>
    <s v="I25_66to56"/>
    <s v="Win"/>
    <s v="TR012"/>
    <x v="1"/>
    <x v="4"/>
    <s v="Fi01"/>
    <x v="6"/>
    <s v="MD1.vld"/>
    <s v="4b"/>
    <n v="25"/>
    <n v="0"/>
    <s v="MD"/>
    <s v="MD1"/>
    <n v="15740"/>
    <n v="15741"/>
    <x v="1"/>
    <x v="4"/>
    <x v="0"/>
    <n v="205.66"/>
    <n v="0"/>
    <n v="0"/>
    <n v="5369.94"/>
    <n v="205.66"/>
    <n v="0"/>
  </r>
  <r>
    <s v="I25_66to56"/>
    <s v="Win"/>
    <s v="TR012"/>
    <x v="1"/>
    <x v="4"/>
    <s v="Fi01"/>
    <x v="6"/>
    <s v="MD1.vld"/>
    <s v="4b"/>
    <n v="25"/>
    <n v="0"/>
    <s v="MD"/>
    <s v="MD1"/>
    <n v="15742"/>
    <n v="15743"/>
    <x v="0"/>
    <x v="5"/>
    <x v="0"/>
    <n v="68.36"/>
    <n v="0"/>
    <n v="0"/>
    <n v="3056.85"/>
    <n v="68.36"/>
    <n v="0"/>
  </r>
  <r>
    <s v="I25_66to56"/>
    <s v="Win"/>
    <s v="TR012"/>
    <x v="1"/>
    <x v="4"/>
    <s v="Fi01"/>
    <x v="6"/>
    <s v="MD1.vld"/>
    <s v="4b"/>
    <n v="25"/>
    <n v="0"/>
    <s v="MD"/>
    <s v="MD1"/>
    <n v="17350"/>
    <n v="17351"/>
    <x v="0"/>
    <x v="6"/>
    <x v="0"/>
    <n v="24.68"/>
    <n v="0"/>
    <n v="0"/>
    <n v="3631.1"/>
    <n v="24.68"/>
    <n v="0"/>
  </r>
  <r>
    <s v="I25_66to56"/>
    <s v="Win"/>
    <s v="TR012"/>
    <x v="1"/>
    <x v="4"/>
    <s v="Fi01"/>
    <x v="6"/>
    <s v="MD1.vld"/>
    <s v="4b"/>
    <n v="25"/>
    <n v="0"/>
    <s v="MD"/>
    <s v="MD1"/>
    <n v="17352"/>
    <n v="17353"/>
    <x v="1"/>
    <x v="7"/>
    <x v="0"/>
    <n v="62.36"/>
    <n v="0"/>
    <n v="0"/>
    <n v="4303.0200000000004"/>
    <n v="62.36"/>
    <n v="0"/>
  </r>
  <r>
    <s v="I25_66to56"/>
    <s v="Win"/>
    <s v="TR012"/>
    <x v="1"/>
    <x v="4"/>
    <s v="Fi01"/>
    <x v="6"/>
    <s v="MD1.vld"/>
    <s v="4b"/>
    <n v="25"/>
    <n v="0"/>
    <s v="MD"/>
    <s v="MD1"/>
    <n v="18993"/>
    <n v="15334"/>
    <x v="0"/>
    <x v="8"/>
    <x v="0"/>
    <n v="0"/>
    <n v="0"/>
    <n v="0"/>
    <n v="4736.9799999999996"/>
    <n v="0"/>
    <n v="0"/>
  </r>
  <r>
    <s v="I25_66to56"/>
    <s v="Win"/>
    <s v="TR012"/>
    <x v="1"/>
    <x v="4"/>
    <s v="Fi01"/>
    <x v="6"/>
    <s v="MD1.vld"/>
    <s v="4b"/>
    <n v="25"/>
    <n v="0"/>
    <s v="MD"/>
    <s v="MD1"/>
    <n v="18999"/>
    <n v="19000"/>
    <x v="1"/>
    <x v="9"/>
    <x v="0"/>
    <n v="141.36000000000001"/>
    <n v="9.07"/>
    <n v="49.3"/>
    <n v="8523.68"/>
    <n v="150.43"/>
    <n v="49.3"/>
  </r>
  <r>
    <s v="I25_66to56"/>
    <s v="Win"/>
    <s v="TR012"/>
    <x v="1"/>
    <x v="4"/>
    <s v="Fi01"/>
    <x v="6"/>
    <s v="MD1.vld"/>
    <s v="4b"/>
    <n v="25"/>
    <n v="0"/>
    <s v="MD"/>
    <s v="MD1"/>
    <n v="19002"/>
    <n v="19001"/>
    <x v="0"/>
    <x v="10"/>
    <x v="0"/>
    <n v="36.9"/>
    <n v="1.59"/>
    <n v="43.83"/>
    <n v="7586.77"/>
    <n v="38.5"/>
    <n v="43.83"/>
  </r>
  <r>
    <s v="I25_66to56"/>
    <s v="Win"/>
    <s v="TR012"/>
    <x v="1"/>
    <x v="4"/>
    <s v="Fi01"/>
    <x v="6"/>
    <s v="MD1.vld"/>
    <s v="4b"/>
    <n v="25"/>
    <n v="0"/>
    <s v="MD"/>
    <s v="MD1"/>
    <n v="19004"/>
    <n v="13271"/>
    <x v="1"/>
    <x v="11"/>
    <x v="0"/>
    <n v="22.83"/>
    <n v="1.83"/>
    <n v="30.05"/>
    <n v="9728.26"/>
    <n v="24.65"/>
    <n v="30.05"/>
  </r>
  <r>
    <s v="I25_66to56"/>
    <s v="Win"/>
    <s v="TR012"/>
    <x v="1"/>
    <x v="4"/>
    <s v="Fi01"/>
    <x v="6"/>
    <s v="MD1.vld"/>
    <s v="4b"/>
    <n v="25"/>
    <n v="0"/>
    <s v="MD"/>
    <s v="MD1"/>
    <n v="19017"/>
    <n v="19018"/>
    <x v="1"/>
    <x v="11"/>
    <x v="1"/>
    <n v="884.1"/>
    <n v="56.94"/>
    <n v="190.85"/>
    <n v="1131.8900000000001"/>
    <n v="941.04"/>
    <n v="190.85"/>
  </r>
  <r>
    <s v="I25_66to56"/>
    <s v="Win"/>
    <s v="TR012"/>
    <x v="1"/>
    <x v="4"/>
    <s v="Fi01"/>
    <x v="6"/>
    <s v="MD1.vld"/>
    <s v="4b"/>
    <n v="25"/>
    <n v="0"/>
    <s v="MD"/>
    <s v="MD1"/>
    <n v="19035"/>
    <n v="19036"/>
    <x v="1"/>
    <x v="9"/>
    <x v="1"/>
    <n v="349.4"/>
    <n v="12.18"/>
    <n v="96.94"/>
    <n v="458.52"/>
    <n v="361.58"/>
    <n v="96.94"/>
  </r>
  <r>
    <s v="I25_66to56"/>
    <s v="Win"/>
    <s v="TR012"/>
    <x v="1"/>
    <x v="4"/>
    <s v="Fi01"/>
    <x v="6"/>
    <s v="MD1.vld"/>
    <s v="4b"/>
    <n v="25"/>
    <n v="0"/>
    <s v="MD"/>
    <s v="MD1"/>
    <n v="19059"/>
    <n v="19060"/>
    <x v="1"/>
    <x v="3"/>
    <x v="1"/>
    <n v="311.89"/>
    <n v="5.71"/>
    <n v="55.36"/>
    <n v="372.96"/>
    <n v="317.60000000000002"/>
    <n v="55.36"/>
  </r>
  <r>
    <s v="I25_66to56"/>
    <s v="Win"/>
    <s v="TR012"/>
    <x v="1"/>
    <x v="4"/>
    <s v="Fi01"/>
    <x v="6"/>
    <s v="MD1.vld"/>
    <s v="4b"/>
    <n v="25"/>
    <n v="0"/>
    <s v="MD"/>
    <s v="MD1"/>
    <n v="19127"/>
    <n v="19239"/>
    <x v="0"/>
    <x v="0"/>
    <x v="1"/>
    <n v="752.23"/>
    <n v="47.51"/>
    <n v="147.52000000000001"/>
    <n v="947.26"/>
    <n v="799.74"/>
    <n v="147.52000000000001"/>
  </r>
  <r>
    <s v="I25_66to56"/>
    <s v="Win"/>
    <s v="TR012"/>
    <x v="1"/>
    <x v="4"/>
    <s v="Fi01"/>
    <x v="6"/>
    <s v="MD1.vld"/>
    <s v="4b"/>
    <n v="25"/>
    <n v="0"/>
    <s v="MD"/>
    <s v="MD1"/>
    <n v="19131"/>
    <n v="19130"/>
    <x v="0"/>
    <x v="2"/>
    <x v="1"/>
    <n v="635.54"/>
    <n v="39.21"/>
    <n v="167.99"/>
    <n v="842.75"/>
    <n v="674.75"/>
    <n v="167.99"/>
  </r>
  <r>
    <s v="I25_66to56"/>
    <s v="Win"/>
    <s v="TR012"/>
    <x v="1"/>
    <x v="4"/>
    <s v="Fi01"/>
    <x v="6"/>
    <s v="MD1.vld"/>
    <s v="4b"/>
    <n v="25"/>
    <n v="0"/>
    <s v="MD"/>
    <s v="MD1"/>
    <n v="19136"/>
    <n v="19135"/>
    <x v="0"/>
    <x v="1"/>
    <x v="1"/>
    <n v="522.19000000000005"/>
    <n v="32.03"/>
    <n v="159.37"/>
    <n v="713.6"/>
    <n v="554.23"/>
    <n v="159.37"/>
  </r>
  <r>
    <s v="I25_66to56"/>
    <s v="Win"/>
    <s v="TR012"/>
    <x v="1"/>
    <x v="4"/>
    <s v="Fi01"/>
    <x v="6"/>
    <s v="MD1.vld"/>
    <s v="4b"/>
    <n v="25"/>
    <n v="0"/>
    <s v="MD"/>
    <s v="MD1"/>
    <n v="19149"/>
    <n v="19148"/>
    <x v="0"/>
    <x v="10"/>
    <x v="1"/>
    <n v="224.83"/>
    <n v="12.66"/>
    <n v="101.49"/>
    <n v="338.98"/>
    <n v="237.48"/>
    <n v="101.49"/>
  </r>
  <r>
    <s v="I25_66to56"/>
    <s v="Win"/>
    <s v="TR012"/>
    <x v="1"/>
    <x v="4"/>
    <s v="Fi01"/>
    <x v="6"/>
    <s v="MD1.vld"/>
    <s v="4b"/>
    <n v="25"/>
    <n v="0"/>
    <s v="MD"/>
    <s v="MD1"/>
    <n v="19173"/>
    <n v="19172"/>
    <x v="0"/>
    <x v="8"/>
    <x v="1"/>
    <n v="126.25"/>
    <n v="4.8099999999999996"/>
    <n v="66"/>
    <n v="197.05"/>
    <n v="131.06"/>
    <n v="66"/>
  </r>
  <r>
    <s v="I25_66to56"/>
    <s v="Win"/>
    <s v="TR012"/>
    <x v="1"/>
    <x v="4"/>
    <s v="Fi01"/>
    <x v="7"/>
    <s v="MD2.vld"/>
    <s v="4b"/>
    <n v="25"/>
    <n v="0"/>
    <s v="MD"/>
    <s v="MD2"/>
    <n v="5209"/>
    <n v="19241"/>
    <x v="0"/>
    <x v="0"/>
    <x v="0"/>
    <n v="319.44"/>
    <n v="18.52"/>
    <n v="85.37"/>
    <n v="15489.76"/>
    <n v="337.95"/>
    <n v="85.37"/>
  </r>
  <r>
    <s v="I25_66to56"/>
    <s v="Win"/>
    <s v="TR012"/>
    <x v="1"/>
    <x v="4"/>
    <s v="Fi01"/>
    <x v="7"/>
    <s v="MD2.vld"/>
    <s v="4b"/>
    <n v="25"/>
    <n v="0"/>
    <s v="MD"/>
    <s v="MD2"/>
    <n v="5394"/>
    <n v="15366"/>
    <x v="0"/>
    <x v="1"/>
    <x v="0"/>
    <n v="461.37"/>
    <n v="31.12"/>
    <n v="67.930000000000007"/>
    <n v="14184.38"/>
    <n v="492.5"/>
    <n v="67.930000000000007"/>
  </r>
  <r>
    <s v="I25_66to56"/>
    <s v="Win"/>
    <s v="TR012"/>
    <x v="1"/>
    <x v="4"/>
    <s v="Fi01"/>
    <x v="7"/>
    <s v="MD2.vld"/>
    <s v="4b"/>
    <n v="25"/>
    <n v="0"/>
    <s v="MD"/>
    <s v="MD2"/>
    <n v="13270"/>
    <n v="11802"/>
    <x v="0"/>
    <x v="2"/>
    <x v="0"/>
    <n v="612.44000000000005"/>
    <n v="39.340000000000003"/>
    <n v="41.68"/>
    <n v="14435.48"/>
    <n v="651.78"/>
    <n v="41.68"/>
  </r>
  <r>
    <s v="I25_66to56"/>
    <s v="Win"/>
    <s v="TR012"/>
    <x v="1"/>
    <x v="4"/>
    <s v="Fi01"/>
    <x v="7"/>
    <s v="MD2.vld"/>
    <s v="4b"/>
    <n v="25"/>
    <n v="0"/>
    <s v="MD"/>
    <s v="MD2"/>
    <n v="15333"/>
    <n v="18991"/>
    <x v="1"/>
    <x v="3"/>
    <x v="0"/>
    <n v="0"/>
    <n v="0"/>
    <n v="0"/>
    <n v="9521.6299999999992"/>
    <n v="0"/>
    <n v="0"/>
  </r>
  <r>
    <s v="I25_66to56"/>
    <s v="Win"/>
    <s v="TR012"/>
    <x v="1"/>
    <x v="4"/>
    <s v="Fi01"/>
    <x v="7"/>
    <s v="MD2.vld"/>
    <s v="4b"/>
    <n v="25"/>
    <n v="0"/>
    <s v="MD"/>
    <s v="MD2"/>
    <n v="15740"/>
    <n v="15741"/>
    <x v="1"/>
    <x v="4"/>
    <x v="0"/>
    <n v="735.5"/>
    <n v="0"/>
    <n v="0"/>
    <n v="8489.1"/>
    <n v="735.5"/>
    <n v="0"/>
  </r>
  <r>
    <s v="I25_66to56"/>
    <s v="Win"/>
    <s v="TR012"/>
    <x v="1"/>
    <x v="4"/>
    <s v="Fi01"/>
    <x v="7"/>
    <s v="MD2.vld"/>
    <s v="4b"/>
    <n v="25"/>
    <n v="0"/>
    <s v="MD"/>
    <s v="MD2"/>
    <n v="15742"/>
    <n v="15743"/>
    <x v="0"/>
    <x v="5"/>
    <x v="0"/>
    <n v="224.8"/>
    <n v="0"/>
    <n v="0"/>
    <n v="5763.59"/>
    <n v="224.8"/>
    <n v="0"/>
  </r>
  <r>
    <s v="I25_66to56"/>
    <s v="Win"/>
    <s v="TR012"/>
    <x v="1"/>
    <x v="4"/>
    <s v="Fi01"/>
    <x v="7"/>
    <s v="MD2.vld"/>
    <s v="4b"/>
    <n v="25"/>
    <n v="0"/>
    <s v="MD"/>
    <s v="MD2"/>
    <n v="17350"/>
    <n v="17351"/>
    <x v="0"/>
    <x v="6"/>
    <x v="0"/>
    <n v="72.900000000000006"/>
    <n v="0"/>
    <n v="0"/>
    <n v="6012.61"/>
    <n v="72.900000000000006"/>
    <n v="0"/>
  </r>
  <r>
    <s v="I25_66to56"/>
    <s v="Win"/>
    <s v="TR012"/>
    <x v="1"/>
    <x v="4"/>
    <s v="Fi01"/>
    <x v="7"/>
    <s v="MD2.vld"/>
    <s v="4b"/>
    <n v="25"/>
    <n v="0"/>
    <s v="MD"/>
    <s v="MD2"/>
    <n v="17352"/>
    <n v="17353"/>
    <x v="1"/>
    <x v="7"/>
    <x v="0"/>
    <n v="210.71"/>
    <n v="0"/>
    <n v="0"/>
    <n v="6641.67"/>
    <n v="210.71"/>
    <n v="0"/>
  </r>
  <r>
    <s v="I25_66to56"/>
    <s v="Win"/>
    <s v="TR012"/>
    <x v="1"/>
    <x v="4"/>
    <s v="Fi01"/>
    <x v="7"/>
    <s v="MD2.vld"/>
    <s v="4b"/>
    <n v="25"/>
    <n v="0"/>
    <s v="MD"/>
    <s v="MD2"/>
    <n v="18993"/>
    <n v="15334"/>
    <x v="0"/>
    <x v="8"/>
    <x v="0"/>
    <n v="0"/>
    <n v="0"/>
    <n v="0"/>
    <n v="8052.05"/>
    <n v="0"/>
    <n v="0"/>
  </r>
  <r>
    <s v="I25_66to56"/>
    <s v="Win"/>
    <s v="TR012"/>
    <x v="1"/>
    <x v="4"/>
    <s v="Fi01"/>
    <x v="7"/>
    <s v="MD2.vld"/>
    <s v="4b"/>
    <n v="25"/>
    <n v="0"/>
    <s v="MD"/>
    <s v="MD2"/>
    <n v="18999"/>
    <n v="19000"/>
    <x v="1"/>
    <x v="9"/>
    <x v="0"/>
    <n v="267.2"/>
    <n v="15.17"/>
    <n v="69.83"/>
    <n v="12699.01"/>
    <n v="282.37"/>
    <n v="69.83"/>
  </r>
  <r>
    <s v="I25_66to56"/>
    <s v="Win"/>
    <s v="TR012"/>
    <x v="1"/>
    <x v="4"/>
    <s v="Fi01"/>
    <x v="7"/>
    <s v="MD2.vld"/>
    <s v="4b"/>
    <n v="25"/>
    <n v="0"/>
    <s v="MD"/>
    <s v="MD2"/>
    <n v="19002"/>
    <n v="19001"/>
    <x v="0"/>
    <x v="10"/>
    <x v="0"/>
    <n v="138.16"/>
    <n v="6.48"/>
    <n v="70.599999999999994"/>
    <n v="11790.41"/>
    <n v="144.63999999999999"/>
    <n v="70.599999999999994"/>
  </r>
  <r>
    <s v="I25_66to56"/>
    <s v="Win"/>
    <s v="TR012"/>
    <x v="1"/>
    <x v="4"/>
    <s v="Fi01"/>
    <x v="7"/>
    <s v="MD2.vld"/>
    <s v="4b"/>
    <n v="25"/>
    <n v="0"/>
    <s v="MD"/>
    <s v="MD2"/>
    <n v="19004"/>
    <n v="13271"/>
    <x v="1"/>
    <x v="11"/>
    <x v="0"/>
    <n v="227.05"/>
    <n v="17.34"/>
    <n v="95.3"/>
    <n v="14664.75"/>
    <n v="244.39"/>
    <n v="95.3"/>
  </r>
  <r>
    <s v="I25_66to56"/>
    <s v="Win"/>
    <s v="TR012"/>
    <x v="1"/>
    <x v="4"/>
    <s v="Fi01"/>
    <x v="7"/>
    <s v="MD2.vld"/>
    <s v="4b"/>
    <n v="25"/>
    <n v="0"/>
    <s v="MD"/>
    <s v="MD2"/>
    <n v="19017"/>
    <n v="19018"/>
    <x v="1"/>
    <x v="11"/>
    <x v="1"/>
    <n v="2108.4699999999998"/>
    <n v="120.48"/>
    <n v="229.02"/>
    <n v="2457.9699999999998"/>
    <n v="2228.94"/>
    <n v="229.02"/>
  </r>
  <r>
    <s v="I25_66to56"/>
    <s v="Win"/>
    <s v="TR012"/>
    <x v="1"/>
    <x v="4"/>
    <s v="Fi01"/>
    <x v="7"/>
    <s v="MD2.vld"/>
    <s v="4b"/>
    <n v="25"/>
    <n v="0"/>
    <s v="MD"/>
    <s v="MD2"/>
    <n v="19035"/>
    <n v="19036"/>
    <x v="1"/>
    <x v="9"/>
    <x v="1"/>
    <n v="1058.98"/>
    <n v="37.659999999999997"/>
    <n v="150.16999999999999"/>
    <n v="1246.82"/>
    <n v="1096.6400000000001"/>
    <n v="150.16999999999999"/>
  </r>
  <r>
    <s v="I25_66to56"/>
    <s v="Win"/>
    <s v="TR012"/>
    <x v="1"/>
    <x v="4"/>
    <s v="Fi01"/>
    <x v="7"/>
    <s v="MD2.vld"/>
    <s v="4b"/>
    <n v="25"/>
    <n v="0"/>
    <s v="MD"/>
    <s v="MD2"/>
    <n v="19059"/>
    <n v="19060"/>
    <x v="1"/>
    <x v="3"/>
    <x v="1"/>
    <n v="1225.3900000000001"/>
    <n v="23.62"/>
    <n v="99.34"/>
    <n v="1348.35"/>
    <n v="1249.01"/>
    <n v="99.34"/>
  </r>
  <r>
    <s v="I25_66to56"/>
    <s v="Win"/>
    <s v="TR012"/>
    <x v="1"/>
    <x v="4"/>
    <s v="Fi01"/>
    <x v="7"/>
    <s v="MD2.vld"/>
    <s v="4b"/>
    <n v="25"/>
    <n v="0"/>
    <s v="MD"/>
    <s v="MD2"/>
    <n v="19127"/>
    <n v="19239"/>
    <x v="0"/>
    <x v="0"/>
    <x v="1"/>
    <n v="2129.3200000000002"/>
    <n v="124.7"/>
    <n v="211.99"/>
    <n v="2466.0100000000002"/>
    <n v="2254.02"/>
    <n v="211.99"/>
  </r>
  <r>
    <s v="I25_66to56"/>
    <s v="Win"/>
    <s v="TR012"/>
    <x v="1"/>
    <x v="4"/>
    <s v="Fi01"/>
    <x v="7"/>
    <s v="MD2.vld"/>
    <s v="4b"/>
    <n v="25"/>
    <n v="0"/>
    <s v="MD"/>
    <s v="MD2"/>
    <n v="19131"/>
    <n v="19130"/>
    <x v="0"/>
    <x v="2"/>
    <x v="1"/>
    <n v="1861.46"/>
    <n v="107.53"/>
    <n v="250.13"/>
    <n v="2219.11"/>
    <n v="1968.98"/>
    <n v="250.13"/>
  </r>
  <r>
    <s v="I25_66to56"/>
    <s v="Win"/>
    <s v="TR012"/>
    <x v="1"/>
    <x v="4"/>
    <s v="Fi01"/>
    <x v="7"/>
    <s v="MD2.vld"/>
    <s v="4b"/>
    <n v="25"/>
    <n v="0"/>
    <s v="MD"/>
    <s v="MD2"/>
    <n v="19136"/>
    <n v="19135"/>
    <x v="0"/>
    <x v="1"/>
    <x v="1"/>
    <n v="1475.53"/>
    <n v="83.53"/>
    <n v="231.62"/>
    <n v="1790.68"/>
    <n v="1559.06"/>
    <n v="231.62"/>
  </r>
  <r>
    <s v="I25_66to56"/>
    <s v="Win"/>
    <s v="TR012"/>
    <x v="1"/>
    <x v="4"/>
    <s v="Fi01"/>
    <x v="7"/>
    <s v="MD2.vld"/>
    <s v="4b"/>
    <n v="25"/>
    <n v="0"/>
    <s v="MD"/>
    <s v="MD2"/>
    <n v="19149"/>
    <n v="19148"/>
    <x v="0"/>
    <x v="10"/>
    <x v="1"/>
    <n v="635.21"/>
    <n v="33.06"/>
    <n v="146.52000000000001"/>
    <n v="814.79"/>
    <n v="668.27"/>
    <n v="146.52000000000001"/>
  </r>
  <r>
    <s v="I25_66to56"/>
    <s v="Win"/>
    <s v="TR012"/>
    <x v="1"/>
    <x v="4"/>
    <s v="Fi01"/>
    <x v="7"/>
    <s v="MD2.vld"/>
    <s v="4b"/>
    <n v="25"/>
    <n v="0"/>
    <s v="MD"/>
    <s v="MD2"/>
    <n v="19173"/>
    <n v="19172"/>
    <x v="0"/>
    <x v="8"/>
    <x v="1"/>
    <n v="454.46"/>
    <n v="18.29"/>
    <n v="109.93"/>
    <n v="582.66999999999996"/>
    <n v="472.75"/>
    <n v="109.93"/>
  </r>
  <r>
    <s v="I25_66to56"/>
    <s v="Win"/>
    <s v="TR012"/>
    <x v="1"/>
    <x v="4"/>
    <s v="Fi01"/>
    <x v="8"/>
    <s v="PM1.vld"/>
    <s v="4b"/>
    <n v="25"/>
    <n v="0"/>
    <s v="PM"/>
    <s v="PM1"/>
    <n v="5209"/>
    <n v="19241"/>
    <x v="0"/>
    <x v="0"/>
    <x v="0"/>
    <n v="95.35"/>
    <n v="10.01"/>
    <n v="34.630000000000003"/>
    <n v="2556.06"/>
    <n v="105.36"/>
    <n v="34.630000000000003"/>
  </r>
  <r>
    <s v="I25_66to56"/>
    <s v="Win"/>
    <s v="TR012"/>
    <x v="1"/>
    <x v="4"/>
    <s v="Fi01"/>
    <x v="8"/>
    <s v="PM1.vld"/>
    <s v="4b"/>
    <n v="25"/>
    <n v="0"/>
    <s v="PM"/>
    <s v="PM1"/>
    <n v="5394"/>
    <n v="15366"/>
    <x v="0"/>
    <x v="1"/>
    <x v="0"/>
    <n v="87.49"/>
    <n v="13.23"/>
    <n v="27.82"/>
    <n v="2417.35"/>
    <n v="100.72"/>
    <n v="27.82"/>
  </r>
  <r>
    <s v="I25_66to56"/>
    <s v="Win"/>
    <s v="TR012"/>
    <x v="1"/>
    <x v="4"/>
    <s v="Fi01"/>
    <x v="8"/>
    <s v="PM1.vld"/>
    <s v="4b"/>
    <n v="25"/>
    <n v="0"/>
    <s v="PM"/>
    <s v="PM1"/>
    <n v="13270"/>
    <n v="11802"/>
    <x v="0"/>
    <x v="2"/>
    <x v="0"/>
    <n v="139.24"/>
    <n v="21.6"/>
    <n v="19.239999999999998"/>
    <n v="2400.1999999999998"/>
    <n v="160.84"/>
    <n v="19.239999999999998"/>
  </r>
  <r>
    <s v="I25_66to56"/>
    <s v="Win"/>
    <s v="TR012"/>
    <x v="1"/>
    <x v="4"/>
    <s v="Fi01"/>
    <x v="8"/>
    <s v="PM1.vld"/>
    <s v="4b"/>
    <n v="25"/>
    <n v="0"/>
    <s v="PM"/>
    <s v="PM1"/>
    <n v="15333"/>
    <n v="18991"/>
    <x v="1"/>
    <x v="3"/>
    <x v="0"/>
    <n v="0"/>
    <n v="0"/>
    <n v="0"/>
    <n v="1833.24"/>
    <n v="0"/>
    <n v="0"/>
  </r>
  <r>
    <s v="I25_66to56"/>
    <s v="Win"/>
    <s v="TR012"/>
    <x v="1"/>
    <x v="4"/>
    <s v="Fi01"/>
    <x v="8"/>
    <s v="PM1.vld"/>
    <s v="4b"/>
    <n v="25"/>
    <n v="0"/>
    <s v="PM"/>
    <s v="PM1"/>
    <n v="15740"/>
    <n v="15741"/>
    <x v="1"/>
    <x v="4"/>
    <x v="0"/>
    <n v="213.5"/>
    <n v="0"/>
    <n v="0"/>
    <n v="1559.63"/>
    <n v="213.5"/>
    <n v="0"/>
  </r>
  <r>
    <s v="I25_66to56"/>
    <s v="Win"/>
    <s v="TR012"/>
    <x v="1"/>
    <x v="4"/>
    <s v="Fi01"/>
    <x v="8"/>
    <s v="PM1.vld"/>
    <s v="4b"/>
    <n v="25"/>
    <n v="0"/>
    <s v="PM"/>
    <s v="PM1"/>
    <n v="15742"/>
    <n v="15743"/>
    <x v="0"/>
    <x v="5"/>
    <x v="0"/>
    <n v="133.44999999999999"/>
    <n v="0"/>
    <n v="0.01"/>
    <n v="1457.77"/>
    <n v="133.44999999999999"/>
    <n v="0.01"/>
  </r>
  <r>
    <s v="I25_66to56"/>
    <s v="Win"/>
    <s v="TR012"/>
    <x v="1"/>
    <x v="4"/>
    <s v="Fi01"/>
    <x v="8"/>
    <s v="PM1.vld"/>
    <s v="4b"/>
    <n v="25"/>
    <n v="0"/>
    <s v="PM"/>
    <s v="PM1"/>
    <n v="17350"/>
    <n v="17351"/>
    <x v="0"/>
    <x v="6"/>
    <x v="0"/>
    <n v="30.93"/>
    <n v="0"/>
    <n v="0"/>
    <n v="1658.98"/>
    <n v="30.93"/>
    <n v="0"/>
  </r>
  <r>
    <s v="I25_66to56"/>
    <s v="Win"/>
    <s v="TR012"/>
    <x v="1"/>
    <x v="4"/>
    <s v="Fi01"/>
    <x v="8"/>
    <s v="PM1.vld"/>
    <s v="4b"/>
    <n v="25"/>
    <n v="0"/>
    <s v="PM"/>
    <s v="PM1"/>
    <n v="17352"/>
    <n v="17353"/>
    <x v="1"/>
    <x v="7"/>
    <x v="0"/>
    <n v="55.44"/>
    <n v="0"/>
    <n v="0"/>
    <n v="1788.45"/>
    <n v="55.44"/>
    <n v="0"/>
  </r>
  <r>
    <s v="I25_66to56"/>
    <s v="Win"/>
    <s v="TR012"/>
    <x v="1"/>
    <x v="4"/>
    <s v="Fi01"/>
    <x v="8"/>
    <s v="PM1.vld"/>
    <s v="4b"/>
    <n v="25"/>
    <n v="0"/>
    <s v="PM"/>
    <s v="PM1"/>
    <n v="18993"/>
    <n v="15334"/>
    <x v="0"/>
    <x v="8"/>
    <x v="0"/>
    <n v="0"/>
    <n v="0"/>
    <n v="0"/>
    <n v="1531.31"/>
    <n v="0"/>
    <n v="0"/>
  </r>
  <r>
    <s v="I25_66to56"/>
    <s v="Win"/>
    <s v="TR012"/>
    <x v="1"/>
    <x v="4"/>
    <s v="Fi01"/>
    <x v="8"/>
    <s v="PM1.vld"/>
    <s v="4b"/>
    <n v="25"/>
    <n v="0"/>
    <s v="PM"/>
    <s v="PM1"/>
    <n v="18999"/>
    <n v="19000"/>
    <x v="1"/>
    <x v="9"/>
    <x v="0"/>
    <n v="68.7"/>
    <n v="7.02"/>
    <n v="21.93"/>
    <n v="2418.04"/>
    <n v="75.709999999999994"/>
    <n v="21.93"/>
  </r>
  <r>
    <s v="I25_66to56"/>
    <s v="Win"/>
    <s v="TR012"/>
    <x v="1"/>
    <x v="4"/>
    <s v="Fi01"/>
    <x v="8"/>
    <s v="PM1.vld"/>
    <s v="4b"/>
    <n v="25"/>
    <n v="0"/>
    <s v="PM"/>
    <s v="PM1"/>
    <n v="19002"/>
    <n v="19001"/>
    <x v="0"/>
    <x v="10"/>
    <x v="0"/>
    <n v="45.22"/>
    <n v="5.73"/>
    <n v="20.05"/>
    <n v="2171.61"/>
    <n v="50.95"/>
    <n v="20.05"/>
  </r>
  <r>
    <s v="I25_66to56"/>
    <s v="Win"/>
    <s v="TR012"/>
    <x v="1"/>
    <x v="4"/>
    <s v="Fi01"/>
    <x v="8"/>
    <s v="PM1.vld"/>
    <s v="4b"/>
    <n v="25"/>
    <n v="0"/>
    <s v="PM"/>
    <s v="PM1"/>
    <n v="19004"/>
    <n v="13271"/>
    <x v="1"/>
    <x v="11"/>
    <x v="0"/>
    <n v="51.3"/>
    <n v="6.61"/>
    <n v="24.43"/>
    <n v="2658.52"/>
    <n v="57.91"/>
    <n v="24.43"/>
  </r>
  <r>
    <s v="I25_66to56"/>
    <s v="Win"/>
    <s v="TR012"/>
    <x v="1"/>
    <x v="4"/>
    <s v="Fi01"/>
    <x v="8"/>
    <s v="PM1.vld"/>
    <s v="4b"/>
    <n v="25"/>
    <n v="0"/>
    <s v="PM"/>
    <s v="PM1"/>
    <n v="19017"/>
    <n v="19018"/>
    <x v="1"/>
    <x v="11"/>
    <x v="1"/>
    <n v="588.28"/>
    <n v="45.66"/>
    <n v="90.69"/>
    <n v="724.64"/>
    <n v="633.94000000000005"/>
    <n v="90.69"/>
  </r>
  <r>
    <s v="I25_66to56"/>
    <s v="Win"/>
    <s v="TR012"/>
    <x v="1"/>
    <x v="4"/>
    <s v="Fi01"/>
    <x v="8"/>
    <s v="PM1.vld"/>
    <s v="4b"/>
    <n v="25"/>
    <n v="0"/>
    <s v="PM"/>
    <s v="PM1"/>
    <n v="19035"/>
    <n v="19036"/>
    <x v="1"/>
    <x v="9"/>
    <x v="1"/>
    <n v="384.2"/>
    <n v="21.39"/>
    <n v="51.46"/>
    <n v="457.05"/>
    <n v="405.59"/>
    <n v="51.46"/>
  </r>
  <r>
    <s v="I25_66to56"/>
    <s v="Win"/>
    <s v="TR012"/>
    <x v="1"/>
    <x v="4"/>
    <s v="Fi01"/>
    <x v="8"/>
    <s v="PM1.vld"/>
    <s v="4b"/>
    <n v="25"/>
    <n v="0"/>
    <s v="PM"/>
    <s v="PM1"/>
    <n v="19059"/>
    <n v="19060"/>
    <x v="1"/>
    <x v="3"/>
    <x v="1"/>
    <n v="390.88"/>
    <n v="8.83"/>
    <n v="24.15"/>
    <n v="423.85"/>
    <n v="399.71"/>
    <n v="24.15"/>
  </r>
  <r>
    <s v="I25_66to56"/>
    <s v="Win"/>
    <s v="TR012"/>
    <x v="1"/>
    <x v="4"/>
    <s v="Fi01"/>
    <x v="8"/>
    <s v="PM1.vld"/>
    <s v="4b"/>
    <n v="25"/>
    <n v="0"/>
    <s v="PM"/>
    <s v="PM1"/>
    <n v="19127"/>
    <n v="19239"/>
    <x v="0"/>
    <x v="0"/>
    <x v="1"/>
    <n v="535.51"/>
    <n v="72.81"/>
    <n v="89.24"/>
    <n v="697.55"/>
    <n v="608.30999999999995"/>
    <n v="89.24"/>
  </r>
  <r>
    <s v="I25_66to56"/>
    <s v="Win"/>
    <s v="TR012"/>
    <x v="1"/>
    <x v="4"/>
    <s v="Fi01"/>
    <x v="8"/>
    <s v="PM1.vld"/>
    <s v="4b"/>
    <n v="25"/>
    <n v="0"/>
    <s v="PM"/>
    <s v="PM1"/>
    <n v="19131"/>
    <n v="19130"/>
    <x v="0"/>
    <x v="2"/>
    <x v="1"/>
    <n v="545.24"/>
    <n v="67.92"/>
    <n v="102.67"/>
    <n v="715.83"/>
    <n v="613.16"/>
    <n v="102.67"/>
  </r>
  <r>
    <s v="I25_66to56"/>
    <s v="Win"/>
    <s v="TR012"/>
    <x v="1"/>
    <x v="4"/>
    <s v="Fi01"/>
    <x v="8"/>
    <s v="PM1.vld"/>
    <s v="4b"/>
    <n v="25"/>
    <n v="0"/>
    <s v="PM"/>
    <s v="PM1"/>
    <n v="19136"/>
    <n v="19135"/>
    <x v="0"/>
    <x v="1"/>
    <x v="1"/>
    <n v="505.4"/>
    <n v="59.76"/>
    <n v="90.08"/>
    <n v="655.24"/>
    <n v="565.16"/>
    <n v="90.08"/>
  </r>
  <r>
    <s v="I25_66to56"/>
    <s v="Win"/>
    <s v="TR012"/>
    <x v="1"/>
    <x v="4"/>
    <s v="Fi01"/>
    <x v="8"/>
    <s v="PM1.vld"/>
    <s v="4b"/>
    <n v="25"/>
    <n v="0"/>
    <s v="PM"/>
    <s v="PM1"/>
    <n v="19149"/>
    <n v="19148"/>
    <x v="0"/>
    <x v="10"/>
    <x v="1"/>
    <n v="295.06"/>
    <n v="25.12"/>
    <n v="56.48"/>
    <n v="376.66"/>
    <n v="320.18"/>
    <n v="56.48"/>
  </r>
  <r>
    <s v="I25_66to56"/>
    <s v="Win"/>
    <s v="TR012"/>
    <x v="1"/>
    <x v="4"/>
    <s v="Fi01"/>
    <x v="8"/>
    <s v="PM1.vld"/>
    <s v="4b"/>
    <n v="25"/>
    <n v="0"/>
    <s v="PM"/>
    <s v="PM1"/>
    <n v="19173"/>
    <n v="19172"/>
    <x v="0"/>
    <x v="8"/>
    <x v="1"/>
    <n v="217.73"/>
    <n v="5.52"/>
    <n v="23.26"/>
    <n v="246.51"/>
    <n v="223.25"/>
    <n v="23.26"/>
  </r>
  <r>
    <s v="I25_66to56"/>
    <s v="Win"/>
    <s v="TR012"/>
    <x v="1"/>
    <x v="4"/>
    <s v="Fi01"/>
    <x v="9"/>
    <s v="PM2.vld"/>
    <s v="4b"/>
    <n v="25"/>
    <n v="0"/>
    <s v="PM"/>
    <s v="PM2"/>
    <n v="5209"/>
    <n v="19241"/>
    <x v="0"/>
    <x v="0"/>
    <x v="0"/>
    <n v="162.83000000000001"/>
    <n v="17.149999999999999"/>
    <n v="72.19"/>
    <n v="5258.79"/>
    <n v="179.98"/>
    <n v="72.19"/>
  </r>
  <r>
    <s v="I25_66to56"/>
    <s v="Win"/>
    <s v="TR012"/>
    <x v="1"/>
    <x v="4"/>
    <s v="Fi01"/>
    <x v="9"/>
    <s v="PM2.vld"/>
    <s v="4b"/>
    <n v="25"/>
    <n v="0"/>
    <s v="PM"/>
    <s v="PM2"/>
    <n v="5394"/>
    <n v="15366"/>
    <x v="0"/>
    <x v="1"/>
    <x v="0"/>
    <n v="172.38"/>
    <n v="26.36"/>
    <n v="62.48"/>
    <n v="4946.3500000000004"/>
    <n v="198.74"/>
    <n v="62.48"/>
  </r>
  <r>
    <s v="I25_66to56"/>
    <s v="Win"/>
    <s v="TR012"/>
    <x v="1"/>
    <x v="4"/>
    <s v="Fi01"/>
    <x v="9"/>
    <s v="PM2.vld"/>
    <s v="4b"/>
    <n v="25"/>
    <n v="0"/>
    <s v="PM"/>
    <s v="PM2"/>
    <n v="13270"/>
    <n v="11802"/>
    <x v="0"/>
    <x v="2"/>
    <x v="0"/>
    <n v="291.76"/>
    <n v="45.74"/>
    <n v="47.65"/>
    <n v="4909.1400000000003"/>
    <n v="337.5"/>
    <n v="47.65"/>
  </r>
  <r>
    <s v="I25_66to56"/>
    <s v="Win"/>
    <s v="TR012"/>
    <x v="1"/>
    <x v="4"/>
    <s v="Fi01"/>
    <x v="9"/>
    <s v="PM2.vld"/>
    <s v="4b"/>
    <n v="25"/>
    <n v="0"/>
    <s v="PM"/>
    <s v="PM2"/>
    <n v="15333"/>
    <n v="18991"/>
    <x v="1"/>
    <x v="3"/>
    <x v="0"/>
    <n v="0"/>
    <n v="0"/>
    <n v="0"/>
    <n v="4393.6400000000003"/>
    <n v="0"/>
    <n v="0"/>
  </r>
  <r>
    <s v="I25_66to56"/>
    <s v="Win"/>
    <s v="TR012"/>
    <x v="1"/>
    <x v="4"/>
    <s v="Fi01"/>
    <x v="9"/>
    <s v="PM2.vld"/>
    <s v="4b"/>
    <n v="25"/>
    <n v="0"/>
    <s v="PM"/>
    <s v="PM2"/>
    <n v="15740"/>
    <n v="15741"/>
    <x v="1"/>
    <x v="4"/>
    <x v="0"/>
    <n v="252.63"/>
    <n v="0"/>
    <n v="0.01"/>
    <n v="3465.62"/>
    <n v="252.63"/>
    <n v="0.01"/>
  </r>
  <r>
    <s v="I25_66to56"/>
    <s v="Win"/>
    <s v="TR012"/>
    <x v="1"/>
    <x v="4"/>
    <s v="Fi01"/>
    <x v="9"/>
    <s v="PM2.vld"/>
    <s v="4b"/>
    <n v="25"/>
    <n v="0"/>
    <s v="PM"/>
    <s v="PM2"/>
    <n v="15742"/>
    <n v="15743"/>
    <x v="0"/>
    <x v="5"/>
    <x v="0"/>
    <n v="319.76"/>
    <n v="0"/>
    <n v="7.0000000000000007E-2"/>
    <n v="3037.96"/>
    <n v="319.76"/>
    <n v="7.0000000000000007E-2"/>
  </r>
  <r>
    <s v="I25_66to56"/>
    <s v="Win"/>
    <s v="TR012"/>
    <x v="1"/>
    <x v="4"/>
    <s v="Fi01"/>
    <x v="9"/>
    <s v="PM2.vld"/>
    <s v="4b"/>
    <n v="25"/>
    <n v="0"/>
    <s v="PM"/>
    <s v="PM2"/>
    <n v="17350"/>
    <n v="17351"/>
    <x v="0"/>
    <x v="6"/>
    <x v="0"/>
    <n v="74.44"/>
    <n v="0"/>
    <n v="0.01"/>
    <n v="3778.26"/>
    <n v="74.44"/>
    <n v="0.01"/>
  </r>
  <r>
    <s v="I25_66to56"/>
    <s v="Win"/>
    <s v="TR012"/>
    <x v="1"/>
    <x v="4"/>
    <s v="Fi01"/>
    <x v="9"/>
    <s v="PM2.vld"/>
    <s v="4b"/>
    <n v="25"/>
    <n v="0"/>
    <s v="PM"/>
    <s v="PM2"/>
    <n v="17352"/>
    <n v="17353"/>
    <x v="1"/>
    <x v="7"/>
    <x v="0"/>
    <n v="60.46"/>
    <n v="0"/>
    <n v="0"/>
    <n v="3722.82"/>
    <n v="60.46"/>
    <n v="0"/>
  </r>
  <r>
    <s v="I25_66to56"/>
    <s v="Win"/>
    <s v="TR012"/>
    <x v="1"/>
    <x v="4"/>
    <s v="Fi01"/>
    <x v="9"/>
    <s v="PM2.vld"/>
    <s v="4b"/>
    <n v="25"/>
    <n v="0"/>
    <s v="PM"/>
    <s v="PM2"/>
    <n v="18993"/>
    <n v="15334"/>
    <x v="0"/>
    <x v="8"/>
    <x v="0"/>
    <n v="0"/>
    <n v="0"/>
    <n v="0"/>
    <n v="3093.04"/>
    <n v="0"/>
    <n v="0"/>
  </r>
  <r>
    <s v="I25_66to56"/>
    <s v="Win"/>
    <s v="TR012"/>
    <x v="1"/>
    <x v="4"/>
    <s v="Fi01"/>
    <x v="9"/>
    <s v="PM2.vld"/>
    <s v="4b"/>
    <n v="25"/>
    <n v="0"/>
    <s v="PM"/>
    <s v="PM2"/>
    <n v="18999"/>
    <n v="19000"/>
    <x v="1"/>
    <x v="9"/>
    <x v="0"/>
    <n v="104.49"/>
    <n v="11.82"/>
    <n v="44.24"/>
    <n v="5286.22"/>
    <n v="116.32"/>
    <n v="44.24"/>
  </r>
  <r>
    <s v="I25_66to56"/>
    <s v="Win"/>
    <s v="TR012"/>
    <x v="1"/>
    <x v="4"/>
    <s v="Fi01"/>
    <x v="9"/>
    <s v="PM2.vld"/>
    <s v="4b"/>
    <n v="25"/>
    <n v="0"/>
    <s v="PM"/>
    <s v="PM2"/>
    <n v="19002"/>
    <n v="19001"/>
    <x v="0"/>
    <x v="10"/>
    <x v="0"/>
    <n v="105.67"/>
    <n v="13.35"/>
    <n v="43.49"/>
    <n v="4435.51"/>
    <n v="119.02"/>
    <n v="43.49"/>
  </r>
  <r>
    <s v="I25_66to56"/>
    <s v="Win"/>
    <s v="TR012"/>
    <x v="1"/>
    <x v="4"/>
    <s v="Fi01"/>
    <x v="9"/>
    <s v="PM2.vld"/>
    <s v="4b"/>
    <n v="25"/>
    <n v="0"/>
    <s v="PM"/>
    <s v="PM2"/>
    <n v="19004"/>
    <n v="13271"/>
    <x v="1"/>
    <x v="11"/>
    <x v="0"/>
    <n v="108.69"/>
    <n v="13.41"/>
    <n v="61.03"/>
    <n v="5659.17"/>
    <n v="122.1"/>
    <n v="61.03"/>
  </r>
  <r>
    <s v="I25_66to56"/>
    <s v="Win"/>
    <s v="TR012"/>
    <x v="1"/>
    <x v="4"/>
    <s v="Fi01"/>
    <x v="9"/>
    <s v="PM2.vld"/>
    <s v="4b"/>
    <n v="25"/>
    <n v="0"/>
    <s v="PM"/>
    <s v="PM2"/>
    <n v="19017"/>
    <n v="19018"/>
    <x v="1"/>
    <x v="11"/>
    <x v="1"/>
    <n v="949.13"/>
    <n v="86.26"/>
    <n v="254.48"/>
    <n v="1289.8699999999999"/>
    <n v="1035.3900000000001"/>
    <n v="254.48"/>
  </r>
  <r>
    <s v="I25_66to56"/>
    <s v="Win"/>
    <s v="TR012"/>
    <x v="1"/>
    <x v="4"/>
    <s v="Fi01"/>
    <x v="9"/>
    <s v="PM2.vld"/>
    <s v="4b"/>
    <n v="25"/>
    <n v="0"/>
    <s v="PM"/>
    <s v="PM2"/>
    <n v="19035"/>
    <n v="19036"/>
    <x v="1"/>
    <x v="9"/>
    <x v="1"/>
    <n v="517.12"/>
    <n v="38.31"/>
    <n v="145.36000000000001"/>
    <n v="700.79"/>
    <n v="555.42999999999995"/>
    <n v="145.36000000000001"/>
  </r>
  <r>
    <s v="I25_66to56"/>
    <s v="Win"/>
    <s v="TR012"/>
    <x v="1"/>
    <x v="4"/>
    <s v="Fi01"/>
    <x v="9"/>
    <s v="PM2.vld"/>
    <s v="4b"/>
    <n v="25"/>
    <n v="0"/>
    <s v="PM"/>
    <s v="PM2"/>
    <n v="19059"/>
    <n v="19060"/>
    <x v="1"/>
    <x v="3"/>
    <x v="1"/>
    <n v="565.55999999999995"/>
    <n v="14.19"/>
    <n v="52.2"/>
    <n v="631.95000000000005"/>
    <n v="579.75"/>
    <n v="52.2"/>
  </r>
  <r>
    <s v="I25_66to56"/>
    <s v="Win"/>
    <s v="TR012"/>
    <x v="1"/>
    <x v="4"/>
    <s v="Fi01"/>
    <x v="9"/>
    <s v="PM2.vld"/>
    <s v="4b"/>
    <n v="25"/>
    <n v="0"/>
    <s v="PM"/>
    <s v="PM2"/>
    <n v="19127"/>
    <n v="19239"/>
    <x v="0"/>
    <x v="0"/>
    <x v="1"/>
    <n v="1160.5899999999999"/>
    <n v="159.44999999999999"/>
    <n v="208.11"/>
    <n v="1528.15"/>
    <n v="1320.04"/>
    <n v="208.11"/>
  </r>
  <r>
    <s v="I25_66to56"/>
    <s v="Win"/>
    <s v="TR012"/>
    <x v="1"/>
    <x v="4"/>
    <s v="Fi01"/>
    <x v="9"/>
    <s v="PM2.vld"/>
    <s v="4b"/>
    <n v="25"/>
    <n v="0"/>
    <s v="PM"/>
    <s v="PM2"/>
    <n v="19131"/>
    <n v="19130"/>
    <x v="0"/>
    <x v="2"/>
    <x v="1"/>
    <n v="1145.5999999999999"/>
    <n v="143.72"/>
    <n v="221.45"/>
    <n v="1510.77"/>
    <n v="1289.31"/>
    <n v="221.45"/>
  </r>
  <r>
    <s v="I25_66to56"/>
    <s v="Win"/>
    <s v="TR012"/>
    <x v="1"/>
    <x v="4"/>
    <s v="Fi01"/>
    <x v="9"/>
    <s v="PM2.vld"/>
    <s v="4b"/>
    <n v="25"/>
    <n v="0"/>
    <s v="PM"/>
    <s v="PM2"/>
    <n v="19136"/>
    <n v="19135"/>
    <x v="0"/>
    <x v="1"/>
    <x v="1"/>
    <n v="1092.5"/>
    <n v="129.55000000000001"/>
    <n v="199.46"/>
    <n v="1421.5"/>
    <n v="1222.05"/>
    <n v="199.46"/>
  </r>
  <r>
    <s v="I25_66to56"/>
    <s v="Win"/>
    <s v="TR012"/>
    <x v="1"/>
    <x v="4"/>
    <s v="Fi01"/>
    <x v="9"/>
    <s v="PM2.vld"/>
    <s v="4b"/>
    <n v="25"/>
    <n v="0"/>
    <s v="PM"/>
    <s v="PM2"/>
    <n v="19149"/>
    <n v="19148"/>
    <x v="0"/>
    <x v="10"/>
    <x v="1"/>
    <n v="702.77"/>
    <n v="61.93"/>
    <n v="138.19999999999999"/>
    <n v="902.9"/>
    <n v="764.7"/>
    <n v="138.19999999999999"/>
  </r>
  <r>
    <s v="I25_66to56"/>
    <s v="Win"/>
    <s v="TR012"/>
    <x v="1"/>
    <x v="4"/>
    <s v="Fi01"/>
    <x v="9"/>
    <s v="PM2.vld"/>
    <s v="4b"/>
    <n v="25"/>
    <n v="0"/>
    <s v="PM"/>
    <s v="PM2"/>
    <n v="19173"/>
    <n v="19172"/>
    <x v="0"/>
    <x v="8"/>
    <x v="1"/>
    <n v="556.04999999999995"/>
    <n v="15.91"/>
    <n v="51.23"/>
    <n v="623.19000000000005"/>
    <n v="571.96"/>
    <n v="51.23"/>
  </r>
  <r>
    <s v="I25_66to56"/>
    <s v="Win"/>
    <s v="TR012"/>
    <x v="1"/>
    <x v="4"/>
    <s v="Fi01"/>
    <x v="10"/>
    <s v="PM3.vld"/>
    <s v="4b"/>
    <n v="25"/>
    <n v="0"/>
    <s v="PM"/>
    <s v="PM3"/>
    <n v="5209"/>
    <n v="19241"/>
    <x v="0"/>
    <x v="0"/>
    <x v="0"/>
    <n v="170.27"/>
    <n v="20.71"/>
    <n v="148.09"/>
    <n v="8760.6299999999992"/>
    <n v="190.98"/>
    <n v="148.09"/>
  </r>
  <r>
    <s v="I25_66to56"/>
    <s v="Win"/>
    <s v="TR012"/>
    <x v="1"/>
    <x v="4"/>
    <s v="Fi01"/>
    <x v="10"/>
    <s v="PM3.vld"/>
    <s v="4b"/>
    <n v="25"/>
    <n v="0"/>
    <s v="PM"/>
    <s v="PM3"/>
    <n v="5394"/>
    <n v="15366"/>
    <x v="0"/>
    <x v="1"/>
    <x v="0"/>
    <n v="225.61"/>
    <n v="35.03"/>
    <n v="99.36"/>
    <n v="7848.06"/>
    <n v="260.64"/>
    <n v="99.36"/>
  </r>
  <r>
    <s v="I25_66to56"/>
    <s v="Win"/>
    <s v="TR012"/>
    <x v="1"/>
    <x v="4"/>
    <s v="Fi01"/>
    <x v="10"/>
    <s v="PM3.vld"/>
    <s v="4b"/>
    <n v="25"/>
    <n v="0"/>
    <s v="PM"/>
    <s v="PM3"/>
    <n v="13270"/>
    <n v="11802"/>
    <x v="0"/>
    <x v="2"/>
    <x v="0"/>
    <n v="372.92"/>
    <n v="57.44"/>
    <n v="78.81"/>
    <n v="8045.32"/>
    <n v="430.36"/>
    <n v="78.81"/>
  </r>
  <r>
    <s v="I25_66to56"/>
    <s v="Win"/>
    <s v="TR012"/>
    <x v="1"/>
    <x v="4"/>
    <s v="Fi01"/>
    <x v="10"/>
    <s v="PM3.vld"/>
    <s v="4b"/>
    <n v="25"/>
    <n v="0"/>
    <s v="PM"/>
    <s v="PM3"/>
    <n v="15333"/>
    <n v="18991"/>
    <x v="1"/>
    <x v="3"/>
    <x v="0"/>
    <n v="0"/>
    <n v="0"/>
    <n v="0"/>
    <n v="7410.35"/>
    <n v="0"/>
    <n v="0"/>
  </r>
  <r>
    <s v="I25_66to56"/>
    <s v="Win"/>
    <s v="TR012"/>
    <x v="1"/>
    <x v="4"/>
    <s v="Fi01"/>
    <x v="10"/>
    <s v="PM3.vld"/>
    <s v="4b"/>
    <n v="25"/>
    <n v="0"/>
    <s v="PM"/>
    <s v="PM3"/>
    <n v="15740"/>
    <n v="15741"/>
    <x v="1"/>
    <x v="4"/>
    <x v="0"/>
    <n v="358.89"/>
    <n v="0"/>
    <n v="0.01"/>
    <n v="5449.99"/>
    <n v="358.89"/>
    <n v="0.01"/>
  </r>
  <r>
    <s v="I25_66to56"/>
    <s v="Win"/>
    <s v="TR012"/>
    <x v="1"/>
    <x v="4"/>
    <s v="Fi01"/>
    <x v="10"/>
    <s v="PM3.vld"/>
    <s v="4b"/>
    <n v="25"/>
    <n v="0"/>
    <s v="PM"/>
    <s v="PM3"/>
    <n v="15742"/>
    <n v="15743"/>
    <x v="0"/>
    <x v="5"/>
    <x v="0"/>
    <n v="365.93"/>
    <n v="0"/>
    <n v="0.69"/>
    <n v="4391.87"/>
    <n v="365.93"/>
    <n v="0.69"/>
  </r>
  <r>
    <s v="I25_66to56"/>
    <s v="Win"/>
    <s v="TR012"/>
    <x v="1"/>
    <x v="4"/>
    <s v="Fi01"/>
    <x v="10"/>
    <s v="PM3.vld"/>
    <s v="4b"/>
    <n v="25"/>
    <n v="0"/>
    <s v="PM"/>
    <s v="PM3"/>
    <n v="17350"/>
    <n v="17351"/>
    <x v="0"/>
    <x v="6"/>
    <x v="0"/>
    <n v="79.78"/>
    <n v="0"/>
    <n v="0.15"/>
    <n v="6139.08"/>
    <n v="79.78"/>
    <n v="0.15"/>
  </r>
  <r>
    <s v="I25_66to56"/>
    <s v="Win"/>
    <s v="TR012"/>
    <x v="1"/>
    <x v="4"/>
    <s v="Fi01"/>
    <x v="10"/>
    <s v="PM3.vld"/>
    <s v="4b"/>
    <n v="25"/>
    <n v="0"/>
    <s v="PM"/>
    <s v="PM3"/>
    <n v="17352"/>
    <n v="17353"/>
    <x v="1"/>
    <x v="7"/>
    <x v="0"/>
    <n v="77.06"/>
    <n v="0"/>
    <n v="0"/>
    <n v="5922.86"/>
    <n v="77.06"/>
    <n v="0"/>
  </r>
  <r>
    <s v="I25_66to56"/>
    <s v="Win"/>
    <s v="TR012"/>
    <x v="1"/>
    <x v="4"/>
    <s v="Fi01"/>
    <x v="10"/>
    <s v="PM3.vld"/>
    <s v="4b"/>
    <n v="25"/>
    <n v="0"/>
    <s v="PM"/>
    <s v="PM3"/>
    <n v="18993"/>
    <n v="15334"/>
    <x v="0"/>
    <x v="8"/>
    <x v="0"/>
    <n v="0"/>
    <n v="0"/>
    <n v="0"/>
    <n v="4992.68"/>
    <n v="0"/>
    <n v="0"/>
  </r>
  <r>
    <s v="I25_66to56"/>
    <s v="Win"/>
    <s v="TR012"/>
    <x v="1"/>
    <x v="4"/>
    <s v="Fi01"/>
    <x v="10"/>
    <s v="PM3.vld"/>
    <s v="4b"/>
    <n v="25"/>
    <n v="0"/>
    <s v="PM"/>
    <s v="PM3"/>
    <n v="18999"/>
    <n v="19000"/>
    <x v="1"/>
    <x v="9"/>
    <x v="0"/>
    <n v="130.19"/>
    <n v="14.91"/>
    <n v="73.849999999999994"/>
    <n v="8516.08"/>
    <n v="145.11000000000001"/>
    <n v="73.849999999999994"/>
  </r>
  <r>
    <s v="I25_66to56"/>
    <s v="Win"/>
    <s v="TR012"/>
    <x v="1"/>
    <x v="4"/>
    <s v="Fi01"/>
    <x v="10"/>
    <s v="PM3.vld"/>
    <s v="4b"/>
    <n v="25"/>
    <n v="0"/>
    <s v="PM"/>
    <s v="PM3"/>
    <n v="19002"/>
    <n v="19001"/>
    <x v="0"/>
    <x v="10"/>
    <x v="0"/>
    <n v="215.69"/>
    <n v="29.32"/>
    <n v="83.95"/>
    <n v="7166.67"/>
    <n v="245.02"/>
    <n v="83.95"/>
  </r>
  <r>
    <s v="I25_66to56"/>
    <s v="Win"/>
    <s v="TR012"/>
    <x v="1"/>
    <x v="4"/>
    <s v="Fi01"/>
    <x v="10"/>
    <s v="PM3.vld"/>
    <s v="4b"/>
    <n v="25"/>
    <n v="0"/>
    <s v="PM"/>
    <s v="PM3"/>
    <n v="19004"/>
    <n v="13271"/>
    <x v="1"/>
    <x v="11"/>
    <x v="0"/>
    <n v="261.22000000000003"/>
    <n v="33.549999999999997"/>
    <n v="157.25"/>
    <n v="9062.68"/>
    <n v="294.77999999999997"/>
    <n v="157.25"/>
  </r>
  <r>
    <s v="I25_66to56"/>
    <s v="Win"/>
    <s v="TR012"/>
    <x v="1"/>
    <x v="4"/>
    <s v="Fi01"/>
    <x v="10"/>
    <s v="PM3.vld"/>
    <s v="4b"/>
    <n v="25"/>
    <n v="0"/>
    <s v="PM"/>
    <s v="PM3"/>
    <n v="19017"/>
    <n v="19018"/>
    <x v="1"/>
    <x v="11"/>
    <x v="1"/>
    <n v="1455.2"/>
    <n v="147.72999999999999"/>
    <n v="554.30999999999995"/>
    <n v="2157.2399999999998"/>
    <n v="1602.93"/>
    <n v="554.30999999999995"/>
  </r>
  <r>
    <s v="I25_66to56"/>
    <s v="Win"/>
    <s v="TR012"/>
    <x v="1"/>
    <x v="4"/>
    <s v="Fi01"/>
    <x v="10"/>
    <s v="PM3.vld"/>
    <s v="4b"/>
    <n v="25"/>
    <n v="0"/>
    <s v="PM"/>
    <s v="PM3"/>
    <n v="19035"/>
    <n v="19036"/>
    <x v="1"/>
    <x v="9"/>
    <x v="1"/>
    <n v="780.63"/>
    <n v="66.709999999999994"/>
    <n v="313.70999999999998"/>
    <n v="1161.04"/>
    <n v="847.33"/>
    <n v="313.70999999999998"/>
  </r>
  <r>
    <s v="I25_66to56"/>
    <s v="Win"/>
    <s v="TR012"/>
    <x v="1"/>
    <x v="4"/>
    <s v="Fi01"/>
    <x v="10"/>
    <s v="PM3.vld"/>
    <s v="4b"/>
    <n v="25"/>
    <n v="0"/>
    <s v="PM"/>
    <s v="PM3"/>
    <n v="19059"/>
    <n v="19060"/>
    <x v="1"/>
    <x v="3"/>
    <x v="1"/>
    <n v="875.26"/>
    <n v="21.79"/>
    <n v="87.1"/>
    <n v="984.15"/>
    <n v="897.05"/>
    <n v="87.1"/>
  </r>
  <r>
    <s v="I25_66to56"/>
    <s v="Win"/>
    <s v="TR012"/>
    <x v="1"/>
    <x v="4"/>
    <s v="Fi01"/>
    <x v="10"/>
    <s v="PM3.vld"/>
    <s v="4b"/>
    <n v="25"/>
    <n v="0"/>
    <s v="PM"/>
    <s v="PM3"/>
    <n v="19127"/>
    <n v="19239"/>
    <x v="0"/>
    <x v="0"/>
    <x v="1"/>
    <n v="1578.7"/>
    <n v="220.44"/>
    <n v="390.59"/>
    <n v="2189.7199999999998"/>
    <n v="1799.14"/>
    <n v="390.59"/>
  </r>
  <r>
    <s v="I25_66to56"/>
    <s v="Win"/>
    <s v="TR012"/>
    <x v="1"/>
    <x v="4"/>
    <s v="Fi01"/>
    <x v="10"/>
    <s v="PM3.vld"/>
    <s v="4b"/>
    <n v="25"/>
    <n v="0"/>
    <s v="PM"/>
    <s v="PM3"/>
    <n v="19131"/>
    <n v="19130"/>
    <x v="0"/>
    <x v="2"/>
    <x v="1"/>
    <n v="1530.39"/>
    <n v="199.12"/>
    <n v="418.13"/>
    <n v="2147.64"/>
    <n v="1729.51"/>
    <n v="418.13"/>
  </r>
  <r>
    <s v="I25_66to56"/>
    <s v="Win"/>
    <s v="TR012"/>
    <x v="1"/>
    <x v="4"/>
    <s v="Fi01"/>
    <x v="10"/>
    <s v="PM3.vld"/>
    <s v="4b"/>
    <n v="25"/>
    <n v="0"/>
    <s v="PM"/>
    <s v="PM3"/>
    <n v="19136"/>
    <n v="19135"/>
    <x v="0"/>
    <x v="1"/>
    <x v="1"/>
    <n v="1453.97"/>
    <n v="180.38"/>
    <n v="370.38"/>
    <n v="2004.73"/>
    <n v="1634.35"/>
    <n v="370.38"/>
  </r>
  <r>
    <s v="I25_66to56"/>
    <s v="Win"/>
    <s v="TR012"/>
    <x v="1"/>
    <x v="4"/>
    <s v="Fi01"/>
    <x v="10"/>
    <s v="PM3.vld"/>
    <s v="4b"/>
    <n v="25"/>
    <n v="0"/>
    <s v="PM"/>
    <s v="PM3"/>
    <n v="19149"/>
    <n v="19148"/>
    <x v="0"/>
    <x v="10"/>
    <x v="1"/>
    <n v="997.88"/>
    <n v="100.1"/>
    <n v="259.2"/>
    <n v="1357.18"/>
    <n v="1097.99"/>
    <n v="259.2"/>
  </r>
  <r>
    <s v="I25_66to56"/>
    <s v="Win"/>
    <s v="TR012"/>
    <x v="1"/>
    <x v="4"/>
    <s v="Fi01"/>
    <x v="10"/>
    <s v="PM3.vld"/>
    <s v="4b"/>
    <n v="25"/>
    <n v="0"/>
    <s v="PM"/>
    <s v="PM3"/>
    <n v="19173"/>
    <n v="19172"/>
    <x v="0"/>
    <x v="8"/>
    <x v="1"/>
    <n v="679.1"/>
    <n v="20.11"/>
    <n v="84.1"/>
    <n v="783.31"/>
    <n v="699.22"/>
    <n v="84.1"/>
  </r>
  <r>
    <s v="I25_66to56"/>
    <s v="Win"/>
    <s v="TR012"/>
    <x v="1"/>
    <x v="4"/>
    <s v="Fi01"/>
    <x v="11"/>
    <s v="PM4.vld"/>
    <s v="4b"/>
    <n v="25"/>
    <n v="0"/>
    <s v="PM"/>
    <s v="PM4"/>
    <n v="5209"/>
    <n v="19241"/>
    <x v="0"/>
    <x v="0"/>
    <x v="0"/>
    <n v="144.06"/>
    <n v="16.39"/>
    <n v="90.75"/>
    <n v="5614.21"/>
    <n v="160.44999999999999"/>
    <n v="90.75"/>
  </r>
  <r>
    <s v="I25_66to56"/>
    <s v="Win"/>
    <s v="TR012"/>
    <x v="1"/>
    <x v="4"/>
    <s v="Fi01"/>
    <x v="11"/>
    <s v="PM4.vld"/>
    <s v="4b"/>
    <n v="25"/>
    <n v="0"/>
    <s v="PM"/>
    <s v="PM4"/>
    <n v="5394"/>
    <n v="15366"/>
    <x v="0"/>
    <x v="1"/>
    <x v="0"/>
    <n v="172.19"/>
    <n v="24.02"/>
    <n v="60.79"/>
    <n v="4959.07"/>
    <n v="196.21"/>
    <n v="60.79"/>
  </r>
  <r>
    <s v="I25_66to56"/>
    <s v="Win"/>
    <s v="TR012"/>
    <x v="1"/>
    <x v="4"/>
    <s v="Fi01"/>
    <x v="11"/>
    <s v="PM4.vld"/>
    <s v="4b"/>
    <n v="25"/>
    <n v="0"/>
    <s v="PM"/>
    <s v="PM4"/>
    <n v="13270"/>
    <n v="11802"/>
    <x v="0"/>
    <x v="2"/>
    <x v="0"/>
    <n v="369.89"/>
    <n v="54.79"/>
    <n v="45.2"/>
    <n v="5293.83"/>
    <n v="424.68"/>
    <n v="45.2"/>
  </r>
  <r>
    <s v="I25_66to56"/>
    <s v="Win"/>
    <s v="TR012"/>
    <x v="1"/>
    <x v="4"/>
    <s v="Fi01"/>
    <x v="11"/>
    <s v="PM4.vld"/>
    <s v="4b"/>
    <n v="25"/>
    <n v="0"/>
    <s v="PM"/>
    <s v="PM4"/>
    <n v="15333"/>
    <n v="18991"/>
    <x v="1"/>
    <x v="3"/>
    <x v="0"/>
    <n v="0"/>
    <n v="0"/>
    <n v="0"/>
    <n v="3817.18"/>
    <n v="0"/>
    <n v="0"/>
  </r>
  <r>
    <s v="I25_66to56"/>
    <s v="Win"/>
    <s v="TR012"/>
    <x v="1"/>
    <x v="4"/>
    <s v="Fi01"/>
    <x v="11"/>
    <s v="PM4.vld"/>
    <s v="4b"/>
    <n v="25"/>
    <n v="0"/>
    <s v="PM"/>
    <s v="PM4"/>
    <n v="15740"/>
    <n v="15741"/>
    <x v="1"/>
    <x v="4"/>
    <x v="0"/>
    <n v="265.91000000000003"/>
    <n v="0"/>
    <n v="0"/>
    <n v="3020.72"/>
    <n v="265.91000000000003"/>
    <n v="0"/>
  </r>
  <r>
    <s v="I25_66to56"/>
    <s v="Win"/>
    <s v="TR012"/>
    <x v="1"/>
    <x v="4"/>
    <s v="Fi01"/>
    <x v="11"/>
    <s v="PM4.vld"/>
    <s v="4b"/>
    <n v="25"/>
    <n v="0"/>
    <s v="PM"/>
    <s v="PM4"/>
    <n v="15742"/>
    <n v="15743"/>
    <x v="0"/>
    <x v="5"/>
    <x v="0"/>
    <n v="194.29"/>
    <n v="0"/>
    <n v="0.02"/>
    <n v="2232.39"/>
    <n v="194.29"/>
    <n v="0.02"/>
  </r>
  <r>
    <s v="I25_66to56"/>
    <s v="Win"/>
    <s v="TR012"/>
    <x v="1"/>
    <x v="4"/>
    <s v="Fi01"/>
    <x v="11"/>
    <s v="PM4.vld"/>
    <s v="4b"/>
    <n v="25"/>
    <n v="0"/>
    <s v="PM"/>
    <s v="PM4"/>
    <n v="17350"/>
    <n v="17351"/>
    <x v="0"/>
    <x v="6"/>
    <x v="0"/>
    <n v="59.69"/>
    <n v="0"/>
    <n v="0"/>
    <n v="3189.89"/>
    <n v="59.69"/>
    <n v="0"/>
  </r>
  <r>
    <s v="I25_66to56"/>
    <s v="Win"/>
    <s v="TR012"/>
    <x v="1"/>
    <x v="4"/>
    <s v="Fi01"/>
    <x v="11"/>
    <s v="PM4.vld"/>
    <s v="4b"/>
    <n v="25"/>
    <n v="0"/>
    <s v="PM"/>
    <s v="PM4"/>
    <n v="17352"/>
    <n v="17353"/>
    <x v="1"/>
    <x v="7"/>
    <x v="0"/>
    <n v="75.400000000000006"/>
    <n v="0"/>
    <n v="0"/>
    <n v="3396.92"/>
    <n v="75.400000000000006"/>
    <n v="0"/>
  </r>
  <r>
    <s v="I25_66to56"/>
    <s v="Win"/>
    <s v="TR012"/>
    <x v="1"/>
    <x v="4"/>
    <s v="Fi01"/>
    <x v="11"/>
    <s v="PM4.vld"/>
    <s v="4b"/>
    <n v="25"/>
    <n v="0"/>
    <s v="PM"/>
    <s v="PM4"/>
    <n v="18993"/>
    <n v="15334"/>
    <x v="0"/>
    <x v="8"/>
    <x v="0"/>
    <n v="0"/>
    <n v="0"/>
    <n v="0"/>
    <n v="2575.12"/>
    <n v="0"/>
    <n v="0"/>
  </r>
  <r>
    <s v="I25_66to56"/>
    <s v="Win"/>
    <s v="TR012"/>
    <x v="1"/>
    <x v="4"/>
    <s v="Fi01"/>
    <x v="11"/>
    <s v="PM4.vld"/>
    <s v="4b"/>
    <n v="25"/>
    <n v="0"/>
    <s v="PM"/>
    <s v="PM4"/>
    <n v="18999"/>
    <n v="19000"/>
    <x v="1"/>
    <x v="9"/>
    <x v="0"/>
    <n v="154.77000000000001"/>
    <n v="17.600000000000001"/>
    <n v="48.98"/>
    <n v="4995.47"/>
    <n v="172.37"/>
    <n v="48.98"/>
  </r>
  <r>
    <s v="I25_66to56"/>
    <s v="Win"/>
    <s v="TR012"/>
    <x v="1"/>
    <x v="4"/>
    <s v="Fi01"/>
    <x v="11"/>
    <s v="PM4.vld"/>
    <s v="4b"/>
    <n v="25"/>
    <n v="0"/>
    <s v="PM"/>
    <s v="PM4"/>
    <n v="19002"/>
    <n v="19001"/>
    <x v="0"/>
    <x v="10"/>
    <x v="0"/>
    <n v="90.76"/>
    <n v="11.56"/>
    <n v="47.76"/>
    <n v="4189.75"/>
    <n v="102.32"/>
    <n v="47.76"/>
  </r>
  <r>
    <s v="I25_66to56"/>
    <s v="Win"/>
    <s v="TR012"/>
    <x v="1"/>
    <x v="4"/>
    <s v="Fi01"/>
    <x v="11"/>
    <s v="PM4.vld"/>
    <s v="4b"/>
    <n v="25"/>
    <n v="0"/>
    <s v="PM"/>
    <s v="PM4"/>
    <n v="19004"/>
    <n v="13271"/>
    <x v="1"/>
    <x v="11"/>
    <x v="0"/>
    <n v="142.15"/>
    <n v="18.03"/>
    <n v="74.91"/>
    <n v="5336.55"/>
    <n v="160.18"/>
    <n v="74.91"/>
  </r>
  <r>
    <s v="I25_66to56"/>
    <s v="Win"/>
    <s v="TR012"/>
    <x v="1"/>
    <x v="4"/>
    <s v="Fi01"/>
    <x v="11"/>
    <s v="PM4.vld"/>
    <s v="4b"/>
    <n v="25"/>
    <n v="0"/>
    <s v="PM"/>
    <s v="PM4"/>
    <n v="19017"/>
    <n v="19018"/>
    <x v="1"/>
    <x v="11"/>
    <x v="1"/>
    <n v="1154.51"/>
    <n v="102.83"/>
    <n v="193.37"/>
    <n v="1450.71"/>
    <n v="1257.3399999999999"/>
    <n v="193.37"/>
  </r>
  <r>
    <s v="I25_66to56"/>
    <s v="Win"/>
    <s v="TR012"/>
    <x v="1"/>
    <x v="4"/>
    <s v="Fi01"/>
    <x v="11"/>
    <s v="PM4.vld"/>
    <s v="4b"/>
    <n v="25"/>
    <n v="0"/>
    <s v="PM"/>
    <s v="PM4"/>
    <n v="19035"/>
    <n v="19036"/>
    <x v="1"/>
    <x v="9"/>
    <x v="1"/>
    <n v="566.53"/>
    <n v="37.159999999999997"/>
    <n v="103.01"/>
    <n v="706.71"/>
    <n v="603.70000000000005"/>
    <n v="103.01"/>
  </r>
  <r>
    <s v="I25_66to56"/>
    <s v="Win"/>
    <s v="TR012"/>
    <x v="1"/>
    <x v="4"/>
    <s v="Fi01"/>
    <x v="11"/>
    <s v="PM4.vld"/>
    <s v="4b"/>
    <n v="25"/>
    <n v="0"/>
    <s v="PM"/>
    <s v="PM4"/>
    <n v="19059"/>
    <n v="19060"/>
    <x v="1"/>
    <x v="3"/>
    <x v="1"/>
    <n v="532.02"/>
    <n v="13.28"/>
    <n v="48.8"/>
    <n v="594.1"/>
    <n v="545.29999999999995"/>
    <n v="48.8"/>
  </r>
  <r>
    <s v="I25_66to56"/>
    <s v="Win"/>
    <s v="TR012"/>
    <x v="1"/>
    <x v="4"/>
    <s v="Fi01"/>
    <x v="11"/>
    <s v="PM4.vld"/>
    <s v="4b"/>
    <n v="25"/>
    <n v="0"/>
    <s v="PM"/>
    <s v="PM4"/>
    <n v="19127"/>
    <n v="19239"/>
    <x v="0"/>
    <x v="0"/>
    <x v="1"/>
    <n v="1154.8900000000001"/>
    <n v="153.68"/>
    <n v="205.02"/>
    <n v="1513.59"/>
    <n v="1308.57"/>
    <n v="205.02"/>
  </r>
  <r>
    <s v="I25_66to56"/>
    <s v="Win"/>
    <s v="TR012"/>
    <x v="1"/>
    <x v="4"/>
    <s v="Fi01"/>
    <x v="11"/>
    <s v="PM4.vld"/>
    <s v="4b"/>
    <n v="25"/>
    <n v="0"/>
    <s v="PM"/>
    <s v="PM4"/>
    <n v="19131"/>
    <n v="19130"/>
    <x v="0"/>
    <x v="2"/>
    <x v="1"/>
    <n v="1018.29"/>
    <n v="125.48"/>
    <n v="235.18"/>
    <n v="1378.95"/>
    <n v="1143.77"/>
    <n v="235.18"/>
  </r>
  <r>
    <s v="I25_66to56"/>
    <s v="Win"/>
    <s v="TR012"/>
    <x v="1"/>
    <x v="4"/>
    <s v="Fi01"/>
    <x v="11"/>
    <s v="PM4.vld"/>
    <s v="4b"/>
    <n v="25"/>
    <n v="0"/>
    <s v="PM"/>
    <s v="PM4"/>
    <n v="19136"/>
    <n v="19135"/>
    <x v="0"/>
    <x v="1"/>
    <x v="1"/>
    <n v="923.35"/>
    <n v="109.55"/>
    <n v="203.57"/>
    <n v="1236.47"/>
    <n v="1032.9000000000001"/>
    <n v="203.57"/>
  </r>
  <r>
    <s v="I25_66to56"/>
    <s v="Win"/>
    <s v="TR012"/>
    <x v="1"/>
    <x v="4"/>
    <s v="Fi01"/>
    <x v="11"/>
    <s v="PM4.vld"/>
    <s v="4b"/>
    <n v="25"/>
    <n v="0"/>
    <s v="PM"/>
    <s v="PM4"/>
    <n v="19149"/>
    <n v="19148"/>
    <x v="0"/>
    <x v="10"/>
    <x v="1"/>
    <n v="463.96"/>
    <n v="42.06"/>
    <n v="130.33000000000001"/>
    <n v="636.35"/>
    <n v="506.02"/>
    <n v="130.33000000000001"/>
  </r>
  <r>
    <s v="I25_66to56"/>
    <s v="Win"/>
    <s v="TR012"/>
    <x v="1"/>
    <x v="4"/>
    <s v="Fi01"/>
    <x v="11"/>
    <s v="PM4.vld"/>
    <s v="4b"/>
    <n v="25"/>
    <n v="0"/>
    <s v="PM"/>
    <s v="PM4"/>
    <n v="19173"/>
    <n v="19172"/>
    <x v="0"/>
    <x v="8"/>
    <x v="1"/>
    <n v="337.64"/>
    <n v="9.4600000000000009"/>
    <n v="44.25"/>
    <n v="391.35"/>
    <n v="347.1"/>
    <n v="44.25"/>
  </r>
  <r>
    <s v="I25_66to56"/>
    <s v="Win"/>
    <s v="TR012"/>
    <x v="2"/>
    <x v="4"/>
    <s v="Fi01"/>
    <x v="0"/>
    <s v="AM1.vld"/>
    <s v="4b"/>
    <n v="35"/>
    <n v="0"/>
    <s v="AM"/>
    <s v="AM1"/>
    <n v="5209"/>
    <n v="19241"/>
    <x v="0"/>
    <x v="0"/>
    <x v="0"/>
    <n v="33.22"/>
    <n v="1.96"/>
    <n v="19.22"/>
    <n v="2384.86"/>
    <n v="35.19"/>
    <n v="19.22"/>
  </r>
  <r>
    <s v="I25_66to56"/>
    <s v="Win"/>
    <s v="TR012"/>
    <x v="2"/>
    <x v="4"/>
    <s v="Fi01"/>
    <x v="0"/>
    <s v="AM1.vld"/>
    <s v="4b"/>
    <n v="35"/>
    <n v="0"/>
    <s v="AM"/>
    <s v="AM1"/>
    <n v="5394"/>
    <n v="15366"/>
    <x v="0"/>
    <x v="1"/>
    <x v="0"/>
    <n v="11.42"/>
    <n v="0.7"/>
    <n v="8.25"/>
    <n v="1924.58"/>
    <n v="12.12"/>
    <n v="8.25"/>
  </r>
  <r>
    <s v="I25_66to56"/>
    <s v="Win"/>
    <s v="TR012"/>
    <x v="2"/>
    <x v="4"/>
    <s v="Fi01"/>
    <x v="0"/>
    <s v="AM1.vld"/>
    <s v="4b"/>
    <n v="35"/>
    <n v="0"/>
    <s v="AM"/>
    <s v="AM1"/>
    <n v="13270"/>
    <n v="11802"/>
    <x v="0"/>
    <x v="2"/>
    <x v="0"/>
    <n v="17.39"/>
    <n v="1.48"/>
    <n v="8.0399999999999991"/>
    <n v="1916.62"/>
    <n v="18.87"/>
    <n v="8.0399999999999991"/>
  </r>
  <r>
    <s v="I25_66to56"/>
    <s v="Win"/>
    <s v="TR012"/>
    <x v="2"/>
    <x v="4"/>
    <s v="Fi01"/>
    <x v="0"/>
    <s v="AM1.vld"/>
    <s v="4b"/>
    <n v="35"/>
    <n v="0"/>
    <s v="AM"/>
    <s v="AM1"/>
    <n v="15333"/>
    <n v="18991"/>
    <x v="1"/>
    <x v="3"/>
    <x v="0"/>
    <n v="0"/>
    <n v="0"/>
    <n v="0"/>
    <n v="1270.8699999999999"/>
    <n v="0"/>
    <n v="0"/>
  </r>
  <r>
    <s v="I25_66to56"/>
    <s v="Win"/>
    <s v="TR012"/>
    <x v="2"/>
    <x v="4"/>
    <s v="Fi01"/>
    <x v="0"/>
    <s v="AM1.vld"/>
    <s v="4b"/>
    <n v="35"/>
    <n v="0"/>
    <s v="AM"/>
    <s v="AM1"/>
    <n v="15740"/>
    <n v="15741"/>
    <x v="1"/>
    <x v="4"/>
    <x v="0"/>
    <n v="26.93"/>
    <n v="0"/>
    <n v="0"/>
    <n v="1292.69"/>
    <n v="26.93"/>
    <n v="0"/>
  </r>
  <r>
    <s v="I25_66to56"/>
    <s v="Win"/>
    <s v="TR012"/>
    <x v="2"/>
    <x v="4"/>
    <s v="Fi01"/>
    <x v="0"/>
    <s v="AM1.vld"/>
    <s v="4b"/>
    <n v="35"/>
    <n v="0"/>
    <s v="AM"/>
    <s v="AM1"/>
    <n v="15742"/>
    <n v="15743"/>
    <x v="0"/>
    <x v="5"/>
    <x v="0"/>
    <n v="42.13"/>
    <n v="0"/>
    <n v="0"/>
    <n v="1430.3"/>
    <n v="42.13"/>
    <n v="0"/>
  </r>
  <r>
    <s v="I25_66to56"/>
    <s v="Win"/>
    <s v="TR012"/>
    <x v="2"/>
    <x v="4"/>
    <s v="Fi01"/>
    <x v="0"/>
    <s v="AM1.vld"/>
    <s v="4b"/>
    <n v="35"/>
    <n v="0"/>
    <s v="AM"/>
    <s v="AM1"/>
    <n v="17350"/>
    <n v="17351"/>
    <x v="0"/>
    <x v="6"/>
    <x v="0"/>
    <n v="9.1199999999999992"/>
    <n v="0"/>
    <n v="0"/>
    <n v="961.24"/>
    <n v="9.1199999999999992"/>
    <n v="0"/>
  </r>
  <r>
    <s v="I25_66to56"/>
    <s v="Win"/>
    <s v="TR012"/>
    <x v="2"/>
    <x v="4"/>
    <s v="Fi01"/>
    <x v="0"/>
    <s v="AM1.vld"/>
    <s v="4b"/>
    <n v="35"/>
    <n v="0"/>
    <s v="AM"/>
    <s v="AM1"/>
    <n v="17352"/>
    <n v="17353"/>
    <x v="1"/>
    <x v="7"/>
    <x v="0"/>
    <n v="5.39"/>
    <n v="0"/>
    <n v="0"/>
    <n v="952.26"/>
    <n v="5.39"/>
    <n v="0"/>
  </r>
  <r>
    <s v="I25_66to56"/>
    <s v="Win"/>
    <s v="TR012"/>
    <x v="2"/>
    <x v="4"/>
    <s v="Fi01"/>
    <x v="0"/>
    <s v="AM1.vld"/>
    <s v="4b"/>
    <n v="35"/>
    <n v="0"/>
    <s v="AM"/>
    <s v="AM1"/>
    <n v="18993"/>
    <n v="15334"/>
    <x v="0"/>
    <x v="8"/>
    <x v="0"/>
    <n v="0"/>
    <n v="0"/>
    <n v="0"/>
    <n v="2121.2600000000002"/>
    <n v="0"/>
    <n v="0"/>
  </r>
  <r>
    <s v="I25_66to56"/>
    <s v="Win"/>
    <s v="TR012"/>
    <x v="2"/>
    <x v="4"/>
    <s v="Fi01"/>
    <x v="0"/>
    <s v="AM1.vld"/>
    <s v="4b"/>
    <n v="35"/>
    <n v="0"/>
    <s v="AM"/>
    <s v="AM1"/>
    <n v="18999"/>
    <n v="19000"/>
    <x v="1"/>
    <x v="9"/>
    <x v="0"/>
    <n v="50.87"/>
    <n v="4.03"/>
    <n v="13.53"/>
    <n v="2109.9499999999998"/>
    <n v="54.9"/>
    <n v="13.53"/>
  </r>
  <r>
    <s v="I25_66to56"/>
    <s v="Win"/>
    <s v="TR012"/>
    <x v="2"/>
    <x v="4"/>
    <s v="Fi01"/>
    <x v="0"/>
    <s v="AM1.vld"/>
    <s v="4b"/>
    <n v="35"/>
    <n v="0"/>
    <s v="AM"/>
    <s v="AM1"/>
    <n v="19002"/>
    <n v="19001"/>
    <x v="0"/>
    <x v="10"/>
    <x v="0"/>
    <n v="7.68"/>
    <n v="0.48"/>
    <n v="10.36"/>
    <n v="2247.5"/>
    <n v="8.16"/>
    <n v="10.36"/>
  </r>
  <r>
    <s v="I25_66to56"/>
    <s v="Win"/>
    <s v="TR012"/>
    <x v="2"/>
    <x v="4"/>
    <s v="Fi01"/>
    <x v="0"/>
    <s v="AM1.vld"/>
    <s v="4b"/>
    <n v="35"/>
    <n v="0"/>
    <s v="AM"/>
    <s v="AM1"/>
    <n v="19004"/>
    <n v="13271"/>
    <x v="1"/>
    <x v="11"/>
    <x v="0"/>
    <n v="7.64"/>
    <n v="0.65"/>
    <n v="3.82"/>
    <n v="1106.49"/>
    <n v="8.2899999999999991"/>
    <n v="3.82"/>
  </r>
  <r>
    <s v="I25_66to56"/>
    <s v="Win"/>
    <s v="TR012"/>
    <x v="2"/>
    <x v="4"/>
    <s v="Fi01"/>
    <x v="0"/>
    <s v="AM1.vld"/>
    <s v="4b"/>
    <n v="35"/>
    <n v="0"/>
    <s v="AM"/>
    <s v="AM1"/>
    <n v="19017"/>
    <n v="19018"/>
    <x v="1"/>
    <x v="11"/>
    <x v="1"/>
    <n v="148.55000000000001"/>
    <n v="12.46"/>
    <n v="24.55"/>
    <n v="185.56"/>
    <n v="161.01"/>
    <n v="24.55"/>
  </r>
  <r>
    <s v="I25_66to56"/>
    <s v="Win"/>
    <s v="TR012"/>
    <x v="2"/>
    <x v="4"/>
    <s v="Fi01"/>
    <x v="0"/>
    <s v="AM1.vld"/>
    <s v="4b"/>
    <n v="35"/>
    <n v="0"/>
    <s v="AM"/>
    <s v="AM1"/>
    <n v="19035"/>
    <n v="19036"/>
    <x v="1"/>
    <x v="9"/>
    <x v="1"/>
    <n v="34.82"/>
    <n v="2.4500000000000002"/>
    <n v="19.79"/>
    <n v="57.05"/>
    <n v="37.26"/>
    <n v="19.79"/>
  </r>
  <r>
    <s v="I25_66to56"/>
    <s v="Win"/>
    <s v="TR012"/>
    <x v="2"/>
    <x v="4"/>
    <s v="Fi01"/>
    <x v="0"/>
    <s v="AM1.vld"/>
    <s v="4b"/>
    <n v="35"/>
    <n v="0"/>
    <s v="AM"/>
    <s v="AM1"/>
    <n v="19059"/>
    <n v="19060"/>
    <x v="1"/>
    <x v="3"/>
    <x v="1"/>
    <n v="39.380000000000003"/>
    <n v="0.36"/>
    <n v="8.49"/>
    <n v="48.22"/>
    <n v="39.74"/>
    <n v="8.49"/>
  </r>
  <r>
    <s v="I25_66to56"/>
    <s v="Win"/>
    <s v="TR012"/>
    <x v="2"/>
    <x v="4"/>
    <s v="Fi01"/>
    <x v="0"/>
    <s v="AM1.vld"/>
    <s v="4b"/>
    <n v="35"/>
    <n v="0"/>
    <s v="AM"/>
    <s v="AM1"/>
    <n v="19127"/>
    <n v="19239"/>
    <x v="0"/>
    <x v="0"/>
    <x v="1"/>
    <n v="63.04"/>
    <n v="5.09"/>
    <n v="32.47"/>
    <n v="100.6"/>
    <n v="68.13"/>
    <n v="32.47"/>
  </r>
  <r>
    <s v="I25_66to56"/>
    <s v="Win"/>
    <s v="TR012"/>
    <x v="2"/>
    <x v="4"/>
    <s v="Fi01"/>
    <x v="0"/>
    <s v="AM1.vld"/>
    <s v="4b"/>
    <n v="35"/>
    <n v="0"/>
    <s v="AM"/>
    <s v="AM1"/>
    <n v="19131"/>
    <n v="19130"/>
    <x v="0"/>
    <x v="2"/>
    <x v="1"/>
    <n v="77.92"/>
    <n v="5.54"/>
    <n v="35.82"/>
    <n v="119.28"/>
    <n v="83.46"/>
    <n v="35.82"/>
  </r>
  <r>
    <s v="I25_66to56"/>
    <s v="Win"/>
    <s v="TR012"/>
    <x v="2"/>
    <x v="4"/>
    <s v="Fi01"/>
    <x v="0"/>
    <s v="AM1.vld"/>
    <s v="4b"/>
    <n v="35"/>
    <n v="0"/>
    <s v="AM"/>
    <s v="AM1"/>
    <n v="19136"/>
    <n v="19135"/>
    <x v="0"/>
    <x v="1"/>
    <x v="1"/>
    <n v="75.760000000000005"/>
    <n v="5.61"/>
    <n v="42.28"/>
    <n v="123.64"/>
    <n v="81.36"/>
    <n v="42.28"/>
  </r>
  <r>
    <s v="I25_66to56"/>
    <s v="Win"/>
    <s v="TR012"/>
    <x v="2"/>
    <x v="4"/>
    <s v="Fi01"/>
    <x v="0"/>
    <s v="AM1.vld"/>
    <s v="4b"/>
    <n v="35"/>
    <n v="0"/>
    <s v="AM"/>
    <s v="AM1"/>
    <n v="19149"/>
    <n v="19148"/>
    <x v="0"/>
    <x v="10"/>
    <x v="1"/>
    <n v="57.77"/>
    <n v="3.18"/>
    <n v="27.11"/>
    <n v="88.05"/>
    <n v="60.94"/>
    <n v="27.11"/>
  </r>
  <r>
    <s v="I25_66to56"/>
    <s v="Win"/>
    <s v="TR012"/>
    <x v="2"/>
    <x v="4"/>
    <s v="Fi01"/>
    <x v="0"/>
    <s v="AM1.vld"/>
    <s v="4b"/>
    <n v="35"/>
    <n v="0"/>
    <s v="AM"/>
    <s v="AM1"/>
    <n v="19173"/>
    <n v="19172"/>
    <x v="0"/>
    <x v="8"/>
    <x v="1"/>
    <n v="77.63"/>
    <n v="1.7"/>
    <n v="20.97"/>
    <n v="100.31"/>
    <n v="79.33"/>
    <n v="20.97"/>
  </r>
  <r>
    <s v="I25_66to56"/>
    <s v="Win"/>
    <s v="TR012"/>
    <x v="2"/>
    <x v="4"/>
    <s v="Fi01"/>
    <x v="1"/>
    <s v="AM2.vld"/>
    <s v="4b"/>
    <n v="35"/>
    <n v="0"/>
    <s v="AM"/>
    <s v="AM2"/>
    <n v="5209"/>
    <n v="19241"/>
    <x v="0"/>
    <x v="0"/>
    <x v="0"/>
    <n v="300.27999999999997"/>
    <n v="21.83"/>
    <n v="41.07"/>
    <n v="4209.7"/>
    <n v="322.11"/>
    <n v="41.07"/>
  </r>
  <r>
    <s v="I25_66to56"/>
    <s v="Win"/>
    <s v="TR012"/>
    <x v="2"/>
    <x v="4"/>
    <s v="Fi01"/>
    <x v="1"/>
    <s v="AM2.vld"/>
    <s v="4b"/>
    <n v="35"/>
    <n v="0"/>
    <s v="AM"/>
    <s v="AM2"/>
    <n v="5394"/>
    <n v="15366"/>
    <x v="0"/>
    <x v="1"/>
    <x v="0"/>
    <n v="226.05"/>
    <n v="21.35"/>
    <n v="43.18"/>
    <n v="3294.74"/>
    <n v="247.4"/>
    <n v="43.18"/>
  </r>
  <r>
    <s v="I25_66to56"/>
    <s v="Win"/>
    <s v="TR012"/>
    <x v="2"/>
    <x v="4"/>
    <s v="Fi01"/>
    <x v="1"/>
    <s v="AM2.vld"/>
    <s v="4b"/>
    <n v="35"/>
    <n v="0"/>
    <s v="AM"/>
    <s v="AM2"/>
    <n v="13270"/>
    <n v="11802"/>
    <x v="0"/>
    <x v="2"/>
    <x v="0"/>
    <n v="96.15"/>
    <n v="8.24"/>
    <n v="18.32"/>
    <n v="3320.32"/>
    <n v="104.39"/>
    <n v="18.32"/>
  </r>
  <r>
    <s v="I25_66to56"/>
    <s v="Win"/>
    <s v="TR012"/>
    <x v="2"/>
    <x v="4"/>
    <s v="Fi01"/>
    <x v="1"/>
    <s v="AM2.vld"/>
    <s v="4b"/>
    <n v="35"/>
    <n v="0"/>
    <s v="AM"/>
    <s v="AM2"/>
    <n v="15333"/>
    <n v="18991"/>
    <x v="1"/>
    <x v="3"/>
    <x v="0"/>
    <n v="0"/>
    <n v="0"/>
    <n v="0"/>
    <n v="1990.01"/>
    <n v="0"/>
    <n v="0"/>
  </r>
  <r>
    <s v="I25_66to56"/>
    <s v="Win"/>
    <s v="TR012"/>
    <x v="2"/>
    <x v="4"/>
    <s v="Fi01"/>
    <x v="1"/>
    <s v="AM2.vld"/>
    <s v="4b"/>
    <n v="35"/>
    <n v="0"/>
    <s v="AM"/>
    <s v="AM2"/>
    <n v="15740"/>
    <n v="15741"/>
    <x v="1"/>
    <x v="4"/>
    <x v="0"/>
    <n v="117.31"/>
    <n v="0"/>
    <n v="0"/>
    <n v="2027.72"/>
    <n v="117.31"/>
    <n v="0"/>
  </r>
  <r>
    <s v="I25_66to56"/>
    <s v="Win"/>
    <s v="TR012"/>
    <x v="2"/>
    <x v="4"/>
    <s v="Fi01"/>
    <x v="1"/>
    <s v="AM2.vld"/>
    <s v="4b"/>
    <n v="35"/>
    <n v="0"/>
    <s v="AM"/>
    <s v="AM2"/>
    <n v="15742"/>
    <n v="15743"/>
    <x v="0"/>
    <x v="5"/>
    <x v="0"/>
    <n v="239.65"/>
    <n v="0"/>
    <n v="0"/>
    <n v="1923.17"/>
    <n v="239.65"/>
    <n v="0"/>
  </r>
  <r>
    <s v="I25_66to56"/>
    <s v="Win"/>
    <s v="TR012"/>
    <x v="2"/>
    <x v="4"/>
    <s v="Fi01"/>
    <x v="1"/>
    <s v="AM2.vld"/>
    <s v="4b"/>
    <n v="35"/>
    <n v="0"/>
    <s v="AM"/>
    <s v="AM2"/>
    <n v="17350"/>
    <n v="17351"/>
    <x v="0"/>
    <x v="6"/>
    <x v="0"/>
    <n v="24.35"/>
    <n v="0"/>
    <n v="0"/>
    <n v="1532.23"/>
    <n v="24.35"/>
    <n v="0"/>
  </r>
  <r>
    <s v="I25_66to56"/>
    <s v="Win"/>
    <s v="TR012"/>
    <x v="2"/>
    <x v="4"/>
    <s v="Fi01"/>
    <x v="1"/>
    <s v="AM2.vld"/>
    <s v="4b"/>
    <n v="35"/>
    <n v="0"/>
    <s v="AM"/>
    <s v="AM2"/>
    <n v="17352"/>
    <n v="17353"/>
    <x v="1"/>
    <x v="7"/>
    <x v="0"/>
    <n v="22.55"/>
    <n v="0"/>
    <n v="0"/>
    <n v="1534.26"/>
    <n v="22.55"/>
    <n v="0"/>
  </r>
  <r>
    <s v="I25_66to56"/>
    <s v="Win"/>
    <s v="TR012"/>
    <x v="2"/>
    <x v="4"/>
    <s v="Fi01"/>
    <x v="1"/>
    <s v="AM2.vld"/>
    <s v="4b"/>
    <n v="35"/>
    <n v="0"/>
    <s v="AM"/>
    <s v="AM2"/>
    <n v="18993"/>
    <n v="15334"/>
    <x v="0"/>
    <x v="8"/>
    <x v="0"/>
    <n v="0"/>
    <n v="0"/>
    <n v="0"/>
    <n v="2640.03"/>
    <n v="0"/>
    <n v="0"/>
  </r>
  <r>
    <s v="I25_66to56"/>
    <s v="Win"/>
    <s v="TR012"/>
    <x v="2"/>
    <x v="4"/>
    <s v="Fi01"/>
    <x v="1"/>
    <s v="AM2.vld"/>
    <s v="4b"/>
    <n v="35"/>
    <n v="0"/>
    <s v="AM"/>
    <s v="AM2"/>
    <n v="18999"/>
    <n v="19000"/>
    <x v="1"/>
    <x v="9"/>
    <x v="0"/>
    <n v="60.65"/>
    <n v="5.14"/>
    <n v="21.53"/>
    <n v="3082.95"/>
    <n v="65.790000000000006"/>
    <n v="21.53"/>
  </r>
  <r>
    <s v="I25_66to56"/>
    <s v="Win"/>
    <s v="TR012"/>
    <x v="2"/>
    <x v="4"/>
    <s v="Fi01"/>
    <x v="1"/>
    <s v="AM2.vld"/>
    <s v="4b"/>
    <n v="35"/>
    <n v="0"/>
    <s v="AM"/>
    <s v="AM2"/>
    <n v="19002"/>
    <n v="19001"/>
    <x v="0"/>
    <x v="10"/>
    <x v="0"/>
    <n v="161.19"/>
    <n v="13.52"/>
    <n v="21.03"/>
    <n v="3241.57"/>
    <n v="174.71"/>
    <n v="21.03"/>
  </r>
  <r>
    <s v="I25_66to56"/>
    <s v="Win"/>
    <s v="TR012"/>
    <x v="2"/>
    <x v="4"/>
    <s v="Fi01"/>
    <x v="1"/>
    <s v="AM2.vld"/>
    <s v="4b"/>
    <n v="35"/>
    <n v="0"/>
    <s v="AM"/>
    <s v="AM2"/>
    <n v="19004"/>
    <n v="13271"/>
    <x v="1"/>
    <x v="11"/>
    <x v="0"/>
    <n v="3.76"/>
    <n v="0.32"/>
    <n v="8.35"/>
    <n v="2163.87"/>
    <n v="4.08"/>
    <n v="8.35"/>
  </r>
  <r>
    <s v="I25_66to56"/>
    <s v="Win"/>
    <s v="TR012"/>
    <x v="2"/>
    <x v="4"/>
    <s v="Fi01"/>
    <x v="1"/>
    <s v="AM2.vld"/>
    <s v="4b"/>
    <n v="35"/>
    <n v="0"/>
    <s v="AM"/>
    <s v="AM2"/>
    <n v="19017"/>
    <n v="19018"/>
    <x v="1"/>
    <x v="11"/>
    <x v="1"/>
    <n v="170.72"/>
    <n v="15.37"/>
    <n v="51.22"/>
    <n v="237.31"/>
    <n v="186.09"/>
    <n v="51.22"/>
  </r>
  <r>
    <s v="I25_66to56"/>
    <s v="Win"/>
    <s v="TR012"/>
    <x v="2"/>
    <x v="4"/>
    <s v="Fi01"/>
    <x v="1"/>
    <s v="AM2.vld"/>
    <s v="4b"/>
    <n v="35"/>
    <n v="0"/>
    <s v="AM"/>
    <s v="AM2"/>
    <n v="19035"/>
    <n v="19036"/>
    <x v="1"/>
    <x v="9"/>
    <x v="1"/>
    <n v="67.709999999999994"/>
    <n v="5.13"/>
    <n v="39.26"/>
    <n v="112.09"/>
    <n v="72.83"/>
    <n v="39.26"/>
  </r>
  <r>
    <s v="I25_66to56"/>
    <s v="Win"/>
    <s v="TR012"/>
    <x v="2"/>
    <x v="4"/>
    <s v="Fi01"/>
    <x v="1"/>
    <s v="AM2.vld"/>
    <s v="4b"/>
    <n v="35"/>
    <n v="0"/>
    <s v="AM"/>
    <s v="AM2"/>
    <n v="19059"/>
    <n v="19060"/>
    <x v="1"/>
    <x v="3"/>
    <x v="1"/>
    <n v="199.31"/>
    <n v="2.52"/>
    <n v="15.29"/>
    <n v="217.13"/>
    <n v="201.83"/>
    <n v="15.29"/>
  </r>
  <r>
    <s v="I25_66to56"/>
    <s v="Win"/>
    <s v="TR012"/>
    <x v="2"/>
    <x v="4"/>
    <s v="Fi01"/>
    <x v="1"/>
    <s v="AM2.vld"/>
    <s v="4b"/>
    <n v="35"/>
    <n v="0"/>
    <s v="AM"/>
    <s v="AM2"/>
    <n v="19127"/>
    <n v="19239"/>
    <x v="0"/>
    <x v="0"/>
    <x v="1"/>
    <n v="668.93"/>
    <n v="60.68"/>
    <n v="105.09"/>
    <n v="834.7"/>
    <n v="729.61"/>
    <n v="105.09"/>
  </r>
  <r>
    <s v="I25_66to56"/>
    <s v="Win"/>
    <s v="TR012"/>
    <x v="2"/>
    <x v="4"/>
    <s v="Fi01"/>
    <x v="1"/>
    <s v="AM2.vld"/>
    <s v="4b"/>
    <n v="35"/>
    <n v="0"/>
    <s v="AM"/>
    <s v="AM2"/>
    <n v="19131"/>
    <n v="19130"/>
    <x v="0"/>
    <x v="2"/>
    <x v="1"/>
    <n v="1069.6099999999999"/>
    <n v="91.92"/>
    <n v="117.1"/>
    <n v="1278.6199999999999"/>
    <n v="1161.52"/>
    <n v="117.1"/>
  </r>
  <r>
    <s v="I25_66to56"/>
    <s v="Win"/>
    <s v="TR012"/>
    <x v="2"/>
    <x v="4"/>
    <s v="Fi01"/>
    <x v="1"/>
    <s v="AM2.vld"/>
    <s v="4b"/>
    <n v="35"/>
    <n v="0"/>
    <s v="AM"/>
    <s v="AM2"/>
    <n v="19136"/>
    <n v="19135"/>
    <x v="0"/>
    <x v="1"/>
    <x v="1"/>
    <n v="1076.95"/>
    <n v="85.97"/>
    <n v="86.37"/>
    <n v="1249.29"/>
    <n v="1162.93"/>
    <n v="86.37"/>
  </r>
  <r>
    <s v="I25_66to56"/>
    <s v="Win"/>
    <s v="TR012"/>
    <x v="2"/>
    <x v="4"/>
    <s v="Fi01"/>
    <x v="1"/>
    <s v="AM2.vld"/>
    <s v="4b"/>
    <n v="35"/>
    <n v="0"/>
    <s v="AM"/>
    <s v="AM2"/>
    <n v="19149"/>
    <n v="19148"/>
    <x v="0"/>
    <x v="10"/>
    <x v="1"/>
    <n v="791.9"/>
    <n v="48.31"/>
    <n v="63.6"/>
    <n v="903.81"/>
    <n v="840.21"/>
    <n v="63.6"/>
  </r>
  <r>
    <s v="I25_66to56"/>
    <s v="Win"/>
    <s v="TR012"/>
    <x v="2"/>
    <x v="4"/>
    <s v="Fi01"/>
    <x v="1"/>
    <s v="AM2.vld"/>
    <s v="4b"/>
    <n v="35"/>
    <n v="0"/>
    <s v="AM"/>
    <s v="AM2"/>
    <n v="19173"/>
    <n v="19172"/>
    <x v="0"/>
    <x v="8"/>
    <x v="1"/>
    <n v="581.67999999999995"/>
    <n v="18.579999999999998"/>
    <n v="34.409999999999997"/>
    <n v="634.66999999999996"/>
    <n v="600.26"/>
    <n v="34.409999999999997"/>
  </r>
  <r>
    <s v="I25_66to56"/>
    <s v="Win"/>
    <s v="TR012"/>
    <x v="2"/>
    <x v="4"/>
    <s v="Fi01"/>
    <x v="2"/>
    <s v="AM3.vld"/>
    <s v="4b"/>
    <n v="35"/>
    <n v="0"/>
    <s v="AM"/>
    <s v="AM3"/>
    <n v="5209"/>
    <n v="19241"/>
    <x v="0"/>
    <x v="0"/>
    <x v="0"/>
    <n v="94.6"/>
    <n v="7.89"/>
    <n v="33.049999999999997"/>
    <n v="3565.01"/>
    <n v="102.49"/>
    <n v="33.049999999999997"/>
  </r>
  <r>
    <s v="I25_66to56"/>
    <s v="Win"/>
    <s v="TR012"/>
    <x v="2"/>
    <x v="4"/>
    <s v="Fi01"/>
    <x v="2"/>
    <s v="AM3.vld"/>
    <s v="4b"/>
    <n v="35"/>
    <n v="0"/>
    <s v="AM"/>
    <s v="AM3"/>
    <n v="5394"/>
    <n v="15366"/>
    <x v="0"/>
    <x v="1"/>
    <x v="0"/>
    <n v="68.16"/>
    <n v="7.1"/>
    <n v="33.340000000000003"/>
    <n v="3087.1"/>
    <n v="75.27"/>
    <n v="33.340000000000003"/>
  </r>
  <r>
    <s v="I25_66to56"/>
    <s v="Win"/>
    <s v="TR012"/>
    <x v="2"/>
    <x v="4"/>
    <s v="Fi01"/>
    <x v="2"/>
    <s v="AM3.vld"/>
    <s v="4b"/>
    <n v="35"/>
    <n v="0"/>
    <s v="AM"/>
    <s v="AM3"/>
    <n v="13270"/>
    <n v="11802"/>
    <x v="0"/>
    <x v="2"/>
    <x v="0"/>
    <n v="101.01"/>
    <n v="9.94"/>
    <n v="25.02"/>
    <n v="3081.36"/>
    <n v="110.95"/>
    <n v="25.02"/>
  </r>
  <r>
    <s v="I25_66to56"/>
    <s v="Win"/>
    <s v="TR012"/>
    <x v="2"/>
    <x v="4"/>
    <s v="Fi01"/>
    <x v="2"/>
    <s v="AM3.vld"/>
    <s v="4b"/>
    <n v="35"/>
    <n v="0"/>
    <s v="AM"/>
    <s v="AM3"/>
    <n v="15333"/>
    <n v="18991"/>
    <x v="1"/>
    <x v="3"/>
    <x v="0"/>
    <n v="0"/>
    <n v="0"/>
    <n v="0"/>
    <n v="1742.85"/>
    <n v="0"/>
    <n v="0"/>
  </r>
  <r>
    <s v="I25_66to56"/>
    <s v="Win"/>
    <s v="TR012"/>
    <x v="2"/>
    <x v="4"/>
    <s v="Fi01"/>
    <x v="2"/>
    <s v="AM3.vld"/>
    <s v="4b"/>
    <n v="35"/>
    <n v="0"/>
    <s v="AM"/>
    <s v="AM3"/>
    <n v="15740"/>
    <n v="15741"/>
    <x v="1"/>
    <x v="4"/>
    <x v="0"/>
    <n v="143.72999999999999"/>
    <n v="0"/>
    <n v="0"/>
    <n v="1834.19"/>
    <n v="143.72999999999999"/>
    <n v="0"/>
  </r>
  <r>
    <s v="I25_66to56"/>
    <s v="Win"/>
    <s v="TR012"/>
    <x v="2"/>
    <x v="4"/>
    <s v="Fi01"/>
    <x v="2"/>
    <s v="AM3.vld"/>
    <s v="4b"/>
    <n v="35"/>
    <n v="0"/>
    <s v="AM"/>
    <s v="AM3"/>
    <n v="15742"/>
    <n v="15743"/>
    <x v="0"/>
    <x v="5"/>
    <x v="0"/>
    <n v="101.93"/>
    <n v="0"/>
    <n v="0"/>
    <n v="1394"/>
    <n v="101.93"/>
    <n v="0"/>
  </r>
  <r>
    <s v="I25_66to56"/>
    <s v="Win"/>
    <s v="TR012"/>
    <x v="2"/>
    <x v="4"/>
    <s v="Fi01"/>
    <x v="2"/>
    <s v="AM3.vld"/>
    <s v="4b"/>
    <n v="35"/>
    <n v="0"/>
    <s v="AM"/>
    <s v="AM3"/>
    <n v="17350"/>
    <n v="17351"/>
    <x v="0"/>
    <x v="6"/>
    <x v="0"/>
    <n v="13.23"/>
    <n v="0"/>
    <n v="0"/>
    <n v="1355.23"/>
    <n v="13.23"/>
    <n v="0"/>
  </r>
  <r>
    <s v="I25_66to56"/>
    <s v="Win"/>
    <s v="TR012"/>
    <x v="2"/>
    <x v="4"/>
    <s v="Fi01"/>
    <x v="2"/>
    <s v="AM3.vld"/>
    <s v="4b"/>
    <n v="35"/>
    <n v="0"/>
    <s v="AM"/>
    <s v="AM3"/>
    <n v="17352"/>
    <n v="17353"/>
    <x v="1"/>
    <x v="7"/>
    <x v="0"/>
    <n v="28.11"/>
    <n v="0"/>
    <n v="0"/>
    <n v="1507.2"/>
    <n v="28.11"/>
    <n v="0"/>
  </r>
  <r>
    <s v="I25_66to56"/>
    <s v="Win"/>
    <s v="TR012"/>
    <x v="2"/>
    <x v="4"/>
    <s v="Fi01"/>
    <x v="2"/>
    <s v="AM3.vld"/>
    <s v="4b"/>
    <n v="35"/>
    <n v="0"/>
    <s v="AM"/>
    <s v="AM3"/>
    <n v="18993"/>
    <n v="15334"/>
    <x v="0"/>
    <x v="8"/>
    <x v="0"/>
    <n v="0"/>
    <n v="0"/>
    <n v="0"/>
    <n v="2278.65"/>
    <n v="0"/>
    <n v="0"/>
  </r>
  <r>
    <s v="I25_66to56"/>
    <s v="Win"/>
    <s v="TR012"/>
    <x v="2"/>
    <x v="4"/>
    <s v="Fi01"/>
    <x v="2"/>
    <s v="AM3.vld"/>
    <s v="4b"/>
    <n v="35"/>
    <n v="0"/>
    <s v="AM"/>
    <s v="AM3"/>
    <n v="18999"/>
    <n v="19000"/>
    <x v="1"/>
    <x v="9"/>
    <x v="0"/>
    <n v="106.94"/>
    <n v="9.68"/>
    <n v="16.28"/>
    <n v="2371.8200000000002"/>
    <n v="116.62"/>
    <n v="16.28"/>
  </r>
  <r>
    <s v="I25_66to56"/>
    <s v="Win"/>
    <s v="TR012"/>
    <x v="2"/>
    <x v="4"/>
    <s v="Fi01"/>
    <x v="2"/>
    <s v="AM3.vld"/>
    <s v="4b"/>
    <n v="35"/>
    <n v="0"/>
    <s v="AM"/>
    <s v="AM3"/>
    <n v="19002"/>
    <n v="19001"/>
    <x v="0"/>
    <x v="10"/>
    <x v="0"/>
    <n v="63.02"/>
    <n v="5.69"/>
    <n v="18.399999999999999"/>
    <n v="2876.27"/>
    <n v="68.72"/>
    <n v="18.399999999999999"/>
  </r>
  <r>
    <s v="I25_66to56"/>
    <s v="Win"/>
    <s v="TR012"/>
    <x v="2"/>
    <x v="4"/>
    <s v="Fi01"/>
    <x v="2"/>
    <s v="AM3.vld"/>
    <s v="4b"/>
    <n v="35"/>
    <n v="0"/>
    <s v="AM"/>
    <s v="AM3"/>
    <n v="19004"/>
    <n v="13271"/>
    <x v="1"/>
    <x v="11"/>
    <x v="0"/>
    <n v="11.4"/>
    <n v="1.1200000000000001"/>
    <n v="8.2799999999999994"/>
    <n v="1894.46"/>
    <n v="12.52"/>
    <n v="8.2799999999999994"/>
  </r>
  <r>
    <s v="I25_66to56"/>
    <s v="Win"/>
    <s v="TR012"/>
    <x v="2"/>
    <x v="4"/>
    <s v="Fi01"/>
    <x v="2"/>
    <s v="AM3.vld"/>
    <s v="4b"/>
    <n v="35"/>
    <n v="0"/>
    <s v="AM"/>
    <s v="AM3"/>
    <n v="19017"/>
    <n v="19018"/>
    <x v="1"/>
    <x v="11"/>
    <x v="1"/>
    <n v="349.16"/>
    <n v="33.26"/>
    <n v="49.85"/>
    <n v="432.27"/>
    <n v="382.42"/>
    <n v="49.85"/>
  </r>
  <r>
    <s v="I25_66to56"/>
    <s v="Win"/>
    <s v="TR012"/>
    <x v="2"/>
    <x v="4"/>
    <s v="Fi01"/>
    <x v="2"/>
    <s v="AM3.vld"/>
    <s v="4b"/>
    <n v="35"/>
    <n v="0"/>
    <s v="AM"/>
    <s v="AM3"/>
    <n v="19035"/>
    <n v="19036"/>
    <x v="1"/>
    <x v="9"/>
    <x v="1"/>
    <n v="194.23"/>
    <n v="14.99"/>
    <n v="38.71"/>
    <n v="247.93"/>
    <n v="209.22"/>
    <n v="38.71"/>
  </r>
  <r>
    <s v="I25_66to56"/>
    <s v="Win"/>
    <s v="TR012"/>
    <x v="2"/>
    <x v="4"/>
    <s v="Fi01"/>
    <x v="2"/>
    <s v="AM3.vld"/>
    <s v="4b"/>
    <n v="35"/>
    <n v="0"/>
    <s v="AM"/>
    <s v="AM3"/>
    <n v="19059"/>
    <n v="19060"/>
    <x v="1"/>
    <x v="3"/>
    <x v="1"/>
    <n v="251.17"/>
    <n v="3.34"/>
    <n v="13.6"/>
    <n v="268.11"/>
    <n v="254.51"/>
    <n v="13.6"/>
  </r>
  <r>
    <s v="I25_66to56"/>
    <s v="Win"/>
    <s v="TR012"/>
    <x v="2"/>
    <x v="4"/>
    <s v="Fi01"/>
    <x v="2"/>
    <s v="AM3.vld"/>
    <s v="4b"/>
    <n v="35"/>
    <n v="0"/>
    <s v="AM"/>
    <s v="AM3"/>
    <n v="19127"/>
    <n v="19239"/>
    <x v="0"/>
    <x v="0"/>
    <x v="1"/>
    <n v="567.84"/>
    <n v="55.41"/>
    <n v="128.43"/>
    <n v="751.68"/>
    <n v="623.24"/>
    <n v="128.43"/>
  </r>
  <r>
    <s v="I25_66to56"/>
    <s v="Win"/>
    <s v="TR012"/>
    <x v="2"/>
    <x v="4"/>
    <s v="Fi01"/>
    <x v="2"/>
    <s v="AM3.vld"/>
    <s v="4b"/>
    <n v="35"/>
    <n v="0"/>
    <s v="AM"/>
    <s v="AM3"/>
    <n v="19131"/>
    <n v="19130"/>
    <x v="0"/>
    <x v="2"/>
    <x v="1"/>
    <n v="607.20000000000005"/>
    <n v="56.01"/>
    <n v="133.28"/>
    <n v="796.49"/>
    <n v="663.21"/>
    <n v="133.28"/>
  </r>
  <r>
    <s v="I25_66to56"/>
    <s v="Win"/>
    <s v="TR012"/>
    <x v="2"/>
    <x v="4"/>
    <s v="Fi01"/>
    <x v="2"/>
    <s v="AM3.vld"/>
    <s v="4b"/>
    <n v="35"/>
    <n v="0"/>
    <s v="AM"/>
    <s v="AM3"/>
    <n v="19136"/>
    <n v="19135"/>
    <x v="0"/>
    <x v="1"/>
    <x v="1"/>
    <n v="598.03"/>
    <n v="52.77"/>
    <n v="113.16"/>
    <n v="763.96"/>
    <n v="650.79999999999995"/>
    <n v="113.16"/>
  </r>
  <r>
    <s v="I25_66to56"/>
    <s v="Win"/>
    <s v="TR012"/>
    <x v="2"/>
    <x v="4"/>
    <s v="Fi01"/>
    <x v="2"/>
    <s v="AM3.vld"/>
    <s v="4b"/>
    <n v="35"/>
    <n v="0"/>
    <s v="AM"/>
    <s v="AM3"/>
    <n v="19149"/>
    <n v="19148"/>
    <x v="0"/>
    <x v="10"/>
    <x v="1"/>
    <n v="513.71"/>
    <n v="42.71"/>
    <n v="85.9"/>
    <n v="642.32000000000005"/>
    <n v="556.41999999999996"/>
    <n v="85.9"/>
  </r>
  <r>
    <s v="I25_66to56"/>
    <s v="Win"/>
    <s v="TR012"/>
    <x v="2"/>
    <x v="4"/>
    <s v="Fi01"/>
    <x v="2"/>
    <s v="AM3.vld"/>
    <s v="4b"/>
    <n v="35"/>
    <n v="0"/>
    <s v="AM"/>
    <s v="AM3"/>
    <n v="19173"/>
    <n v="19172"/>
    <x v="0"/>
    <x v="8"/>
    <x v="1"/>
    <n v="273.39"/>
    <n v="10.23"/>
    <n v="28.56"/>
    <n v="312.18"/>
    <n v="283.63"/>
    <n v="28.56"/>
  </r>
  <r>
    <s v="I25_66to56"/>
    <s v="Win"/>
    <s v="TR012"/>
    <x v="2"/>
    <x v="4"/>
    <s v="Fi01"/>
    <x v="3"/>
    <s v="AM4.vld"/>
    <s v="4b"/>
    <n v="35"/>
    <n v="0"/>
    <s v="AM"/>
    <s v="AM4"/>
    <n v="5209"/>
    <n v="19241"/>
    <x v="0"/>
    <x v="0"/>
    <x v="0"/>
    <n v="134.83000000000001"/>
    <n v="12.84"/>
    <n v="52.9"/>
    <n v="7542.17"/>
    <n v="147.66999999999999"/>
    <n v="52.9"/>
  </r>
  <r>
    <s v="I25_66to56"/>
    <s v="Win"/>
    <s v="TR012"/>
    <x v="2"/>
    <x v="4"/>
    <s v="Fi01"/>
    <x v="3"/>
    <s v="AM4.vld"/>
    <s v="4b"/>
    <n v="35"/>
    <n v="0"/>
    <s v="AM"/>
    <s v="AM4"/>
    <n v="5394"/>
    <n v="15366"/>
    <x v="0"/>
    <x v="1"/>
    <x v="0"/>
    <n v="151.38999999999999"/>
    <n v="15.61"/>
    <n v="75.849999999999994"/>
    <n v="6557.77"/>
    <n v="167"/>
    <n v="75.849999999999994"/>
  </r>
  <r>
    <s v="I25_66to56"/>
    <s v="Win"/>
    <s v="TR012"/>
    <x v="2"/>
    <x v="4"/>
    <s v="Fi01"/>
    <x v="3"/>
    <s v="AM4.vld"/>
    <s v="4b"/>
    <n v="35"/>
    <n v="0"/>
    <s v="AM"/>
    <s v="AM4"/>
    <n v="13270"/>
    <n v="11802"/>
    <x v="0"/>
    <x v="2"/>
    <x v="0"/>
    <n v="243.53"/>
    <n v="24.16"/>
    <n v="66.430000000000007"/>
    <n v="6699"/>
    <n v="267.69"/>
    <n v="66.430000000000007"/>
  </r>
  <r>
    <s v="I25_66to56"/>
    <s v="Win"/>
    <s v="TR012"/>
    <x v="2"/>
    <x v="4"/>
    <s v="Fi01"/>
    <x v="3"/>
    <s v="AM4.vld"/>
    <s v="4b"/>
    <n v="35"/>
    <n v="0"/>
    <s v="AM"/>
    <s v="AM4"/>
    <n v="15333"/>
    <n v="18991"/>
    <x v="1"/>
    <x v="3"/>
    <x v="0"/>
    <n v="0"/>
    <n v="0"/>
    <n v="0"/>
    <n v="3825.33"/>
    <n v="0"/>
    <n v="0"/>
  </r>
  <r>
    <s v="I25_66to56"/>
    <s v="Win"/>
    <s v="TR012"/>
    <x v="2"/>
    <x v="4"/>
    <s v="Fi01"/>
    <x v="3"/>
    <s v="AM4.vld"/>
    <s v="4b"/>
    <n v="35"/>
    <n v="0"/>
    <s v="AM"/>
    <s v="AM4"/>
    <n v="15740"/>
    <n v="15741"/>
    <x v="1"/>
    <x v="4"/>
    <x v="0"/>
    <n v="301.05"/>
    <n v="0"/>
    <n v="0"/>
    <n v="3894.05"/>
    <n v="301.05"/>
    <n v="0"/>
  </r>
  <r>
    <s v="I25_66to56"/>
    <s v="Win"/>
    <s v="TR012"/>
    <x v="2"/>
    <x v="4"/>
    <s v="Fi01"/>
    <x v="3"/>
    <s v="AM4.vld"/>
    <s v="4b"/>
    <n v="35"/>
    <n v="0"/>
    <s v="AM"/>
    <s v="AM4"/>
    <n v="15742"/>
    <n v="15743"/>
    <x v="0"/>
    <x v="5"/>
    <x v="0"/>
    <n v="159.19"/>
    <n v="0"/>
    <n v="0"/>
    <n v="3188.95"/>
    <n v="159.19"/>
    <n v="0"/>
  </r>
  <r>
    <s v="I25_66to56"/>
    <s v="Win"/>
    <s v="TR012"/>
    <x v="2"/>
    <x v="4"/>
    <s v="Fi01"/>
    <x v="3"/>
    <s v="AM4.vld"/>
    <s v="4b"/>
    <n v="35"/>
    <n v="0"/>
    <s v="AM"/>
    <s v="AM4"/>
    <n v="17350"/>
    <n v="17351"/>
    <x v="0"/>
    <x v="6"/>
    <x v="0"/>
    <n v="26.8"/>
    <n v="0"/>
    <n v="0"/>
    <n v="3240.53"/>
    <n v="26.8"/>
    <n v="0"/>
  </r>
  <r>
    <s v="I25_66to56"/>
    <s v="Win"/>
    <s v="TR012"/>
    <x v="2"/>
    <x v="4"/>
    <s v="Fi01"/>
    <x v="3"/>
    <s v="AM4.vld"/>
    <s v="4b"/>
    <n v="35"/>
    <n v="0"/>
    <s v="AM"/>
    <s v="AM4"/>
    <n v="17352"/>
    <n v="17353"/>
    <x v="1"/>
    <x v="7"/>
    <x v="0"/>
    <n v="59.45"/>
    <n v="0"/>
    <n v="0"/>
    <n v="3449.19"/>
    <n v="59.45"/>
    <n v="0"/>
  </r>
  <r>
    <s v="I25_66to56"/>
    <s v="Win"/>
    <s v="TR012"/>
    <x v="2"/>
    <x v="4"/>
    <s v="Fi01"/>
    <x v="3"/>
    <s v="AM4.vld"/>
    <s v="4b"/>
    <n v="35"/>
    <n v="0"/>
    <s v="AM"/>
    <s v="AM4"/>
    <n v="18993"/>
    <n v="15334"/>
    <x v="0"/>
    <x v="8"/>
    <x v="0"/>
    <n v="0"/>
    <n v="0"/>
    <n v="0"/>
    <n v="4858.34"/>
    <n v="0"/>
    <n v="0"/>
  </r>
  <r>
    <s v="I25_66to56"/>
    <s v="Win"/>
    <s v="TR012"/>
    <x v="2"/>
    <x v="4"/>
    <s v="Fi01"/>
    <x v="3"/>
    <s v="AM4.vld"/>
    <s v="4b"/>
    <n v="35"/>
    <n v="0"/>
    <s v="AM"/>
    <s v="AM4"/>
    <n v="18999"/>
    <n v="19000"/>
    <x v="1"/>
    <x v="9"/>
    <x v="0"/>
    <n v="275.45999999999998"/>
    <n v="26.26"/>
    <n v="33.06"/>
    <n v="4987.87"/>
    <n v="301.72000000000003"/>
    <n v="33.06"/>
  </r>
  <r>
    <s v="I25_66to56"/>
    <s v="Win"/>
    <s v="TR012"/>
    <x v="2"/>
    <x v="4"/>
    <s v="Fi01"/>
    <x v="3"/>
    <s v="AM4.vld"/>
    <s v="4b"/>
    <n v="35"/>
    <n v="0"/>
    <s v="AM"/>
    <s v="AM4"/>
    <n v="19002"/>
    <n v="19001"/>
    <x v="0"/>
    <x v="10"/>
    <x v="0"/>
    <n v="117.23"/>
    <n v="11.3"/>
    <n v="35.229999999999997"/>
    <n v="5973.75"/>
    <n v="128.53"/>
    <n v="35.229999999999997"/>
  </r>
  <r>
    <s v="I25_66to56"/>
    <s v="Win"/>
    <s v="TR012"/>
    <x v="2"/>
    <x v="4"/>
    <s v="Fi01"/>
    <x v="3"/>
    <s v="AM4.vld"/>
    <s v="4b"/>
    <n v="35"/>
    <n v="0"/>
    <s v="AM"/>
    <s v="AM4"/>
    <n v="19004"/>
    <n v="13271"/>
    <x v="1"/>
    <x v="11"/>
    <x v="0"/>
    <n v="58.09"/>
    <n v="6.46"/>
    <n v="22.8"/>
    <n v="4364.58"/>
    <n v="64.540000000000006"/>
    <n v="22.8"/>
  </r>
  <r>
    <s v="I25_66to56"/>
    <s v="Win"/>
    <s v="TR012"/>
    <x v="2"/>
    <x v="4"/>
    <s v="Fi01"/>
    <x v="3"/>
    <s v="AM4.vld"/>
    <s v="4b"/>
    <n v="35"/>
    <n v="0"/>
    <s v="AM"/>
    <s v="AM4"/>
    <n v="19017"/>
    <n v="19018"/>
    <x v="1"/>
    <x v="11"/>
    <x v="1"/>
    <n v="1046.55"/>
    <n v="108.28"/>
    <n v="138.62"/>
    <n v="1293.45"/>
    <n v="1154.83"/>
    <n v="138.62"/>
  </r>
  <r>
    <s v="I25_66to56"/>
    <s v="Win"/>
    <s v="TR012"/>
    <x v="2"/>
    <x v="4"/>
    <s v="Fi01"/>
    <x v="3"/>
    <s v="AM4.vld"/>
    <s v="4b"/>
    <n v="35"/>
    <n v="0"/>
    <s v="AM"/>
    <s v="AM4"/>
    <n v="19035"/>
    <n v="19036"/>
    <x v="1"/>
    <x v="9"/>
    <x v="1"/>
    <n v="560.20000000000005"/>
    <n v="46.96"/>
    <n v="101.8"/>
    <n v="708.97"/>
    <n v="607.16"/>
    <n v="101.8"/>
  </r>
  <r>
    <s v="I25_66to56"/>
    <s v="Win"/>
    <s v="TR012"/>
    <x v="2"/>
    <x v="4"/>
    <s v="Fi01"/>
    <x v="3"/>
    <s v="AM4.vld"/>
    <s v="4b"/>
    <n v="35"/>
    <n v="0"/>
    <s v="AM"/>
    <s v="AM4"/>
    <n v="19059"/>
    <n v="19060"/>
    <x v="1"/>
    <x v="3"/>
    <x v="1"/>
    <n v="534.79"/>
    <n v="7.48"/>
    <n v="30.72"/>
    <n v="572.99"/>
    <n v="542.27"/>
    <n v="30.72"/>
  </r>
  <r>
    <s v="I25_66to56"/>
    <s v="Win"/>
    <s v="TR012"/>
    <x v="2"/>
    <x v="4"/>
    <s v="Fi01"/>
    <x v="3"/>
    <s v="AM4.vld"/>
    <s v="4b"/>
    <n v="35"/>
    <n v="0"/>
    <s v="AM"/>
    <s v="AM4"/>
    <n v="19127"/>
    <n v="19239"/>
    <x v="0"/>
    <x v="0"/>
    <x v="1"/>
    <n v="1295.29"/>
    <n v="126.29"/>
    <n v="326.7"/>
    <n v="1748.27"/>
    <n v="1421.57"/>
    <n v="326.7"/>
  </r>
  <r>
    <s v="I25_66to56"/>
    <s v="Win"/>
    <s v="TR012"/>
    <x v="2"/>
    <x v="4"/>
    <s v="Fi01"/>
    <x v="3"/>
    <s v="AM4.vld"/>
    <s v="4b"/>
    <n v="35"/>
    <n v="0"/>
    <s v="AM"/>
    <s v="AM4"/>
    <n v="19131"/>
    <n v="19130"/>
    <x v="0"/>
    <x v="2"/>
    <x v="1"/>
    <n v="1251.1600000000001"/>
    <n v="117.36"/>
    <n v="334.25"/>
    <n v="1702.77"/>
    <n v="1368.52"/>
    <n v="334.25"/>
  </r>
  <r>
    <s v="I25_66to56"/>
    <s v="Win"/>
    <s v="TR012"/>
    <x v="2"/>
    <x v="4"/>
    <s v="Fi01"/>
    <x v="3"/>
    <s v="AM4.vld"/>
    <s v="4b"/>
    <n v="35"/>
    <n v="0"/>
    <s v="AM"/>
    <s v="AM4"/>
    <n v="19136"/>
    <n v="19135"/>
    <x v="0"/>
    <x v="1"/>
    <x v="1"/>
    <n v="1204.6600000000001"/>
    <n v="110.35"/>
    <n v="291.11"/>
    <n v="1606.13"/>
    <n v="1315.02"/>
    <n v="291.11"/>
  </r>
  <r>
    <s v="I25_66to56"/>
    <s v="Win"/>
    <s v="TR012"/>
    <x v="2"/>
    <x v="4"/>
    <s v="Fi01"/>
    <x v="3"/>
    <s v="AM4.vld"/>
    <s v="4b"/>
    <n v="35"/>
    <n v="0"/>
    <s v="AM"/>
    <s v="AM4"/>
    <n v="19149"/>
    <n v="19148"/>
    <x v="0"/>
    <x v="10"/>
    <x v="1"/>
    <n v="1046.03"/>
    <n v="94.04"/>
    <n v="226"/>
    <n v="1366.07"/>
    <n v="1140.07"/>
    <n v="226"/>
  </r>
  <r>
    <s v="I25_66to56"/>
    <s v="Win"/>
    <s v="TR012"/>
    <x v="2"/>
    <x v="4"/>
    <s v="Fi01"/>
    <x v="3"/>
    <s v="AM4.vld"/>
    <s v="4b"/>
    <n v="35"/>
    <n v="0"/>
    <s v="AM"/>
    <s v="AM4"/>
    <n v="19173"/>
    <n v="19172"/>
    <x v="0"/>
    <x v="8"/>
    <x v="1"/>
    <n v="427.76"/>
    <n v="16.73"/>
    <n v="58.13"/>
    <n v="502.61"/>
    <n v="444.49"/>
    <n v="58.13"/>
  </r>
  <r>
    <s v="I25_66to56"/>
    <s v="Win"/>
    <s v="TR012"/>
    <x v="2"/>
    <x v="4"/>
    <s v="Fi01"/>
    <x v="4"/>
    <s v="AM5.vld"/>
    <s v="4b"/>
    <n v="35"/>
    <n v="0"/>
    <s v="AM"/>
    <s v="AM5"/>
    <n v="5209"/>
    <n v="19241"/>
    <x v="0"/>
    <x v="0"/>
    <x v="0"/>
    <n v="85.23"/>
    <n v="8.36"/>
    <n v="40.81"/>
    <n v="3587.61"/>
    <n v="93.58"/>
    <n v="40.81"/>
  </r>
  <r>
    <s v="I25_66to56"/>
    <s v="Win"/>
    <s v="TR012"/>
    <x v="2"/>
    <x v="4"/>
    <s v="Fi01"/>
    <x v="4"/>
    <s v="AM5.vld"/>
    <s v="4b"/>
    <n v="35"/>
    <n v="0"/>
    <s v="AM"/>
    <s v="AM5"/>
    <n v="5394"/>
    <n v="15366"/>
    <x v="0"/>
    <x v="1"/>
    <x v="0"/>
    <n v="91.36"/>
    <n v="9.14"/>
    <n v="38.22"/>
    <n v="3170.13"/>
    <n v="100.5"/>
    <n v="38.22"/>
  </r>
  <r>
    <s v="I25_66to56"/>
    <s v="Win"/>
    <s v="TR012"/>
    <x v="2"/>
    <x v="4"/>
    <s v="Fi01"/>
    <x v="4"/>
    <s v="AM5.vld"/>
    <s v="4b"/>
    <n v="35"/>
    <n v="0"/>
    <s v="AM"/>
    <s v="AM5"/>
    <n v="13270"/>
    <n v="11802"/>
    <x v="0"/>
    <x v="2"/>
    <x v="0"/>
    <n v="91.83"/>
    <n v="9.01"/>
    <n v="24.58"/>
    <n v="3200.31"/>
    <n v="100.84"/>
    <n v="24.58"/>
  </r>
  <r>
    <s v="I25_66to56"/>
    <s v="Win"/>
    <s v="TR012"/>
    <x v="2"/>
    <x v="4"/>
    <s v="Fi01"/>
    <x v="4"/>
    <s v="AM5.vld"/>
    <s v="4b"/>
    <n v="35"/>
    <n v="0"/>
    <s v="AM"/>
    <s v="AM5"/>
    <n v="15333"/>
    <n v="18991"/>
    <x v="1"/>
    <x v="3"/>
    <x v="0"/>
    <n v="0"/>
    <n v="0"/>
    <n v="0"/>
    <n v="1831.48"/>
    <n v="0"/>
    <n v="0"/>
  </r>
  <r>
    <s v="I25_66to56"/>
    <s v="Win"/>
    <s v="TR012"/>
    <x v="2"/>
    <x v="4"/>
    <s v="Fi01"/>
    <x v="4"/>
    <s v="AM5.vld"/>
    <s v="4b"/>
    <n v="35"/>
    <n v="0"/>
    <s v="AM"/>
    <s v="AM5"/>
    <n v="15740"/>
    <n v="15741"/>
    <x v="1"/>
    <x v="4"/>
    <x v="0"/>
    <n v="168.22"/>
    <n v="0"/>
    <n v="0"/>
    <n v="1907.33"/>
    <n v="168.22"/>
    <n v="0"/>
  </r>
  <r>
    <s v="I25_66to56"/>
    <s v="Win"/>
    <s v="TR012"/>
    <x v="2"/>
    <x v="4"/>
    <s v="Fi01"/>
    <x v="4"/>
    <s v="AM5.vld"/>
    <s v="4b"/>
    <n v="35"/>
    <n v="0"/>
    <s v="AM"/>
    <s v="AM5"/>
    <n v="15742"/>
    <n v="15743"/>
    <x v="0"/>
    <x v="5"/>
    <x v="0"/>
    <n v="65.98"/>
    <n v="0"/>
    <n v="0"/>
    <n v="1305.6099999999999"/>
    <n v="65.98"/>
    <n v="0"/>
  </r>
  <r>
    <s v="I25_66to56"/>
    <s v="Win"/>
    <s v="TR012"/>
    <x v="2"/>
    <x v="4"/>
    <s v="Fi01"/>
    <x v="4"/>
    <s v="AM5.vld"/>
    <s v="4b"/>
    <n v="35"/>
    <n v="0"/>
    <s v="AM"/>
    <s v="AM5"/>
    <n v="17350"/>
    <n v="17351"/>
    <x v="0"/>
    <x v="6"/>
    <x v="0"/>
    <n v="16.07"/>
    <n v="0"/>
    <n v="0"/>
    <n v="1553.6"/>
    <n v="16.07"/>
    <n v="0"/>
  </r>
  <r>
    <s v="I25_66to56"/>
    <s v="Win"/>
    <s v="TR012"/>
    <x v="2"/>
    <x v="4"/>
    <s v="Fi01"/>
    <x v="4"/>
    <s v="AM5.vld"/>
    <s v="4b"/>
    <n v="35"/>
    <n v="0"/>
    <s v="AM"/>
    <s v="AM5"/>
    <n v="17352"/>
    <n v="17353"/>
    <x v="1"/>
    <x v="7"/>
    <x v="0"/>
    <n v="33.619999999999997"/>
    <n v="0"/>
    <n v="0"/>
    <n v="1670.22"/>
    <n v="33.619999999999997"/>
    <n v="0"/>
  </r>
  <r>
    <s v="I25_66to56"/>
    <s v="Win"/>
    <s v="TR012"/>
    <x v="2"/>
    <x v="4"/>
    <s v="Fi01"/>
    <x v="4"/>
    <s v="AM5.vld"/>
    <s v="4b"/>
    <n v="35"/>
    <n v="0"/>
    <s v="AM"/>
    <s v="AM5"/>
    <n v="18993"/>
    <n v="15334"/>
    <x v="0"/>
    <x v="8"/>
    <x v="0"/>
    <n v="0"/>
    <n v="0"/>
    <n v="0"/>
    <n v="2131.83"/>
    <n v="0"/>
    <n v="0"/>
  </r>
  <r>
    <s v="I25_66to56"/>
    <s v="Win"/>
    <s v="TR012"/>
    <x v="2"/>
    <x v="4"/>
    <s v="Fi01"/>
    <x v="4"/>
    <s v="AM5.vld"/>
    <s v="4b"/>
    <n v="35"/>
    <n v="0"/>
    <s v="AM"/>
    <s v="AM5"/>
    <n v="18999"/>
    <n v="19000"/>
    <x v="1"/>
    <x v="9"/>
    <x v="0"/>
    <n v="91.94"/>
    <n v="8.65"/>
    <n v="15.23"/>
    <n v="2484.21"/>
    <n v="100.6"/>
    <n v="15.23"/>
  </r>
  <r>
    <s v="I25_66to56"/>
    <s v="Win"/>
    <s v="TR012"/>
    <x v="2"/>
    <x v="4"/>
    <s v="Fi01"/>
    <x v="4"/>
    <s v="AM5.vld"/>
    <s v="4b"/>
    <n v="35"/>
    <n v="0"/>
    <s v="AM"/>
    <s v="AM5"/>
    <n v="19002"/>
    <n v="19001"/>
    <x v="0"/>
    <x v="10"/>
    <x v="0"/>
    <n v="51.32"/>
    <n v="4.8099999999999996"/>
    <n v="16.559999999999999"/>
    <n v="2799.23"/>
    <n v="56.13"/>
    <n v="16.559999999999999"/>
  </r>
  <r>
    <s v="I25_66to56"/>
    <s v="Win"/>
    <s v="TR012"/>
    <x v="2"/>
    <x v="4"/>
    <s v="Fi01"/>
    <x v="4"/>
    <s v="AM5.vld"/>
    <s v="4b"/>
    <n v="35"/>
    <n v="0"/>
    <s v="AM"/>
    <s v="AM5"/>
    <n v="19004"/>
    <n v="13271"/>
    <x v="1"/>
    <x v="11"/>
    <x v="0"/>
    <n v="14.53"/>
    <n v="1.42"/>
    <n v="9.67"/>
    <n v="2476.38"/>
    <n v="15.95"/>
    <n v="9.67"/>
  </r>
  <r>
    <s v="I25_66to56"/>
    <s v="Win"/>
    <s v="TR012"/>
    <x v="2"/>
    <x v="4"/>
    <s v="Fi01"/>
    <x v="4"/>
    <s v="AM5.vld"/>
    <s v="4b"/>
    <n v="35"/>
    <n v="0"/>
    <s v="AM"/>
    <s v="AM5"/>
    <n v="19017"/>
    <n v="19018"/>
    <x v="1"/>
    <x v="11"/>
    <x v="1"/>
    <n v="477.63"/>
    <n v="43.87"/>
    <n v="73.3"/>
    <n v="594.79999999999995"/>
    <n v="521.5"/>
    <n v="73.3"/>
  </r>
  <r>
    <s v="I25_66to56"/>
    <s v="Win"/>
    <s v="TR012"/>
    <x v="2"/>
    <x v="4"/>
    <s v="Fi01"/>
    <x v="4"/>
    <s v="AM5.vld"/>
    <s v="4b"/>
    <n v="35"/>
    <n v="0"/>
    <s v="AM"/>
    <s v="AM5"/>
    <n v="19035"/>
    <n v="19036"/>
    <x v="1"/>
    <x v="9"/>
    <x v="1"/>
    <n v="276.61"/>
    <n v="20.100000000000001"/>
    <n v="49.82"/>
    <n v="346.53"/>
    <n v="296.70999999999998"/>
    <n v="49.82"/>
  </r>
  <r>
    <s v="I25_66to56"/>
    <s v="Win"/>
    <s v="TR012"/>
    <x v="2"/>
    <x v="4"/>
    <s v="Fi01"/>
    <x v="4"/>
    <s v="AM5.vld"/>
    <s v="4b"/>
    <n v="35"/>
    <n v="0"/>
    <s v="AM"/>
    <s v="AM5"/>
    <n v="19059"/>
    <n v="19060"/>
    <x v="1"/>
    <x v="3"/>
    <x v="1"/>
    <n v="282.70999999999998"/>
    <n v="3.89"/>
    <n v="14.87"/>
    <n v="301.48"/>
    <n v="286.61"/>
    <n v="14.87"/>
  </r>
  <r>
    <s v="I25_66to56"/>
    <s v="Win"/>
    <s v="TR012"/>
    <x v="2"/>
    <x v="4"/>
    <s v="Fi01"/>
    <x v="4"/>
    <s v="AM5.vld"/>
    <s v="4b"/>
    <n v="35"/>
    <n v="0"/>
    <s v="AM"/>
    <s v="AM5"/>
    <n v="19127"/>
    <n v="19239"/>
    <x v="0"/>
    <x v="0"/>
    <x v="1"/>
    <n v="568.4"/>
    <n v="52.62"/>
    <n v="135.26"/>
    <n v="756.29"/>
    <n v="621.03"/>
    <n v="135.26"/>
  </r>
  <r>
    <s v="I25_66to56"/>
    <s v="Win"/>
    <s v="TR012"/>
    <x v="2"/>
    <x v="4"/>
    <s v="Fi01"/>
    <x v="4"/>
    <s v="AM5.vld"/>
    <s v="4b"/>
    <n v="35"/>
    <n v="0"/>
    <s v="AM"/>
    <s v="AM5"/>
    <n v="19131"/>
    <n v="19130"/>
    <x v="0"/>
    <x v="2"/>
    <x v="1"/>
    <n v="551.88"/>
    <n v="48.83"/>
    <n v="136.71"/>
    <n v="737.41"/>
    <n v="600.70000000000005"/>
    <n v="136.71"/>
  </r>
  <r>
    <s v="I25_66to56"/>
    <s v="Win"/>
    <s v="TR012"/>
    <x v="2"/>
    <x v="4"/>
    <s v="Fi01"/>
    <x v="4"/>
    <s v="AM5.vld"/>
    <s v="4b"/>
    <n v="35"/>
    <n v="0"/>
    <s v="AM"/>
    <s v="AM5"/>
    <n v="19136"/>
    <n v="19135"/>
    <x v="0"/>
    <x v="1"/>
    <x v="1"/>
    <n v="497.3"/>
    <n v="42.71"/>
    <n v="110.29"/>
    <n v="650.29999999999995"/>
    <n v="540.01"/>
    <n v="110.29"/>
  </r>
  <r>
    <s v="I25_66to56"/>
    <s v="Win"/>
    <s v="TR012"/>
    <x v="2"/>
    <x v="4"/>
    <s v="Fi01"/>
    <x v="4"/>
    <s v="AM5.vld"/>
    <s v="4b"/>
    <n v="35"/>
    <n v="0"/>
    <s v="AM"/>
    <s v="AM5"/>
    <n v="19149"/>
    <n v="19148"/>
    <x v="0"/>
    <x v="10"/>
    <x v="1"/>
    <n v="374.11"/>
    <n v="31.9"/>
    <n v="82.57"/>
    <n v="488.58"/>
    <n v="406.01"/>
    <n v="82.57"/>
  </r>
  <r>
    <s v="I25_66to56"/>
    <s v="Win"/>
    <s v="TR012"/>
    <x v="2"/>
    <x v="4"/>
    <s v="Fi01"/>
    <x v="4"/>
    <s v="AM5.vld"/>
    <s v="4b"/>
    <n v="35"/>
    <n v="0"/>
    <s v="AM"/>
    <s v="AM5"/>
    <n v="19173"/>
    <n v="19172"/>
    <x v="0"/>
    <x v="8"/>
    <x v="1"/>
    <n v="177.31"/>
    <n v="6.84"/>
    <n v="25.4"/>
    <n v="209.56"/>
    <n v="184.15"/>
    <n v="25.4"/>
  </r>
  <r>
    <s v="I25_66to56"/>
    <s v="Win"/>
    <s v="TR012"/>
    <x v="2"/>
    <x v="4"/>
    <s v="Fi01"/>
    <x v="5"/>
    <s v="AM6.vld"/>
    <s v="4b"/>
    <n v="35"/>
    <n v="0"/>
    <s v="AM"/>
    <s v="AM6"/>
    <n v="5209"/>
    <n v="19241"/>
    <x v="0"/>
    <x v="0"/>
    <x v="0"/>
    <n v="313.02"/>
    <n v="18.55"/>
    <n v="47.86"/>
    <n v="7329.84"/>
    <n v="331.57"/>
    <n v="47.86"/>
  </r>
  <r>
    <s v="I25_66to56"/>
    <s v="Win"/>
    <s v="TR012"/>
    <x v="2"/>
    <x v="4"/>
    <s v="Fi01"/>
    <x v="5"/>
    <s v="AM6.vld"/>
    <s v="4b"/>
    <n v="35"/>
    <n v="0"/>
    <s v="AM"/>
    <s v="AM6"/>
    <n v="5394"/>
    <n v="15366"/>
    <x v="0"/>
    <x v="1"/>
    <x v="0"/>
    <n v="331.67"/>
    <n v="29.83"/>
    <n v="65.989999999999995"/>
    <n v="6447.77"/>
    <n v="361.5"/>
    <n v="65.989999999999995"/>
  </r>
  <r>
    <s v="I25_66to56"/>
    <s v="Win"/>
    <s v="TR012"/>
    <x v="2"/>
    <x v="4"/>
    <s v="Fi01"/>
    <x v="5"/>
    <s v="AM6.vld"/>
    <s v="4b"/>
    <n v="35"/>
    <n v="0"/>
    <s v="AM"/>
    <s v="AM6"/>
    <n v="13270"/>
    <n v="11802"/>
    <x v="0"/>
    <x v="2"/>
    <x v="0"/>
    <n v="233.6"/>
    <n v="17.809999999999999"/>
    <n v="44.18"/>
    <n v="6519.29"/>
    <n v="251.41"/>
    <n v="44.18"/>
  </r>
  <r>
    <s v="I25_66to56"/>
    <s v="Win"/>
    <s v="TR012"/>
    <x v="2"/>
    <x v="4"/>
    <s v="Fi01"/>
    <x v="5"/>
    <s v="AM6.vld"/>
    <s v="4b"/>
    <n v="35"/>
    <n v="0"/>
    <s v="AM"/>
    <s v="AM6"/>
    <n v="15333"/>
    <n v="18991"/>
    <x v="1"/>
    <x v="3"/>
    <x v="0"/>
    <n v="0"/>
    <n v="0"/>
    <n v="0"/>
    <n v="4394.7700000000004"/>
    <n v="0"/>
    <n v="0"/>
  </r>
  <r>
    <s v="I25_66to56"/>
    <s v="Win"/>
    <s v="TR012"/>
    <x v="2"/>
    <x v="4"/>
    <s v="Fi01"/>
    <x v="5"/>
    <s v="AM6.vld"/>
    <s v="4b"/>
    <n v="35"/>
    <n v="0"/>
    <s v="AM"/>
    <s v="AM6"/>
    <n v="15740"/>
    <n v="15741"/>
    <x v="1"/>
    <x v="4"/>
    <x v="0"/>
    <n v="329.21"/>
    <n v="0"/>
    <n v="0"/>
    <n v="4285.83"/>
    <n v="329.21"/>
    <n v="0"/>
  </r>
  <r>
    <s v="I25_66to56"/>
    <s v="Win"/>
    <s v="TR012"/>
    <x v="2"/>
    <x v="4"/>
    <s v="Fi01"/>
    <x v="5"/>
    <s v="AM6.vld"/>
    <s v="4b"/>
    <n v="35"/>
    <n v="0"/>
    <s v="AM"/>
    <s v="AM6"/>
    <n v="15742"/>
    <n v="15743"/>
    <x v="0"/>
    <x v="5"/>
    <x v="0"/>
    <n v="252.54"/>
    <n v="0"/>
    <n v="0"/>
    <n v="3045.39"/>
    <n v="252.54"/>
    <n v="0"/>
  </r>
  <r>
    <s v="I25_66to56"/>
    <s v="Win"/>
    <s v="TR012"/>
    <x v="2"/>
    <x v="4"/>
    <s v="Fi01"/>
    <x v="5"/>
    <s v="AM6.vld"/>
    <s v="4b"/>
    <n v="35"/>
    <n v="0"/>
    <s v="AM"/>
    <s v="AM6"/>
    <n v="17350"/>
    <n v="17351"/>
    <x v="0"/>
    <x v="6"/>
    <x v="0"/>
    <n v="55.27"/>
    <n v="0"/>
    <n v="0"/>
    <n v="3081.15"/>
    <n v="55.27"/>
    <n v="0"/>
  </r>
  <r>
    <s v="I25_66to56"/>
    <s v="Win"/>
    <s v="TR012"/>
    <x v="2"/>
    <x v="4"/>
    <s v="Fi01"/>
    <x v="5"/>
    <s v="AM6.vld"/>
    <s v="4b"/>
    <n v="35"/>
    <n v="0"/>
    <s v="AM"/>
    <s v="AM6"/>
    <n v="17352"/>
    <n v="17353"/>
    <x v="1"/>
    <x v="7"/>
    <x v="0"/>
    <n v="67.14"/>
    <n v="0"/>
    <n v="0"/>
    <n v="3278.99"/>
    <n v="67.14"/>
    <n v="0"/>
  </r>
  <r>
    <s v="I25_66to56"/>
    <s v="Win"/>
    <s v="TR012"/>
    <x v="2"/>
    <x v="4"/>
    <s v="Fi01"/>
    <x v="5"/>
    <s v="AM6.vld"/>
    <s v="4b"/>
    <n v="35"/>
    <n v="0"/>
    <s v="AM"/>
    <s v="AM6"/>
    <n v="18993"/>
    <n v="15334"/>
    <x v="0"/>
    <x v="8"/>
    <x v="0"/>
    <n v="0"/>
    <n v="0"/>
    <n v="0"/>
    <n v="3863.91"/>
    <n v="0"/>
    <n v="0"/>
  </r>
  <r>
    <s v="I25_66to56"/>
    <s v="Win"/>
    <s v="TR012"/>
    <x v="2"/>
    <x v="4"/>
    <s v="Fi01"/>
    <x v="5"/>
    <s v="AM6.vld"/>
    <s v="4b"/>
    <n v="35"/>
    <n v="0"/>
    <s v="AM"/>
    <s v="AM6"/>
    <n v="18999"/>
    <n v="19000"/>
    <x v="1"/>
    <x v="9"/>
    <x v="0"/>
    <n v="204.54"/>
    <n v="14.43"/>
    <n v="28.77"/>
    <n v="5774.09"/>
    <n v="218.98"/>
    <n v="28.77"/>
  </r>
  <r>
    <s v="I25_66to56"/>
    <s v="Win"/>
    <s v="TR012"/>
    <x v="2"/>
    <x v="4"/>
    <s v="Fi01"/>
    <x v="5"/>
    <s v="AM6.vld"/>
    <s v="4b"/>
    <n v="35"/>
    <n v="0"/>
    <s v="AM"/>
    <s v="AM6"/>
    <n v="19002"/>
    <n v="19001"/>
    <x v="0"/>
    <x v="10"/>
    <x v="0"/>
    <n v="133.6"/>
    <n v="7.74"/>
    <n v="26.93"/>
    <n v="5414.35"/>
    <n v="141.34"/>
    <n v="26.93"/>
  </r>
  <r>
    <s v="I25_66to56"/>
    <s v="Win"/>
    <s v="TR012"/>
    <x v="2"/>
    <x v="4"/>
    <s v="Fi01"/>
    <x v="5"/>
    <s v="AM6.vld"/>
    <s v="4b"/>
    <n v="35"/>
    <n v="0"/>
    <s v="AM"/>
    <s v="AM6"/>
    <n v="19004"/>
    <n v="13271"/>
    <x v="1"/>
    <x v="11"/>
    <x v="0"/>
    <n v="48.78"/>
    <n v="3.49"/>
    <n v="36.24"/>
    <n v="5921.06"/>
    <n v="52.28"/>
    <n v="36.24"/>
  </r>
  <r>
    <s v="I25_66to56"/>
    <s v="Win"/>
    <s v="TR012"/>
    <x v="2"/>
    <x v="4"/>
    <s v="Fi01"/>
    <x v="5"/>
    <s v="AM6.vld"/>
    <s v="4b"/>
    <n v="35"/>
    <n v="0"/>
    <s v="AM"/>
    <s v="AM6"/>
    <n v="19017"/>
    <n v="19018"/>
    <x v="1"/>
    <x v="11"/>
    <x v="1"/>
    <n v="1265.6099999999999"/>
    <n v="101.79"/>
    <n v="137.19"/>
    <n v="1504.6"/>
    <n v="1367.41"/>
    <n v="137.19"/>
  </r>
  <r>
    <s v="I25_66to56"/>
    <s v="Win"/>
    <s v="TR012"/>
    <x v="2"/>
    <x v="4"/>
    <s v="Fi01"/>
    <x v="5"/>
    <s v="AM6.vld"/>
    <s v="4b"/>
    <n v="35"/>
    <n v="0"/>
    <s v="AM"/>
    <s v="AM6"/>
    <n v="19035"/>
    <n v="19036"/>
    <x v="1"/>
    <x v="9"/>
    <x v="1"/>
    <n v="543.52"/>
    <n v="29.05"/>
    <n v="87.32"/>
    <n v="659.89"/>
    <n v="572.57000000000005"/>
    <n v="87.32"/>
  </r>
  <r>
    <s v="I25_66to56"/>
    <s v="Win"/>
    <s v="TR012"/>
    <x v="2"/>
    <x v="4"/>
    <s v="Fi01"/>
    <x v="5"/>
    <s v="AM6.vld"/>
    <s v="4b"/>
    <n v="35"/>
    <n v="0"/>
    <s v="AM"/>
    <s v="AM6"/>
    <n v="19059"/>
    <n v="19060"/>
    <x v="1"/>
    <x v="3"/>
    <x v="1"/>
    <n v="550.67999999999995"/>
    <n v="10.42"/>
    <n v="38.520000000000003"/>
    <n v="599.62"/>
    <n v="561.1"/>
    <n v="38.520000000000003"/>
  </r>
  <r>
    <s v="I25_66to56"/>
    <s v="Win"/>
    <s v="TR012"/>
    <x v="2"/>
    <x v="4"/>
    <s v="Fi01"/>
    <x v="5"/>
    <s v="AM6.vld"/>
    <s v="4b"/>
    <n v="35"/>
    <n v="0"/>
    <s v="AM"/>
    <s v="AM6"/>
    <n v="19127"/>
    <n v="19239"/>
    <x v="0"/>
    <x v="0"/>
    <x v="1"/>
    <n v="1337.6"/>
    <n v="101.44"/>
    <n v="199.9"/>
    <n v="1638.93"/>
    <n v="1439.03"/>
    <n v="199.9"/>
  </r>
  <r>
    <s v="I25_66to56"/>
    <s v="Win"/>
    <s v="TR012"/>
    <x v="2"/>
    <x v="4"/>
    <s v="Fi01"/>
    <x v="5"/>
    <s v="AM6.vld"/>
    <s v="4b"/>
    <n v="35"/>
    <n v="0"/>
    <s v="AM"/>
    <s v="AM6"/>
    <n v="19131"/>
    <n v="19130"/>
    <x v="0"/>
    <x v="2"/>
    <x v="1"/>
    <n v="1481.73"/>
    <n v="105.89"/>
    <n v="186.23"/>
    <n v="1773.85"/>
    <n v="1587.61"/>
    <n v="186.23"/>
  </r>
  <r>
    <s v="I25_66to56"/>
    <s v="Win"/>
    <s v="TR012"/>
    <x v="2"/>
    <x v="4"/>
    <s v="Fi01"/>
    <x v="5"/>
    <s v="AM6.vld"/>
    <s v="4b"/>
    <n v="35"/>
    <n v="0"/>
    <s v="AM"/>
    <s v="AM6"/>
    <n v="19136"/>
    <n v="19135"/>
    <x v="0"/>
    <x v="1"/>
    <x v="1"/>
    <n v="1304.53"/>
    <n v="85.4"/>
    <n v="152.02000000000001"/>
    <n v="1541.95"/>
    <n v="1389.93"/>
    <n v="152.02000000000001"/>
  </r>
  <r>
    <s v="I25_66to56"/>
    <s v="Win"/>
    <s v="TR012"/>
    <x v="2"/>
    <x v="4"/>
    <s v="Fi01"/>
    <x v="5"/>
    <s v="AM6.vld"/>
    <s v="4b"/>
    <n v="35"/>
    <n v="0"/>
    <s v="AM"/>
    <s v="AM6"/>
    <n v="19149"/>
    <n v="19148"/>
    <x v="0"/>
    <x v="10"/>
    <x v="1"/>
    <n v="868.71"/>
    <n v="48.83"/>
    <n v="106.2"/>
    <n v="1023.74"/>
    <n v="917.55"/>
    <n v="106.2"/>
  </r>
  <r>
    <s v="I25_66to56"/>
    <s v="Win"/>
    <s v="TR012"/>
    <x v="2"/>
    <x v="4"/>
    <s v="Fi01"/>
    <x v="5"/>
    <s v="AM6.vld"/>
    <s v="4b"/>
    <n v="35"/>
    <n v="0"/>
    <s v="AM"/>
    <s v="AM6"/>
    <n v="19173"/>
    <n v="19172"/>
    <x v="0"/>
    <x v="8"/>
    <x v="1"/>
    <n v="566.01"/>
    <n v="20.36"/>
    <n v="49.08"/>
    <n v="635.46"/>
    <n v="586.38"/>
    <n v="49.08"/>
  </r>
  <r>
    <s v="I25_66to56"/>
    <s v="Win"/>
    <s v="TR012"/>
    <x v="2"/>
    <x v="4"/>
    <s v="Fi01"/>
    <x v="6"/>
    <s v="MD1.vld"/>
    <s v="4b"/>
    <n v="35"/>
    <n v="0"/>
    <s v="MD"/>
    <s v="MD1"/>
    <n v="5209"/>
    <n v="19241"/>
    <x v="0"/>
    <x v="0"/>
    <x v="0"/>
    <n v="248.87"/>
    <n v="15.48"/>
    <n v="59.66"/>
    <n v="10363.209999999999"/>
    <n v="264.35000000000002"/>
    <n v="59.66"/>
  </r>
  <r>
    <s v="I25_66to56"/>
    <s v="Win"/>
    <s v="TR012"/>
    <x v="2"/>
    <x v="4"/>
    <s v="Fi01"/>
    <x v="6"/>
    <s v="MD1.vld"/>
    <s v="4b"/>
    <n v="35"/>
    <n v="0"/>
    <s v="MD"/>
    <s v="MD1"/>
    <n v="5394"/>
    <n v="15366"/>
    <x v="0"/>
    <x v="1"/>
    <x v="0"/>
    <n v="261.8"/>
    <n v="19.13"/>
    <n v="40.03"/>
    <n v="9394.23"/>
    <n v="280.93"/>
    <n v="40.03"/>
  </r>
  <r>
    <s v="I25_66to56"/>
    <s v="Win"/>
    <s v="TR012"/>
    <x v="2"/>
    <x v="4"/>
    <s v="Fi01"/>
    <x v="6"/>
    <s v="MD1.vld"/>
    <s v="4b"/>
    <n v="35"/>
    <n v="0"/>
    <s v="MD"/>
    <s v="MD1"/>
    <n v="13270"/>
    <n v="11802"/>
    <x v="0"/>
    <x v="2"/>
    <x v="0"/>
    <n v="347.15"/>
    <n v="24.37"/>
    <n v="26.91"/>
    <n v="9582.66"/>
    <n v="371.52"/>
    <n v="26.91"/>
  </r>
  <r>
    <s v="I25_66to56"/>
    <s v="Win"/>
    <s v="TR012"/>
    <x v="2"/>
    <x v="4"/>
    <s v="Fi01"/>
    <x v="6"/>
    <s v="MD1.vld"/>
    <s v="4b"/>
    <n v="35"/>
    <n v="0"/>
    <s v="MD"/>
    <s v="MD1"/>
    <n v="15333"/>
    <n v="18991"/>
    <x v="1"/>
    <x v="3"/>
    <x v="0"/>
    <n v="0"/>
    <n v="0"/>
    <n v="0"/>
    <n v="6852.33"/>
    <n v="0"/>
    <n v="0"/>
  </r>
  <r>
    <s v="I25_66to56"/>
    <s v="Win"/>
    <s v="TR012"/>
    <x v="2"/>
    <x v="4"/>
    <s v="Fi01"/>
    <x v="6"/>
    <s v="MD1.vld"/>
    <s v="4b"/>
    <n v="35"/>
    <n v="0"/>
    <s v="MD"/>
    <s v="MD1"/>
    <n v="15740"/>
    <n v="15741"/>
    <x v="1"/>
    <x v="4"/>
    <x v="0"/>
    <n v="724.22"/>
    <n v="0"/>
    <n v="0"/>
    <n v="6941.64"/>
    <n v="724.22"/>
    <n v="0"/>
  </r>
  <r>
    <s v="I25_66to56"/>
    <s v="Win"/>
    <s v="TR012"/>
    <x v="2"/>
    <x v="4"/>
    <s v="Fi01"/>
    <x v="6"/>
    <s v="MD1.vld"/>
    <s v="4b"/>
    <n v="35"/>
    <n v="0"/>
    <s v="MD"/>
    <s v="MD1"/>
    <n v="15742"/>
    <n v="15743"/>
    <x v="0"/>
    <x v="5"/>
    <x v="0"/>
    <n v="206.36"/>
    <n v="0"/>
    <n v="0"/>
    <n v="3696.95"/>
    <n v="206.36"/>
    <n v="0"/>
  </r>
  <r>
    <s v="I25_66to56"/>
    <s v="Win"/>
    <s v="TR012"/>
    <x v="2"/>
    <x v="4"/>
    <s v="Fi01"/>
    <x v="6"/>
    <s v="MD1.vld"/>
    <s v="4b"/>
    <n v="35"/>
    <n v="0"/>
    <s v="MD"/>
    <s v="MD1"/>
    <n v="17350"/>
    <n v="17351"/>
    <x v="0"/>
    <x v="6"/>
    <x v="0"/>
    <n v="66.42"/>
    <n v="0"/>
    <n v="0"/>
    <n v="4517.45"/>
    <n v="66.42"/>
    <n v="0"/>
  </r>
  <r>
    <s v="I25_66to56"/>
    <s v="Win"/>
    <s v="TR012"/>
    <x v="2"/>
    <x v="4"/>
    <s v="Fi01"/>
    <x v="6"/>
    <s v="MD1.vld"/>
    <s v="4b"/>
    <n v="35"/>
    <n v="0"/>
    <s v="MD"/>
    <s v="MD1"/>
    <n v="17352"/>
    <n v="17353"/>
    <x v="1"/>
    <x v="7"/>
    <x v="0"/>
    <n v="192.02"/>
    <n v="0"/>
    <n v="0"/>
    <n v="5210.04"/>
    <n v="192.02"/>
    <n v="0"/>
  </r>
  <r>
    <s v="I25_66to56"/>
    <s v="Win"/>
    <s v="TR012"/>
    <x v="2"/>
    <x v="4"/>
    <s v="Fi01"/>
    <x v="6"/>
    <s v="MD1.vld"/>
    <s v="4b"/>
    <n v="35"/>
    <n v="0"/>
    <s v="MD"/>
    <s v="MD1"/>
    <n v="18993"/>
    <n v="15334"/>
    <x v="0"/>
    <x v="8"/>
    <x v="0"/>
    <n v="0"/>
    <n v="0"/>
    <n v="0"/>
    <n v="4951.6899999999996"/>
    <n v="0"/>
    <n v="0"/>
  </r>
  <r>
    <s v="I25_66to56"/>
    <s v="Win"/>
    <s v="TR012"/>
    <x v="2"/>
    <x v="4"/>
    <s v="Fi01"/>
    <x v="6"/>
    <s v="MD1.vld"/>
    <s v="4b"/>
    <n v="35"/>
    <n v="0"/>
    <s v="MD"/>
    <s v="MD1"/>
    <n v="18999"/>
    <n v="19000"/>
    <x v="1"/>
    <x v="9"/>
    <x v="0"/>
    <n v="251.77"/>
    <n v="13.52"/>
    <n v="45.08"/>
    <n v="9183.85"/>
    <n v="265.29000000000002"/>
    <n v="45.08"/>
  </r>
  <r>
    <s v="I25_66to56"/>
    <s v="Win"/>
    <s v="TR012"/>
    <x v="2"/>
    <x v="4"/>
    <s v="Fi01"/>
    <x v="6"/>
    <s v="MD1.vld"/>
    <s v="4b"/>
    <n v="35"/>
    <n v="0"/>
    <s v="MD"/>
    <s v="MD1"/>
    <n v="19002"/>
    <n v="19001"/>
    <x v="0"/>
    <x v="10"/>
    <x v="0"/>
    <n v="121.43"/>
    <n v="4.71"/>
    <n v="43.02"/>
    <n v="8138.63"/>
    <n v="126.14"/>
    <n v="43.02"/>
  </r>
  <r>
    <s v="I25_66to56"/>
    <s v="Win"/>
    <s v="TR012"/>
    <x v="2"/>
    <x v="4"/>
    <s v="Fi01"/>
    <x v="6"/>
    <s v="MD1.vld"/>
    <s v="4b"/>
    <n v="35"/>
    <n v="0"/>
    <s v="MD"/>
    <s v="MD1"/>
    <n v="19004"/>
    <n v="13271"/>
    <x v="1"/>
    <x v="11"/>
    <x v="0"/>
    <n v="67.8"/>
    <n v="5.04"/>
    <n v="31.39"/>
    <n v="9714.8700000000008"/>
    <n v="72.83"/>
    <n v="31.39"/>
  </r>
  <r>
    <s v="I25_66to56"/>
    <s v="Win"/>
    <s v="TR012"/>
    <x v="2"/>
    <x v="4"/>
    <s v="Fi01"/>
    <x v="6"/>
    <s v="MD1.vld"/>
    <s v="4b"/>
    <n v="35"/>
    <n v="0"/>
    <s v="MD"/>
    <s v="MD1"/>
    <n v="19017"/>
    <n v="19018"/>
    <x v="1"/>
    <x v="11"/>
    <x v="1"/>
    <n v="2143.06"/>
    <n v="120.51"/>
    <n v="222.46"/>
    <n v="2486.0300000000002"/>
    <n v="2263.5700000000002"/>
    <n v="222.46"/>
  </r>
  <r>
    <s v="I25_66to56"/>
    <s v="Win"/>
    <s v="TR012"/>
    <x v="2"/>
    <x v="4"/>
    <s v="Fi01"/>
    <x v="6"/>
    <s v="MD1.vld"/>
    <s v="4b"/>
    <n v="35"/>
    <n v="0"/>
    <s v="MD"/>
    <s v="MD1"/>
    <n v="19035"/>
    <n v="19036"/>
    <x v="1"/>
    <x v="9"/>
    <x v="1"/>
    <n v="1267.01"/>
    <n v="41.53"/>
    <n v="120.11"/>
    <n v="1428.66"/>
    <n v="1308.55"/>
    <n v="120.11"/>
  </r>
  <r>
    <s v="I25_66to56"/>
    <s v="Win"/>
    <s v="TR012"/>
    <x v="2"/>
    <x v="4"/>
    <s v="Fi01"/>
    <x v="6"/>
    <s v="MD1.vld"/>
    <s v="4b"/>
    <n v="35"/>
    <n v="0"/>
    <s v="MD"/>
    <s v="MD1"/>
    <n v="19059"/>
    <n v="19060"/>
    <x v="1"/>
    <x v="3"/>
    <x v="1"/>
    <n v="1040.72"/>
    <n v="16.07"/>
    <n v="60.12"/>
    <n v="1116.92"/>
    <n v="1056.79"/>
    <n v="60.12"/>
  </r>
  <r>
    <s v="I25_66to56"/>
    <s v="Win"/>
    <s v="TR012"/>
    <x v="2"/>
    <x v="4"/>
    <s v="Fi01"/>
    <x v="6"/>
    <s v="MD1.vld"/>
    <s v="4b"/>
    <n v="35"/>
    <n v="0"/>
    <s v="MD"/>
    <s v="MD1"/>
    <n v="19127"/>
    <n v="19239"/>
    <x v="0"/>
    <x v="0"/>
    <x v="1"/>
    <n v="1528.13"/>
    <n v="94.63"/>
    <n v="173.07"/>
    <n v="1795.83"/>
    <n v="1622.76"/>
    <n v="173.07"/>
  </r>
  <r>
    <s v="I25_66to56"/>
    <s v="Win"/>
    <s v="TR012"/>
    <x v="2"/>
    <x v="4"/>
    <s v="Fi01"/>
    <x v="6"/>
    <s v="MD1.vld"/>
    <s v="4b"/>
    <n v="35"/>
    <n v="0"/>
    <s v="MD"/>
    <s v="MD1"/>
    <n v="19131"/>
    <n v="19130"/>
    <x v="0"/>
    <x v="2"/>
    <x v="1"/>
    <n v="1449.14"/>
    <n v="86.63"/>
    <n v="193.39"/>
    <n v="1729.16"/>
    <n v="1535.77"/>
    <n v="193.39"/>
  </r>
  <r>
    <s v="I25_66to56"/>
    <s v="Win"/>
    <s v="TR012"/>
    <x v="2"/>
    <x v="4"/>
    <s v="Fi01"/>
    <x v="6"/>
    <s v="MD1.vld"/>
    <s v="4b"/>
    <n v="35"/>
    <n v="0"/>
    <s v="MD"/>
    <s v="MD1"/>
    <n v="19136"/>
    <n v="19135"/>
    <x v="0"/>
    <x v="1"/>
    <x v="1"/>
    <n v="1264.4000000000001"/>
    <n v="74.150000000000006"/>
    <n v="182.87"/>
    <n v="1521.42"/>
    <n v="1338.55"/>
    <n v="182.87"/>
  </r>
  <r>
    <s v="I25_66to56"/>
    <s v="Win"/>
    <s v="TR012"/>
    <x v="2"/>
    <x v="4"/>
    <s v="Fi01"/>
    <x v="6"/>
    <s v="MD1.vld"/>
    <s v="4b"/>
    <n v="35"/>
    <n v="0"/>
    <s v="MD"/>
    <s v="MD1"/>
    <n v="19149"/>
    <n v="19148"/>
    <x v="0"/>
    <x v="10"/>
    <x v="1"/>
    <n v="662.74"/>
    <n v="34.07"/>
    <n v="123.12"/>
    <n v="819.94"/>
    <n v="696.82"/>
    <n v="123.12"/>
  </r>
  <r>
    <s v="I25_66to56"/>
    <s v="Win"/>
    <s v="TR012"/>
    <x v="2"/>
    <x v="4"/>
    <s v="Fi01"/>
    <x v="6"/>
    <s v="MD1.vld"/>
    <s v="4b"/>
    <n v="35"/>
    <n v="0"/>
    <s v="MD"/>
    <s v="MD1"/>
    <n v="19173"/>
    <n v="19172"/>
    <x v="0"/>
    <x v="8"/>
    <x v="1"/>
    <n v="351.52"/>
    <n v="11.88"/>
    <n v="69.709999999999994"/>
    <n v="433.11"/>
    <n v="363.4"/>
    <n v="69.709999999999994"/>
  </r>
  <r>
    <s v="I25_66to56"/>
    <s v="Win"/>
    <s v="TR012"/>
    <x v="2"/>
    <x v="4"/>
    <s v="Fi01"/>
    <x v="7"/>
    <s v="MD2.vld"/>
    <s v="4b"/>
    <n v="35"/>
    <n v="0"/>
    <s v="MD"/>
    <s v="MD2"/>
    <n v="5209"/>
    <n v="19241"/>
    <x v="0"/>
    <x v="0"/>
    <x v="0"/>
    <n v="1003.39"/>
    <n v="78.17"/>
    <n v="158.33000000000001"/>
    <n v="16550.169999999998"/>
    <n v="1081.56"/>
    <n v="158.33000000000001"/>
  </r>
  <r>
    <s v="I25_66to56"/>
    <s v="Win"/>
    <s v="TR012"/>
    <x v="2"/>
    <x v="4"/>
    <s v="Fi01"/>
    <x v="7"/>
    <s v="MD2.vld"/>
    <s v="4b"/>
    <n v="35"/>
    <n v="0"/>
    <s v="MD"/>
    <s v="MD2"/>
    <n v="5394"/>
    <n v="15366"/>
    <x v="0"/>
    <x v="1"/>
    <x v="0"/>
    <n v="1047.6300000000001"/>
    <n v="98.71"/>
    <n v="94.66"/>
    <n v="14991.86"/>
    <n v="1146.33"/>
    <n v="94.66"/>
  </r>
  <r>
    <s v="I25_66to56"/>
    <s v="Win"/>
    <s v="TR012"/>
    <x v="2"/>
    <x v="4"/>
    <s v="Fi01"/>
    <x v="7"/>
    <s v="MD2.vld"/>
    <s v="4b"/>
    <n v="35"/>
    <n v="0"/>
    <s v="MD"/>
    <s v="MD2"/>
    <n v="13270"/>
    <n v="11802"/>
    <x v="0"/>
    <x v="2"/>
    <x v="0"/>
    <n v="799.87"/>
    <n v="51.26"/>
    <n v="88.21"/>
    <n v="15009.41"/>
    <n v="851.13"/>
    <n v="88.21"/>
  </r>
  <r>
    <s v="I25_66to56"/>
    <s v="Win"/>
    <s v="TR012"/>
    <x v="2"/>
    <x v="4"/>
    <s v="Fi01"/>
    <x v="7"/>
    <s v="MD2.vld"/>
    <s v="4b"/>
    <n v="35"/>
    <n v="0"/>
    <s v="MD"/>
    <s v="MD2"/>
    <n v="15333"/>
    <n v="18991"/>
    <x v="1"/>
    <x v="3"/>
    <x v="0"/>
    <n v="0"/>
    <n v="0"/>
    <n v="0"/>
    <n v="11494.26"/>
    <n v="0"/>
    <n v="0"/>
  </r>
  <r>
    <s v="I25_66to56"/>
    <s v="Win"/>
    <s v="TR012"/>
    <x v="2"/>
    <x v="4"/>
    <s v="Fi01"/>
    <x v="7"/>
    <s v="MD2.vld"/>
    <s v="4b"/>
    <n v="35"/>
    <n v="0"/>
    <s v="MD"/>
    <s v="MD2"/>
    <n v="15740"/>
    <n v="15741"/>
    <x v="1"/>
    <x v="4"/>
    <x v="0"/>
    <n v="1325.35"/>
    <n v="0"/>
    <n v="0"/>
    <n v="11058.69"/>
    <n v="1325.35"/>
    <n v="0"/>
  </r>
  <r>
    <s v="I25_66to56"/>
    <s v="Win"/>
    <s v="TR012"/>
    <x v="2"/>
    <x v="4"/>
    <s v="Fi01"/>
    <x v="7"/>
    <s v="MD2.vld"/>
    <s v="4b"/>
    <n v="35"/>
    <n v="0"/>
    <s v="MD"/>
    <s v="MD2"/>
    <n v="15742"/>
    <n v="15743"/>
    <x v="0"/>
    <x v="5"/>
    <x v="0"/>
    <n v="596.57000000000005"/>
    <n v="0"/>
    <n v="0"/>
    <n v="7031.52"/>
    <n v="596.57000000000005"/>
    <n v="0"/>
  </r>
  <r>
    <s v="I25_66to56"/>
    <s v="Win"/>
    <s v="TR012"/>
    <x v="2"/>
    <x v="4"/>
    <s v="Fi01"/>
    <x v="7"/>
    <s v="MD2.vld"/>
    <s v="4b"/>
    <n v="35"/>
    <n v="0"/>
    <s v="MD"/>
    <s v="MD2"/>
    <n v="17350"/>
    <n v="17351"/>
    <x v="0"/>
    <x v="6"/>
    <x v="0"/>
    <n v="166.83"/>
    <n v="0"/>
    <n v="0"/>
    <n v="7728.36"/>
    <n v="166.83"/>
    <n v="0"/>
  </r>
  <r>
    <s v="I25_66to56"/>
    <s v="Win"/>
    <s v="TR012"/>
    <x v="2"/>
    <x v="4"/>
    <s v="Fi01"/>
    <x v="7"/>
    <s v="MD2.vld"/>
    <s v="4b"/>
    <n v="35"/>
    <n v="0"/>
    <s v="MD"/>
    <s v="MD2"/>
    <n v="17352"/>
    <n v="17353"/>
    <x v="1"/>
    <x v="7"/>
    <x v="0"/>
    <n v="342.32"/>
    <n v="0"/>
    <n v="0"/>
    <n v="8350"/>
    <n v="342.32"/>
    <n v="0"/>
  </r>
  <r>
    <s v="I25_66to56"/>
    <s v="Win"/>
    <s v="TR012"/>
    <x v="2"/>
    <x v="4"/>
    <s v="Fi01"/>
    <x v="7"/>
    <s v="MD2.vld"/>
    <s v="4b"/>
    <n v="35"/>
    <n v="0"/>
    <s v="MD"/>
    <s v="MD2"/>
    <n v="18993"/>
    <n v="15334"/>
    <x v="0"/>
    <x v="8"/>
    <x v="0"/>
    <n v="0"/>
    <n v="0"/>
    <n v="0"/>
    <n v="8554.84"/>
    <n v="0"/>
    <n v="0"/>
  </r>
  <r>
    <s v="I25_66to56"/>
    <s v="Win"/>
    <s v="TR012"/>
    <x v="2"/>
    <x v="4"/>
    <s v="Fi01"/>
    <x v="7"/>
    <s v="MD2.vld"/>
    <s v="4b"/>
    <n v="35"/>
    <n v="0"/>
    <s v="MD"/>
    <s v="MD2"/>
    <n v="18999"/>
    <n v="19000"/>
    <x v="1"/>
    <x v="9"/>
    <x v="0"/>
    <n v="272.73"/>
    <n v="12.81"/>
    <n v="44.84"/>
    <n v="14274.72"/>
    <n v="285.54000000000002"/>
    <n v="44.84"/>
  </r>
  <r>
    <s v="I25_66to56"/>
    <s v="Win"/>
    <s v="TR012"/>
    <x v="2"/>
    <x v="4"/>
    <s v="Fi01"/>
    <x v="7"/>
    <s v="MD2.vld"/>
    <s v="4b"/>
    <n v="35"/>
    <n v="0"/>
    <s v="MD"/>
    <s v="MD2"/>
    <n v="19002"/>
    <n v="19001"/>
    <x v="0"/>
    <x v="10"/>
    <x v="0"/>
    <n v="205.43"/>
    <n v="9.57"/>
    <n v="70.569999999999993"/>
    <n v="12521.91"/>
    <n v="215"/>
    <n v="70.569999999999993"/>
  </r>
  <r>
    <s v="I25_66to56"/>
    <s v="Win"/>
    <s v="TR012"/>
    <x v="2"/>
    <x v="4"/>
    <s v="Fi01"/>
    <x v="7"/>
    <s v="MD2.vld"/>
    <s v="4b"/>
    <n v="35"/>
    <n v="0"/>
    <s v="MD"/>
    <s v="MD2"/>
    <n v="19004"/>
    <n v="13271"/>
    <x v="1"/>
    <x v="11"/>
    <x v="0"/>
    <n v="282.01"/>
    <n v="25.11"/>
    <n v="82.76"/>
    <n v="15135.18"/>
    <n v="307.12"/>
    <n v="82.76"/>
  </r>
  <r>
    <s v="I25_66to56"/>
    <s v="Win"/>
    <s v="TR012"/>
    <x v="2"/>
    <x v="4"/>
    <s v="Fi01"/>
    <x v="7"/>
    <s v="MD2.vld"/>
    <s v="4b"/>
    <n v="35"/>
    <n v="0"/>
    <s v="MD"/>
    <s v="MD2"/>
    <n v="19017"/>
    <n v="19018"/>
    <x v="1"/>
    <x v="11"/>
    <x v="1"/>
    <n v="2993.75"/>
    <n v="167.4"/>
    <n v="226.08"/>
    <n v="3387.23"/>
    <n v="3161.15"/>
    <n v="226.08"/>
  </r>
  <r>
    <s v="I25_66to56"/>
    <s v="Win"/>
    <s v="TR012"/>
    <x v="2"/>
    <x v="4"/>
    <s v="Fi01"/>
    <x v="7"/>
    <s v="MD2.vld"/>
    <s v="4b"/>
    <n v="35"/>
    <n v="0"/>
    <s v="MD"/>
    <s v="MD2"/>
    <n v="19035"/>
    <n v="19036"/>
    <x v="1"/>
    <x v="9"/>
    <x v="1"/>
    <n v="1923.75"/>
    <n v="70.16"/>
    <n v="181.14"/>
    <n v="2175.06"/>
    <n v="1993.92"/>
    <n v="181.14"/>
  </r>
  <r>
    <s v="I25_66to56"/>
    <s v="Win"/>
    <s v="TR012"/>
    <x v="2"/>
    <x v="4"/>
    <s v="Fi01"/>
    <x v="7"/>
    <s v="MD2.vld"/>
    <s v="4b"/>
    <n v="35"/>
    <n v="0"/>
    <s v="MD"/>
    <s v="MD2"/>
    <n v="19059"/>
    <n v="19060"/>
    <x v="1"/>
    <x v="3"/>
    <x v="1"/>
    <n v="2259.2399999999998"/>
    <n v="40.090000000000003"/>
    <n v="112.18"/>
    <n v="2411.5"/>
    <n v="2299.3200000000002"/>
    <n v="112.18"/>
  </r>
  <r>
    <s v="I25_66to56"/>
    <s v="Win"/>
    <s v="TR012"/>
    <x v="2"/>
    <x v="4"/>
    <s v="Fi01"/>
    <x v="7"/>
    <s v="MD2.vld"/>
    <s v="4b"/>
    <n v="35"/>
    <n v="0"/>
    <s v="MD"/>
    <s v="MD2"/>
    <n v="19127"/>
    <n v="19239"/>
    <x v="0"/>
    <x v="0"/>
    <x v="1"/>
    <n v="3362.36"/>
    <n v="227.94"/>
    <n v="217.13"/>
    <n v="3807.43"/>
    <n v="3590.3"/>
    <n v="217.13"/>
  </r>
  <r>
    <s v="I25_66to56"/>
    <s v="Win"/>
    <s v="TR012"/>
    <x v="2"/>
    <x v="4"/>
    <s v="Fi01"/>
    <x v="7"/>
    <s v="MD2.vld"/>
    <s v="4b"/>
    <n v="35"/>
    <n v="0"/>
    <s v="MD"/>
    <s v="MD2"/>
    <n v="19131"/>
    <n v="19130"/>
    <x v="0"/>
    <x v="2"/>
    <x v="1"/>
    <n v="3283.04"/>
    <n v="216.42"/>
    <n v="248.6"/>
    <n v="3748.07"/>
    <n v="3499.46"/>
    <n v="248.6"/>
  </r>
  <r>
    <s v="I25_66to56"/>
    <s v="Win"/>
    <s v="TR012"/>
    <x v="2"/>
    <x v="4"/>
    <s v="Fi01"/>
    <x v="7"/>
    <s v="MD2.vld"/>
    <s v="4b"/>
    <n v="35"/>
    <n v="0"/>
    <s v="MD"/>
    <s v="MD2"/>
    <n v="19136"/>
    <n v="19135"/>
    <x v="0"/>
    <x v="1"/>
    <x v="1"/>
    <n v="2503.81"/>
    <n v="134.97999999999999"/>
    <n v="254.03"/>
    <n v="2892.83"/>
    <n v="2638.79"/>
    <n v="254.03"/>
  </r>
  <r>
    <s v="I25_66to56"/>
    <s v="Win"/>
    <s v="TR012"/>
    <x v="2"/>
    <x v="4"/>
    <s v="Fi01"/>
    <x v="7"/>
    <s v="MD2.vld"/>
    <s v="4b"/>
    <n v="35"/>
    <n v="0"/>
    <s v="MD"/>
    <s v="MD2"/>
    <n v="19149"/>
    <n v="19148"/>
    <x v="0"/>
    <x v="10"/>
    <x v="1"/>
    <n v="1470.07"/>
    <n v="71.78"/>
    <n v="180.77"/>
    <n v="1722.62"/>
    <n v="1541.84"/>
    <n v="180.77"/>
  </r>
  <r>
    <s v="I25_66to56"/>
    <s v="Win"/>
    <s v="TR012"/>
    <x v="2"/>
    <x v="4"/>
    <s v="Fi01"/>
    <x v="7"/>
    <s v="MD2.vld"/>
    <s v="4b"/>
    <n v="35"/>
    <n v="0"/>
    <s v="MD"/>
    <s v="MD2"/>
    <n v="19173"/>
    <n v="19172"/>
    <x v="0"/>
    <x v="8"/>
    <x v="1"/>
    <n v="1111.9100000000001"/>
    <n v="40.450000000000003"/>
    <n v="125.1"/>
    <n v="1277.46"/>
    <n v="1152.3599999999999"/>
    <n v="125.1"/>
  </r>
  <r>
    <s v="I25_66to56"/>
    <s v="Win"/>
    <s v="TR012"/>
    <x v="2"/>
    <x v="4"/>
    <s v="Fi01"/>
    <x v="8"/>
    <s v="PM1.vld"/>
    <s v="4b"/>
    <n v="35"/>
    <n v="0"/>
    <s v="PM"/>
    <s v="PM1"/>
    <n v="5209"/>
    <n v="19241"/>
    <x v="0"/>
    <x v="0"/>
    <x v="0"/>
    <n v="91.18"/>
    <n v="11.01"/>
    <n v="39.99"/>
    <n v="2684.85"/>
    <n v="102.19"/>
    <n v="39.99"/>
  </r>
  <r>
    <s v="I25_66to56"/>
    <s v="Win"/>
    <s v="TR012"/>
    <x v="2"/>
    <x v="4"/>
    <s v="Fi01"/>
    <x v="8"/>
    <s v="PM1.vld"/>
    <s v="4b"/>
    <n v="35"/>
    <n v="0"/>
    <s v="PM"/>
    <s v="PM1"/>
    <n v="5394"/>
    <n v="15366"/>
    <x v="0"/>
    <x v="1"/>
    <x v="0"/>
    <n v="73.599999999999994"/>
    <n v="11.47"/>
    <n v="31.7"/>
    <n v="2500.9299999999998"/>
    <n v="85.07"/>
    <n v="31.7"/>
  </r>
  <r>
    <s v="I25_66to56"/>
    <s v="Win"/>
    <s v="TR012"/>
    <x v="2"/>
    <x v="4"/>
    <s v="Fi01"/>
    <x v="8"/>
    <s v="PM1.vld"/>
    <s v="4b"/>
    <n v="35"/>
    <n v="0"/>
    <s v="PM"/>
    <s v="PM1"/>
    <n v="13270"/>
    <n v="11802"/>
    <x v="0"/>
    <x v="2"/>
    <x v="0"/>
    <n v="117.37"/>
    <n v="18.63"/>
    <n v="23.21"/>
    <n v="2474.27"/>
    <n v="136.01"/>
    <n v="23.21"/>
  </r>
  <r>
    <s v="I25_66to56"/>
    <s v="Win"/>
    <s v="TR012"/>
    <x v="2"/>
    <x v="4"/>
    <s v="Fi01"/>
    <x v="8"/>
    <s v="PM1.vld"/>
    <s v="4b"/>
    <n v="35"/>
    <n v="0"/>
    <s v="PM"/>
    <s v="PM1"/>
    <n v="15333"/>
    <n v="18991"/>
    <x v="1"/>
    <x v="3"/>
    <x v="0"/>
    <n v="0"/>
    <n v="0"/>
    <n v="0"/>
    <n v="2241.73"/>
    <n v="0"/>
    <n v="0"/>
  </r>
  <r>
    <s v="I25_66to56"/>
    <s v="Win"/>
    <s v="TR012"/>
    <x v="2"/>
    <x v="4"/>
    <s v="Fi01"/>
    <x v="8"/>
    <s v="PM1.vld"/>
    <s v="4b"/>
    <n v="35"/>
    <n v="0"/>
    <s v="PM"/>
    <s v="PM1"/>
    <n v="15740"/>
    <n v="15741"/>
    <x v="1"/>
    <x v="4"/>
    <x v="0"/>
    <n v="252.03"/>
    <n v="0"/>
    <n v="0.01"/>
    <n v="1945.59"/>
    <n v="252.03"/>
    <n v="0.01"/>
  </r>
  <r>
    <s v="I25_66to56"/>
    <s v="Win"/>
    <s v="TR012"/>
    <x v="2"/>
    <x v="4"/>
    <s v="Fi01"/>
    <x v="8"/>
    <s v="PM1.vld"/>
    <s v="4b"/>
    <n v="35"/>
    <n v="0"/>
    <s v="PM"/>
    <s v="PM1"/>
    <n v="15742"/>
    <n v="15743"/>
    <x v="0"/>
    <x v="5"/>
    <x v="0"/>
    <n v="106.63"/>
    <n v="0"/>
    <n v="0"/>
    <n v="1685.52"/>
    <n v="106.63"/>
    <n v="0"/>
  </r>
  <r>
    <s v="I25_66to56"/>
    <s v="Win"/>
    <s v="TR012"/>
    <x v="2"/>
    <x v="4"/>
    <s v="Fi01"/>
    <x v="8"/>
    <s v="PM1.vld"/>
    <s v="4b"/>
    <n v="35"/>
    <n v="0"/>
    <s v="PM"/>
    <s v="PM1"/>
    <n v="17350"/>
    <n v="17351"/>
    <x v="0"/>
    <x v="6"/>
    <x v="0"/>
    <n v="23.35"/>
    <n v="0"/>
    <n v="0"/>
    <n v="1914.59"/>
    <n v="23.35"/>
    <n v="0"/>
  </r>
  <r>
    <s v="I25_66to56"/>
    <s v="Win"/>
    <s v="TR012"/>
    <x v="2"/>
    <x v="4"/>
    <s v="Fi01"/>
    <x v="8"/>
    <s v="PM1.vld"/>
    <s v="4b"/>
    <n v="35"/>
    <n v="0"/>
    <s v="PM"/>
    <s v="PM1"/>
    <n v="17352"/>
    <n v="17353"/>
    <x v="1"/>
    <x v="7"/>
    <x v="0"/>
    <n v="58.6"/>
    <n v="0"/>
    <n v="0"/>
    <n v="1934.03"/>
    <n v="58.6"/>
    <n v="0"/>
  </r>
  <r>
    <s v="I25_66to56"/>
    <s v="Win"/>
    <s v="TR012"/>
    <x v="2"/>
    <x v="4"/>
    <s v="Fi01"/>
    <x v="8"/>
    <s v="PM1.vld"/>
    <s v="4b"/>
    <n v="35"/>
    <n v="0"/>
    <s v="PM"/>
    <s v="PM1"/>
    <n v="18993"/>
    <n v="15334"/>
    <x v="0"/>
    <x v="8"/>
    <x v="0"/>
    <n v="0"/>
    <n v="0"/>
    <n v="0"/>
    <n v="1744.97"/>
    <n v="0"/>
    <n v="0"/>
  </r>
  <r>
    <s v="I25_66to56"/>
    <s v="Win"/>
    <s v="TR012"/>
    <x v="2"/>
    <x v="4"/>
    <s v="Fi01"/>
    <x v="8"/>
    <s v="PM1.vld"/>
    <s v="4b"/>
    <n v="35"/>
    <n v="0"/>
    <s v="PM"/>
    <s v="PM1"/>
    <n v="18999"/>
    <n v="19000"/>
    <x v="1"/>
    <x v="9"/>
    <x v="0"/>
    <n v="66.86"/>
    <n v="7.11"/>
    <n v="20.83"/>
    <n v="2666.51"/>
    <n v="73.97"/>
    <n v="20.83"/>
  </r>
  <r>
    <s v="I25_66to56"/>
    <s v="Win"/>
    <s v="TR012"/>
    <x v="2"/>
    <x v="4"/>
    <s v="Fi01"/>
    <x v="8"/>
    <s v="PM1.vld"/>
    <s v="4b"/>
    <n v="35"/>
    <n v="0"/>
    <s v="PM"/>
    <s v="PM1"/>
    <n v="19002"/>
    <n v="19001"/>
    <x v="0"/>
    <x v="10"/>
    <x v="0"/>
    <n v="62.66"/>
    <n v="8.92"/>
    <n v="22.54"/>
    <n v="2319.64"/>
    <n v="71.569999999999993"/>
    <n v="22.54"/>
  </r>
  <r>
    <s v="I25_66to56"/>
    <s v="Win"/>
    <s v="TR012"/>
    <x v="2"/>
    <x v="4"/>
    <s v="Fi01"/>
    <x v="8"/>
    <s v="PM1.vld"/>
    <s v="4b"/>
    <n v="35"/>
    <n v="0"/>
    <s v="PM"/>
    <s v="PM1"/>
    <n v="19004"/>
    <n v="13271"/>
    <x v="1"/>
    <x v="11"/>
    <x v="0"/>
    <n v="49.19"/>
    <n v="6.42"/>
    <n v="25.01"/>
    <n v="2826.31"/>
    <n v="55.6"/>
    <n v="25.01"/>
  </r>
  <r>
    <s v="I25_66to56"/>
    <s v="Win"/>
    <s v="TR012"/>
    <x v="2"/>
    <x v="4"/>
    <s v="Fi01"/>
    <x v="8"/>
    <s v="PM1.vld"/>
    <s v="4b"/>
    <n v="35"/>
    <n v="0"/>
    <s v="PM"/>
    <s v="PM1"/>
    <n v="19017"/>
    <n v="19018"/>
    <x v="1"/>
    <x v="11"/>
    <x v="1"/>
    <n v="588.80999999999995"/>
    <n v="51.05"/>
    <n v="109.96"/>
    <n v="749.83"/>
    <n v="639.87"/>
    <n v="109.96"/>
  </r>
  <r>
    <s v="I25_66to56"/>
    <s v="Win"/>
    <s v="TR012"/>
    <x v="2"/>
    <x v="4"/>
    <s v="Fi01"/>
    <x v="8"/>
    <s v="PM1.vld"/>
    <s v="4b"/>
    <n v="35"/>
    <n v="0"/>
    <s v="PM"/>
    <s v="PM1"/>
    <n v="19035"/>
    <n v="19036"/>
    <x v="1"/>
    <x v="9"/>
    <x v="1"/>
    <n v="413.41"/>
    <n v="26.43"/>
    <n v="64.28"/>
    <n v="504.12"/>
    <n v="439.84"/>
    <n v="64.28"/>
  </r>
  <r>
    <s v="I25_66to56"/>
    <s v="Win"/>
    <s v="TR012"/>
    <x v="2"/>
    <x v="4"/>
    <s v="Fi01"/>
    <x v="8"/>
    <s v="PM1.vld"/>
    <s v="4b"/>
    <n v="35"/>
    <n v="0"/>
    <s v="PM"/>
    <s v="PM1"/>
    <n v="19059"/>
    <n v="19060"/>
    <x v="1"/>
    <x v="3"/>
    <x v="1"/>
    <n v="468.9"/>
    <n v="9.64"/>
    <n v="27.23"/>
    <n v="505.77"/>
    <n v="478.54"/>
    <n v="27.23"/>
  </r>
  <r>
    <s v="I25_66to56"/>
    <s v="Win"/>
    <s v="TR012"/>
    <x v="2"/>
    <x v="4"/>
    <s v="Fi01"/>
    <x v="8"/>
    <s v="PM1.vld"/>
    <s v="4b"/>
    <n v="35"/>
    <n v="0"/>
    <s v="PM"/>
    <s v="PM1"/>
    <n v="19127"/>
    <n v="19239"/>
    <x v="0"/>
    <x v="0"/>
    <x v="1"/>
    <n v="500.65"/>
    <n v="72.38"/>
    <n v="93.32"/>
    <n v="666.35"/>
    <n v="573.03"/>
    <n v="93.32"/>
  </r>
  <r>
    <s v="I25_66to56"/>
    <s v="Win"/>
    <s v="TR012"/>
    <x v="2"/>
    <x v="4"/>
    <s v="Fi01"/>
    <x v="8"/>
    <s v="PM1.vld"/>
    <s v="4b"/>
    <n v="35"/>
    <n v="0"/>
    <s v="PM"/>
    <s v="PM1"/>
    <n v="19131"/>
    <n v="19130"/>
    <x v="0"/>
    <x v="2"/>
    <x v="1"/>
    <n v="526.87"/>
    <n v="71.97"/>
    <n v="107.6"/>
    <n v="706.44"/>
    <n v="598.84"/>
    <n v="107.6"/>
  </r>
  <r>
    <s v="I25_66to56"/>
    <s v="Win"/>
    <s v="TR012"/>
    <x v="2"/>
    <x v="4"/>
    <s v="Fi01"/>
    <x v="8"/>
    <s v="PM1.vld"/>
    <s v="4b"/>
    <n v="35"/>
    <n v="0"/>
    <s v="PM"/>
    <s v="PM1"/>
    <n v="19136"/>
    <n v="19135"/>
    <x v="0"/>
    <x v="1"/>
    <x v="1"/>
    <n v="504.76"/>
    <n v="66.58"/>
    <n v="96.03"/>
    <n v="667.37"/>
    <n v="571.34"/>
    <n v="96.03"/>
  </r>
  <r>
    <s v="I25_66to56"/>
    <s v="Win"/>
    <s v="TR012"/>
    <x v="2"/>
    <x v="4"/>
    <s v="Fi01"/>
    <x v="8"/>
    <s v="PM1.vld"/>
    <s v="4b"/>
    <n v="35"/>
    <n v="0"/>
    <s v="PM"/>
    <s v="PM1"/>
    <n v="19149"/>
    <n v="19148"/>
    <x v="0"/>
    <x v="10"/>
    <x v="1"/>
    <n v="313.57"/>
    <n v="34.49"/>
    <n v="66.739999999999995"/>
    <n v="414.8"/>
    <n v="348.06"/>
    <n v="66.739999999999995"/>
  </r>
  <r>
    <s v="I25_66to56"/>
    <s v="Win"/>
    <s v="TR012"/>
    <x v="2"/>
    <x v="4"/>
    <s v="Fi01"/>
    <x v="8"/>
    <s v="PM1.vld"/>
    <s v="4b"/>
    <n v="35"/>
    <n v="0"/>
    <s v="PM"/>
    <s v="PM1"/>
    <n v="19173"/>
    <n v="19172"/>
    <x v="0"/>
    <x v="8"/>
    <x v="1"/>
    <n v="175.57"/>
    <n v="3.95"/>
    <n v="25.45"/>
    <n v="204.96"/>
    <n v="179.51"/>
    <n v="25.45"/>
  </r>
  <r>
    <s v="I25_66to56"/>
    <s v="Win"/>
    <s v="TR012"/>
    <x v="2"/>
    <x v="4"/>
    <s v="Fi01"/>
    <x v="9"/>
    <s v="PM2.vld"/>
    <s v="4b"/>
    <n v="35"/>
    <n v="0"/>
    <s v="PM"/>
    <s v="PM2"/>
    <n v="5209"/>
    <n v="19241"/>
    <x v="0"/>
    <x v="0"/>
    <x v="0"/>
    <n v="155.87"/>
    <n v="18.690000000000001"/>
    <n v="79.37"/>
    <n v="5608.84"/>
    <n v="174.56"/>
    <n v="79.37"/>
  </r>
  <r>
    <s v="I25_66to56"/>
    <s v="Win"/>
    <s v="TR012"/>
    <x v="2"/>
    <x v="4"/>
    <s v="Fi01"/>
    <x v="9"/>
    <s v="PM2.vld"/>
    <s v="4b"/>
    <n v="35"/>
    <n v="0"/>
    <s v="PM"/>
    <s v="PM2"/>
    <n v="5394"/>
    <n v="15366"/>
    <x v="0"/>
    <x v="1"/>
    <x v="0"/>
    <n v="123.15"/>
    <n v="19.72"/>
    <n v="57.33"/>
    <n v="5158.8599999999997"/>
    <n v="142.87"/>
    <n v="57.33"/>
  </r>
  <r>
    <s v="I25_66to56"/>
    <s v="Win"/>
    <s v="TR012"/>
    <x v="2"/>
    <x v="4"/>
    <s v="Fi01"/>
    <x v="9"/>
    <s v="PM2.vld"/>
    <s v="4b"/>
    <n v="35"/>
    <n v="0"/>
    <s v="PM"/>
    <s v="PM2"/>
    <n v="13270"/>
    <n v="11802"/>
    <x v="0"/>
    <x v="2"/>
    <x v="0"/>
    <n v="197.64"/>
    <n v="31.23"/>
    <n v="45.6"/>
    <n v="5103.99"/>
    <n v="228.88"/>
    <n v="45.6"/>
  </r>
  <r>
    <s v="I25_66to56"/>
    <s v="Win"/>
    <s v="TR012"/>
    <x v="2"/>
    <x v="4"/>
    <s v="Fi01"/>
    <x v="9"/>
    <s v="PM2.vld"/>
    <s v="4b"/>
    <n v="35"/>
    <n v="0"/>
    <s v="PM"/>
    <s v="PM2"/>
    <n v="15333"/>
    <n v="18991"/>
    <x v="1"/>
    <x v="3"/>
    <x v="0"/>
    <n v="0"/>
    <n v="0"/>
    <n v="0"/>
    <n v="5115.9799999999996"/>
    <n v="0"/>
    <n v="0"/>
  </r>
  <r>
    <s v="I25_66to56"/>
    <s v="Win"/>
    <s v="TR012"/>
    <x v="2"/>
    <x v="4"/>
    <s v="Fi01"/>
    <x v="9"/>
    <s v="PM2.vld"/>
    <s v="4b"/>
    <n v="35"/>
    <n v="0"/>
    <s v="PM"/>
    <s v="PM2"/>
    <n v="15740"/>
    <n v="15741"/>
    <x v="1"/>
    <x v="4"/>
    <x v="0"/>
    <n v="336.52"/>
    <n v="0"/>
    <n v="0.01"/>
    <n v="4144.99"/>
    <n v="336.52"/>
    <n v="0.01"/>
  </r>
  <r>
    <s v="I25_66to56"/>
    <s v="Win"/>
    <s v="TR012"/>
    <x v="2"/>
    <x v="4"/>
    <s v="Fi01"/>
    <x v="9"/>
    <s v="PM2.vld"/>
    <s v="4b"/>
    <n v="35"/>
    <n v="0"/>
    <s v="PM"/>
    <s v="PM2"/>
    <n v="15742"/>
    <n v="15743"/>
    <x v="0"/>
    <x v="5"/>
    <x v="0"/>
    <n v="275.66000000000003"/>
    <n v="0"/>
    <n v="0.08"/>
    <n v="3472.53"/>
    <n v="275.66000000000003"/>
    <n v="0.08"/>
  </r>
  <r>
    <s v="I25_66to56"/>
    <s v="Win"/>
    <s v="TR012"/>
    <x v="2"/>
    <x v="4"/>
    <s v="Fi01"/>
    <x v="9"/>
    <s v="PM2.vld"/>
    <s v="4b"/>
    <n v="35"/>
    <n v="0"/>
    <s v="PM"/>
    <s v="PM2"/>
    <n v="17350"/>
    <n v="17351"/>
    <x v="0"/>
    <x v="6"/>
    <x v="0"/>
    <n v="60.27"/>
    <n v="0"/>
    <n v="0.01"/>
    <n v="4137.51"/>
    <n v="60.27"/>
    <n v="0.01"/>
  </r>
  <r>
    <s v="I25_66to56"/>
    <s v="Win"/>
    <s v="TR012"/>
    <x v="2"/>
    <x v="4"/>
    <s v="Fi01"/>
    <x v="9"/>
    <s v="PM2.vld"/>
    <s v="4b"/>
    <n v="35"/>
    <n v="0"/>
    <s v="PM"/>
    <s v="PM2"/>
    <n v="17352"/>
    <n v="17353"/>
    <x v="1"/>
    <x v="7"/>
    <x v="0"/>
    <n v="75.510000000000005"/>
    <n v="0"/>
    <n v="0"/>
    <n v="4089.5"/>
    <n v="75.510000000000005"/>
    <n v="0"/>
  </r>
  <r>
    <s v="I25_66to56"/>
    <s v="Win"/>
    <s v="TR012"/>
    <x v="2"/>
    <x v="4"/>
    <s v="Fi01"/>
    <x v="9"/>
    <s v="PM2.vld"/>
    <s v="4b"/>
    <n v="35"/>
    <n v="0"/>
    <s v="PM"/>
    <s v="PM2"/>
    <n v="18993"/>
    <n v="15334"/>
    <x v="0"/>
    <x v="8"/>
    <x v="0"/>
    <n v="0"/>
    <n v="0"/>
    <n v="0"/>
    <n v="3533.92"/>
    <n v="0"/>
    <n v="0"/>
  </r>
  <r>
    <s v="I25_66to56"/>
    <s v="Win"/>
    <s v="TR012"/>
    <x v="2"/>
    <x v="4"/>
    <s v="Fi01"/>
    <x v="9"/>
    <s v="PM2.vld"/>
    <s v="4b"/>
    <n v="35"/>
    <n v="0"/>
    <s v="PM"/>
    <s v="PM2"/>
    <n v="18999"/>
    <n v="19000"/>
    <x v="1"/>
    <x v="9"/>
    <x v="0"/>
    <n v="121.64"/>
    <n v="14.37"/>
    <n v="50.43"/>
    <n v="5864.71"/>
    <n v="136.01"/>
    <n v="50.43"/>
  </r>
  <r>
    <s v="I25_66to56"/>
    <s v="Win"/>
    <s v="TR012"/>
    <x v="2"/>
    <x v="4"/>
    <s v="Fi01"/>
    <x v="9"/>
    <s v="PM2.vld"/>
    <s v="4b"/>
    <n v="35"/>
    <n v="0"/>
    <s v="PM"/>
    <s v="PM2"/>
    <n v="19002"/>
    <n v="19001"/>
    <x v="0"/>
    <x v="10"/>
    <x v="0"/>
    <n v="163.22"/>
    <n v="21.78"/>
    <n v="47.31"/>
    <n v="4661.38"/>
    <n v="185"/>
    <n v="47.31"/>
  </r>
  <r>
    <s v="I25_66to56"/>
    <s v="Win"/>
    <s v="TR012"/>
    <x v="2"/>
    <x v="4"/>
    <s v="Fi01"/>
    <x v="9"/>
    <s v="PM2.vld"/>
    <s v="4b"/>
    <n v="35"/>
    <n v="0"/>
    <s v="PM"/>
    <s v="PM2"/>
    <n v="19004"/>
    <n v="13271"/>
    <x v="1"/>
    <x v="11"/>
    <x v="0"/>
    <n v="102.87"/>
    <n v="12.81"/>
    <n v="68.63"/>
    <n v="5989.15"/>
    <n v="115.68"/>
    <n v="68.63"/>
  </r>
  <r>
    <s v="I25_66to56"/>
    <s v="Win"/>
    <s v="TR012"/>
    <x v="2"/>
    <x v="4"/>
    <s v="Fi01"/>
    <x v="9"/>
    <s v="PM2.vld"/>
    <s v="4b"/>
    <n v="35"/>
    <n v="0"/>
    <s v="PM"/>
    <s v="PM2"/>
    <n v="19017"/>
    <n v="19018"/>
    <x v="1"/>
    <x v="11"/>
    <x v="1"/>
    <n v="932.18"/>
    <n v="95.39"/>
    <n v="309.33"/>
    <n v="1336.9"/>
    <n v="1027.57"/>
    <n v="309.33"/>
  </r>
  <r>
    <s v="I25_66to56"/>
    <s v="Win"/>
    <s v="TR012"/>
    <x v="2"/>
    <x v="4"/>
    <s v="Fi01"/>
    <x v="9"/>
    <s v="PM2.vld"/>
    <s v="4b"/>
    <n v="35"/>
    <n v="0"/>
    <s v="PM"/>
    <s v="PM2"/>
    <n v="19035"/>
    <n v="19036"/>
    <x v="1"/>
    <x v="9"/>
    <x v="1"/>
    <n v="613.13"/>
    <n v="50.8"/>
    <n v="167.94"/>
    <n v="831.87"/>
    <n v="663.93"/>
    <n v="167.94"/>
  </r>
  <r>
    <s v="I25_66to56"/>
    <s v="Win"/>
    <s v="TR012"/>
    <x v="2"/>
    <x v="4"/>
    <s v="Fi01"/>
    <x v="9"/>
    <s v="PM2.vld"/>
    <s v="4b"/>
    <n v="35"/>
    <n v="0"/>
    <s v="PM"/>
    <s v="PM2"/>
    <n v="19059"/>
    <n v="19060"/>
    <x v="1"/>
    <x v="3"/>
    <x v="1"/>
    <n v="736.15"/>
    <n v="16.04"/>
    <n v="59.52"/>
    <n v="811.71"/>
    <n v="752.18"/>
    <n v="59.52"/>
  </r>
  <r>
    <s v="I25_66to56"/>
    <s v="Win"/>
    <s v="TR012"/>
    <x v="2"/>
    <x v="4"/>
    <s v="Fi01"/>
    <x v="9"/>
    <s v="PM2.vld"/>
    <s v="4b"/>
    <n v="35"/>
    <n v="0"/>
    <s v="PM"/>
    <s v="PM2"/>
    <n v="19127"/>
    <n v="19239"/>
    <x v="0"/>
    <x v="0"/>
    <x v="1"/>
    <n v="989.17"/>
    <n v="141.99"/>
    <n v="232.34"/>
    <n v="1363.5"/>
    <n v="1131.1600000000001"/>
    <n v="232.34"/>
  </r>
  <r>
    <s v="I25_66to56"/>
    <s v="Win"/>
    <s v="TR012"/>
    <x v="2"/>
    <x v="4"/>
    <s v="Fi01"/>
    <x v="9"/>
    <s v="PM2.vld"/>
    <s v="4b"/>
    <n v="35"/>
    <n v="0"/>
    <s v="PM"/>
    <s v="PM2"/>
    <n v="19131"/>
    <n v="19130"/>
    <x v="0"/>
    <x v="2"/>
    <x v="1"/>
    <n v="1072.82"/>
    <n v="145.03"/>
    <n v="255.8"/>
    <n v="1473.65"/>
    <n v="1217.8499999999999"/>
    <n v="255.8"/>
  </r>
  <r>
    <s v="I25_66to56"/>
    <s v="Win"/>
    <s v="TR012"/>
    <x v="2"/>
    <x v="4"/>
    <s v="Fi01"/>
    <x v="9"/>
    <s v="PM2.vld"/>
    <s v="4b"/>
    <n v="35"/>
    <n v="0"/>
    <s v="PM"/>
    <s v="PM2"/>
    <n v="19136"/>
    <n v="19135"/>
    <x v="0"/>
    <x v="1"/>
    <x v="1"/>
    <n v="1072.43"/>
    <n v="139.29"/>
    <n v="232.67"/>
    <n v="1444.39"/>
    <n v="1211.72"/>
    <n v="232.67"/>
  </r>
  <r>
    <s v="I25_66to56"/>
    <s v="Win"/>
    <s v="TR012"/>
    <x v="2"/>
    <x v="4"/>
    <s v="Fi01"/>
    <x v="9"/>
    <s v="PM2.vld"/>
    <s v="4b"/>
    <n v="35"/>
    <n v="0"/>
    <s v="PM"/>
    <s v="PM2"/>
    <n v="19149"/>
    <n v="19148"/>
    <x v="0"/>
    <x v="10"/>
    <x v="1"/>
    <n v="719.65"/>
    <n v="80.06"/>
    <n v="153.07"/>
    <n v="952.78"/>
    <n v="799.71"/>
    <n v="153.07"/>
  </r>
  <r>
    <s v="I25_66to56"/>
    <s v="Win"/>
    <s v="TR012"/>
    <x v="2"/>
    <x v="4"/>
    <s v="Fi01"/>
    <x v="9"/>
    <s v="PM2.vld"/>
    <s v="4b"/>
    <n v="35"/>
    <n v="0"/>
    <s v="PM"/>
    <s v="PM2"/>
    <n v="19173"/>
    <n v="19172"/>
    <x v="0"/>
    <x v="8"/>
    <x v="1"/>
    <n v="474.03"/>
    <n v="11.72"/>
    <n v="55.32"/>
    <n v="541.05999999999995"/>
    <n v="485.74"/>
    <n v="55.32"/>
  </r>
  <r>
    <s v="I25_66to56"/>
    <s v="Win"/>
    <s v="TR012"/>
    <x v="2"/>
    <x v="4"/>
    <s v="Fi01"/>
    <x v="10"/>
    <s v="PM3.vld"/>
    <s v="4b"/>
    <n v="35"/>
    <n v="0"/>
    <s v="PM"/>
    <s v="PM3"/>
    <n v="5209"/>
    <n v="19241"/>
    <x v="0"/>
    <x v="0"/>
    <x v="0"/>
    <n v="169.12"/>
    <n v="21.69"/>
    <n v="134.43"/>
    <n v="8873.2199999999993"/>
    <n v="190.81"/>
    <n v="134.43"/>
  </r>
  <r>
    <s v="I25_66to56"/>
    <s v="Win"/>
    <s v="TR012"/>
    <x v="2"/>
    <x v="4"/>
    <s v="Fi01"/>
    <x v="10"/>
    <s v="PM3.vld"/>
    <s v="4b"/>
    <n v="35"/>
    <n v="0"/>
    <s v="PM"/>
    <s v="PM3"/>
    <n v="5394"/>
    <n v="15366"/>
    <x v="0"/>
    <x v="1"/>
    <x v="0"/>
    <n v="224.74"/>
    <n v="37.86"/>
    <n v="123.48"/>
    <n v="8017.78"/>
    <n v="262.60000000000002"/>
    <n v="123.48"/>
  </r>
  <r>
    <s v="I25_66to56"/>
    <s v="Win"/>
    <s v="TR012"/>
    <x v="2"/>
    <x v="4"/>
    <s v="Fi01"/>
    <x v="10"/>
    <s v="PM3.vld"/>
    <s v="4b"/>
    <n v="35"/>
    <n v="0"/>
    <s v="PM"/>
    <s v="PM3"/>
    <n v="13270"/>
    <n v="11802"/>
    <x v="0"/>
    <x v="2"/>
    <x v="0"/>
    <n v="432.32"/>
    <n v="69.239999999999995"/>
    <n v="71.66"/>
    <n v="8152.53"/>
    <n v="501.56"/>
    <n v="71.66"/>
  </r>
  <r>
    <s v="I25_66to56"/>
    <s v="Win"/>
    <s v="TR012"/>
    <x v="2"/>
    <x v="4"/>
    <s v="Fi01"/>
    <x v="10"/>
    <s v="PM3.vld"/>
    <s v="4b"/>
    <n v="35"/>
    <n v="0"/>
    <s v="PM"/>
    <s v="PM3"/>
    <n v="15333"/>
    <n v="18991"/>
    <x v="1"/>
    <x v="3"/>
    <x v="0"/>
    <n v="0"/>
    <n v="0"/>
    <n v="0"/>
    <n v="8427.11"/>
    <n v="0"/>
    <n v="0"/>
  </r>
  <r>
    <s v="I25_66to56"/>
    <s v="Win"/>
    <s v="TR012"/>
    <x v="2"/>
    <x v="4"/>
    <s v="Fi01"/>
    <x v="10"/>
    <s v="PM3.vld"/>
    <s v="4b"/>
    <n v="35"/>
    <n v="0"/>
    <s v="PM"/>
    <s v="PM3"/>
    <n v="15740"/>
    <n v="15741"/>
    <x v="1"/>
    <x v="4"/>
    <x v="0"/>
    <n v="473.61"/>
    <n v="0"/>
    <n v="0"/>
    <n v="6386.32"/>
    <n v="473.61"/>
    <n v="0"/>
  </r>
  <r>
    <s v="I25_66to56"/>
    <s v="Win"/>
    <s v="TR012"/>
    <x v="2"/>
    <x v="4"/>
    <s v="Fi01"/>
    <x v="10"/>
    <s v="PM3.vld"/>
    <s v="4b"/>
    <n v="35"/>
    <n v="0"/>
    <s v="PM"/>
    <s v="PM3"/>
    <n v="15742"/>
    <n v="15743"/>
    <x v="0"/>
    <x v="5"/>
    <x v="0"/>
    <n v="536.9"/>
    <n v="0"/>
    <n v="0.62"/>
    <n v="5111.3999999999996"/>
    <n v="536.9"/>
    <n v="0.62"/>
  </r>
  <r>
    <s v="I25_66to56"/>
    <s v="Win"/>
    <s v="TR012"/>
    <x v="2"/>
    <x v="4"/>
    <s v="Fi01"/>
    <x v="10"/>
    <s v="PM3.vld"/>
    <s v="4b"/>
    <n v="35"/>
    <n v="0"/>
    <s v="PM"/>
    <s v="PM3"/>
    <n v="17350"/>
    <n v="17351"/>
    <x v="0"/>
    <x v="6"/>
    <x v="0"/>
    <n v="112.21"/>
    <n v="0"/>
    <n v="0.15"/>
    <n v="6581.97"/>
    <n v="112.21"/>
    <n v="0.15"/>
  </r>
  <r>
    <s v="I25_66to56"/>
    <s v="Win"/>
    <s v="TR012"/>
    <x v="2"/>
    <x v="4"/>
    <s v="Fi01"/>
    <x v="10"/>
    <s v="PM3.vld"/>
    <s v="4b"/>
    <n v="35"/>
    <n v="0"/>
    <s v="PM"/>
    <s v="PM3"/>
    <n v="17352"/>
    <n v="17353"/>
    <x v="1"/>
    <x v="7"/>
    <x v="0"/>
    <n v="98.73"/>
    <n v="0"/>
    <n v="0"/>
    <n v="6429.32"/>
    <n v="98.73"/>
    <n v="0"/>
  </r>
  <r>
    <s v="I25_66to56"/>
    <s v="Win"/>
    <s v="TR012"/>
    <x v="2"/>
    <x v="4"/>
    <s v="Fi01"/>
    <x v="10"/>
    <s v="PM3.vld"/>
    <s v="4b"/>
    <n v="35"/>
    <n v="0"/>
    <s v="PM"/>
    <s v="PM3"/>
    <n v="18993"/>
    <n v="15334"/>
    <x v="0"/>
    <x v="8"/>
    <x v="0"/>
    <n v="0"/>
    <n v="0"/>
    <n v="0"/>
    <n v="5389.4"/>
    <n v="0"/>
    <n v="0"/>
  </r>
  <r>
    <s v="I25_66to56"/>
    <s v="Win"/>
    <s v="TR012"/>
    <x v="2"/>
    <x v="4"/>
    <s v="Fi01"/>
    <x v="10"/>
    <s v="PM3.vld"/>
    <s v="4b"/>
    <n v="35"/>
    <n v="0"/>
    <s v="PM"/>
    <s v="PM3"/>
    <n v="18999"/>
    <n v="19000"/>
    <x v="1"/>
    <x v="9"/>
    <x v="0"/>
    <n v="141.63999999999999"/>
    <n v="16.37"/>
    <n v="76.349999999999994"/>
    <n v="9076.4599999999991"/>
    <n v="158.01"/>
    <n v="76.349999999999994"/>
  </r>
  <r>
    <s v="I25_66to56"/>
    <s v="Win"/>
    <s v="TR012"/>
    <x v="2"/>
    <x v="4"/>
    <s v="Fi01"/>
    <x v="10"/>
    <s v="PM3.vld"/>
    <s v="4b"/>
    <n v="35"/>
    <n v="0"/>
    <s v="PM"/>
    <s v="PM3"/>
    <n v="19002"/>
    <n v="19001"/>
    <x v="0"/>
    <x v="10"/>
    <x v="0"/>
    <n v="261.27"/>
    <n v="35.659999999999997"/>
    <n v="92.11"/>
    <n v="7599.58"/>
    <n v="296.93"/>
    <n v="92.11"/>
  </r>
  <r>
    <s v="I25_66to56"/>
    <s v="Win"/>
    <s v="TR012"/>
    <x v="2"/>
    <x v="4"/>
    <s v="Fi01"/>
    <x v="10"/>
    <s v="PM3.vld"/>
    <s v="4b"/>
    <n v="35"/>
    <n v="0"/>
    <s v="PM"/>
    <s v="PM3"/>
    <n v="19004"/>
    <n v="13271"/>
    <x v="1"/>
    <x v="11"/>
    <x v="0"/>
    <n v="290.77999999999997"/>
    <n v="41.36"/>
    <n v="219.54"/>
    <n v="9764.34"/>
    <n v="332.13"/>
    <n v="219.54"/>
  </r>
  <r>
    <s v="I25_66to56"/>
    <s v="Win"/>
    <s v="TR012"/>
    <x v="2"/>
    <x v="4"/>
    <s v="Fi01"/>
    <x v="10"/>
    <s v="PM3.vld"/>
    <s v="4b"/>
    <n v="35"/>
    <n v="0"/>
    <s v="PM"/>
    <s v="PM3"/>
    <n v="19017"/>
    <n v="19018"/>
    <x v="1"/>
    <x v="11"/>
    <x v="1"/>
    <n v="1375.33"/>
    <n v="153.46"/>
    <n v="656.37"/>
    <n v="2185.15"/>
    <n v="1528.79"/>
    <n v="656.37"/>
  </r>
  <r>
    <s v="I25_66to56"/>
    <s v="Win"/>
    <s v="TR012"/>
    <x v="2"/>
    <x v="4"/>
    <s v="Fi01"/>
    <x v="10"/>
    <s v="PM3.vld"/>
    <s v="4b"/>
    <n v="35"/>
    <n v="0"/>
    <s v="PM"/>
    <s v="PM3"/>
    <n v="19035"/>
    <n v="19036"/>
    <x v="1"/>
    <x v="9"/>
    <x v="1"/>
    <n v="910.38"/>
    <n v="87.36"/>
    <n v="387.34"/>
    <n v="1385.08"/>
    <n v="997.74"/>
    <n v="387.34"/>
  </r>
  <r>
    <s v="I25_66to56"/>
    <s v="Win"/>
    <s v="TR012"/>
    <x v="2"/>
    <x v="4"/>
    <s v="Fi01"/>
    <x v="10"/>
    <s v="PM3.vld"/>
    <s v="4b"/>
    <n v="35"/>
    <n v="0"/>
    <s v="PM"/>
    <s v="PM3"/>
    <n v="19059"/>
    <n v="19060"/>
    <x v="1"/>
    <x v="3"/>
    <x v="1"/>
    <n v="1143.6600000000001"/>
    <n v="25.09"/>
    <n v="99.69"/>
    <n v="1268.44"/>
    <n v="1168.75"/>
    <n v="99.69"/>
  </r>
  <r>
    <s v="I25_66to56"/>
    <s v="Win"/>
    <s v="TR012"/>
    <x v="2"/>
    <x v="4"/>
    <s v="Fi01"/>
    <x v="10"/>
    <s v="PM3.vld"/>
    <s v="4b"/>
    <n v="35"/>
    <n v="0"/>
    <s v="PM"/>
    <s v="PM3"/>
    <n v="19127"/>
    <n v="19239"/>
    <x v="0"/>
    <x v="0"/>
    <x v="1"/>
    <n v="1767.92"/>
    <n v="253.9"/>
    <n v="421.66"/>
    <n v="2443.48"/>
    <n v="2021.82"/>
    <n v="421.66"/>
  </r>
  <r>
    <s v="I25_66to56"/>
    <s v="Win"/>
    <s v="TR012"/>
    <x v="2"/>
    <x v="4"/>
    <s v="Fi01"/>
    <x v="10"/>
    <s v="PM3.vld"/>
    <s v="4b"/>
    <n v="35"/>
    <n v="0"/>
    <s v="PM"/>
    <s v="PM3"/>
    <n v="19131"/>
    <n v="19130"/>
    <x v="0"/>
    <x v="2"/>
    <x v="1"/>
    <n v="1656.17"/>
    <n v="219.57"/>
    <n v="457.92"/>
    <n v="2333.66"/>
    <n v="1875.74"/>
    <n v="457.92"/>
  </r>
  <r>
    <s v="I25_66to56"/>
    <s v="Win"/>
    <s v="TR012"/>
    <x v="2"/>
    <x v="4"/>
    <s v="Fi01"/>
    <x v="10"/>
    <s v="PM3.vld"/>
    <s v="4b"/>
    <n v="35"/>
    <n v="0"/>
    <s v="PM"/>
    <s v="PM3"/>
    <n v="19136"/>
    <n v="19135"/>
    <x v="0"/>
    <x v="1"/>
    <x v="1"/>
    <n v="1592.83"/>
    <n v="199.57"/>
    <n v="385.53"/>
    <n v="2177.9299999999998"/>
    <n v="1792.39"/>
    <n v="385.53"/>
  </r>
  <r>
    <s v="I25_66to56"/>
    <s v="Win"/>
    <s v="TR012"/>
    <x v="2"/>
    <x v="4"/>
    <s v="Fi01"/>
    <x v="10"/>
    <s v="PM3.vld"/>
    <s v="4b"/>
    <n v="35"/>
    <n v="0"/>
    <s v="PM"/>
    <s v="PM3"/>
    <n v="19149"/>
    <n v="19148"/>
    <x v="0"/>
    <x v="10"/>
    <x v="1"/>
    <n v="1174.29"/>
    <n v="121.87"/>
    <n v="276.93"/>
    <n v="1573.09"/>
    <n v="1296.1600000000001"/>
    <n v="276.93"/>
  </r>
  <r>
    <s v="I25_66to56"/>
    <s v="Win"/>
    <s v="TR012"/>
    <x v="2"/>
    <x v="4"/>
    <s v="Fi01"/>
    <x v="10"/>
    <s v="PM3.vld"/>
    <s v="4b"/>
    <n v="35"/>
    <n v="0"/>
    <s v="PM"/>
    <s v="PM3"/>
    <n v="19173"/>
    <n v="19172"/>
    <x v="0"/>
    <x v="8"/>
    <x v="1"/>
    <n v="940.73"/>
    <n v="24.24"/>
    <n v="91.43"/>
    <n v="1056.4000000000001"/>
    <n v="964.97"/>
    <n v="91.43"/>
  </r>
  <r>
    <s v="I25_66to56"/>
    <s v="Win"/>
    <s v="TR012"/>
    <x v="2"/>
    <x v="4"/>
    <s v="Fi01"/>
    <x v="11"/>
    <s v="PM4.vld"/>
    <s v="4b"/>
    <n v="35"/>
    <n v="0"/>
    <s v="PM"/>
    <s v="PM4"/>
    <n v="5209"/>
    <n v="19241"/>
    <x v="0"/>
    <x v="0"/>
    <x v="0"/>
    <n v="149.87"/>
    <n v="17.239999999999998"/>
    <n v="84.23"/>
    <n v="5511.84"/>
    <n v="167.11"/>
    <n v="84.23"/>
  </r>
  <r>
    <s v="I25_66to56"/>
    <s v="Win"/>
    <s v="TR012"/>
    <x v="2"/>
    <x v="4"/>
    <s v="Fi01"/>
    <x v="11"/>
    <s v="PM4.vld"/>
    <s v="4b"/>
    <n v="35"/>
    <n v="0"/>
    <s v="PM"/>
    <s v="PM4"/>
    <n v="5394"/>
    <n v="15366"/>
    <x v="0"/>
    <x v="1"/>
    <x v="0"/>
    <n v="237.17"/>
    <n v="34.08"/>
    <n v="65.41"/>
    <n v="4930.5600000000004"/>
    <n v="271.25"/>
    <n v="65.41"/>
  </r>
  <r>
    <s v="I25_66to56"/>
    <s v="Win"/>
    <s v="TR012"/>
    <x v="2"/>
    <x v="4"/>
    <s v="Fi01"/>
    <x v="11"/>
    <s v="PM4.vld"/>
    <s v="4b"/>
    <n v="35"/>
    <n v="0"/>
    <s v="PM"/>
    <s v="PM4"/>
    <n v="13270"/>
    <n v="11802"/>
    <x v="0"/>
    <x v="2"/>
    <x v="0"/>
    <n v="236.5"/>
    <n v="35.270000000000003"/>
    <n v="47.35"/>
    <n v="4929.1400000000003"/>
    <n v="271.77"/>
    <n v="47.35"/>
  </r>
  <r>
    <s v="I25_66to56"/>
    <s v="Win"/>
    <s v="TR012"/>
    <x v="2"/>
    <x v="4"/>
    <s v="Fi01"/>
    <x v="11"/>
    <s v="PM4.vld"/>
    <s v="4b"/>
    <n v="35"/>
    <n v="0"/>
    <s v="PM"/>
    <s v="PM4"/>
    <n v="15333"/>
    <n v="18991"/>
    <x v="1"/>
    <x v="3"/>
    <x v="0"/>
    <n v="0"/>
    <n v="0"/>
    <n v="0"/>
    <n v="4519.55"/>
    <n v="0"/>
    <n v="0"/>
  </r>
  <r>
    <s v="I25_66to56"/>
    <s v="Win"/>
    <s v="TR012"/>
    <x v="2"/>
    <x v="4"/>
    <s v="Fi01"/>
    <x v="11"/>
    <s v="PM4.vld"/>
    <s v="4b"/>
    <n v="35"/>
    <n v="0"/>
    <s v="PM"/>
    <s v="PM4"/>
    <n v="15740"/>
    <n v="15741"/>
    <x v="1"/>
    <x v="4"/>
    <x v="0"/>
    <n v="376.8"/>
    <n v="0"/>
    <n v="0"/>
    <n v="3735.67"/>
    <n v="376.8"/>
    <n v="0"/>
  </r>
  <r>
    <s v="I25_66to56"/>
    <s v="Win"/>
    <s v="TR012"/>
    <x v="2"/>
    <x v="4"/>
    <s v="Fi01"/>
    <x v="11"/>
    <s v="PM4.vld"/>
    <s v="4b"/>
    <n v="35"/>
    <n v="0"/>
    <s v="PM"/>
    <s v="PM4"/>
    <n v="15742"/>
    <n v="15743"/>
    <x v="0"/>
    <x v="5"/>
    <x v="0"/>
    <n v="233.16"/>
    <n v="0"/>
    <n v="0"/>
    <n v="2677.2"/>
    <n v="233.16"/>
    <n v="0"/>
  </r>
  <r>
    <s v="I25_66to56"/>
    <s v="Win"/>
    <s v="TR012"/>
    <x v="2"/>
    <x v="4"/>
    <s v="Fi01"/>
    <x v="11"/>
    <s v="PM4.vld"/>
    <s v="4b"/>
    <n v="35"/>
    <n v="0"/>
    <s v="PM"/>
    <s v="PM4"/>
    <n v="17350"/>
    <n v="17351"/>
    <x v="0"/>
    <x v="6"/>
    <x v="0"/>
    <n v="62.69"/>
    <n v="0"/>
    <n v="0"/>
    <n v="3759.84"/>
    <n v="62.69"/>
    <n v="0"/>
  </r>
  <r>
    <s v="I25_66to56"/>
    <s v="Win"/>
    <s v="TR012"/>
    <x v="2"/>
    <x v="4"/>
    <s v="Fi01"/>
    <x v="11"/>
    <s v="PM4.vld"/>
    <s v="4b"/>
    <n v="35"/>
    <n v="0"/>
    <s v="PM"/>
    <s v="PM4"/>
    <n v="17352"/>
    <n v="17353"/>
    <x v="1"/>
    <x v="7"/>
    <x v="0"/>
    <n v="92.89"/>
    <n v="0"/>
    <n v="0"/>
    <n v="3821.96"/>
    <n v="92.89"/>
    <n v="0"/>
  </r>
  <r>
    <s v="I25_66to56"/>
    <s v="Win"/>
    <s v="TR012"/>
    <x v="2"/>
    <x v="4"/>
    <s v="Fi01"/>
    <x v="11"/>
    <s v="PM4.vld"/>
    <s v="4b"/>
    <n v="35"/>
    <n v="0"/>
    <s v="PM"/>
    <s v="PM4"/>
    <n v="18993"/>
    <n v="15334"/>
    <x v="0"/>
    <x v="8"/>
    <x v="0"/>
    <n v="0"/>
    <n v="0"/>
    <n v="0"/>
    <n v="2839.22"/>
    <n v="0"/>
    <n v="0"/>
  </r>
  <r>
    <s v="I25_66to56"/>
    <s v="Win"/>
    <s v="TR012"/>
    <x v="2"/>
    <x v="4"/>
    <s v="Fi01"/>
    <x v="11"/>
    <s v="PM4.vld"/>
    <s v="4b"/>
    <n v="35"/>
    <n v="0"/>
    <s v="PM"/>
    <s v="PM4"/>
    <n v="18999"/>
    <n v="19000"/>
    <x v="1"/>
    <x v="9"/>
    <x v="0"/>
    <n v="129.97"/>
    <n v="14.36"/>
    <n v="47.23"/>
    <n v="5382.83"/>
    <n v="144.33000000000001"/>
    <n v="47.23"/>
  </r>
  <r>
    <s v="I25_66to56"/>
    <s v="Win"/>
    <s v="TR012"/>
    <x v="2"/>
    <x v="4"/>
    <s v="Fi01"/>
    <x v="11"/>
    <s v="PM4.vld"/>
    <s v="4b"/>
    <n v="35"/>
    <n v="0"/>
    <s v="PM"/>
    <s v="PM4"/>
    <n v="19002"/>
    <n v="19001"/>
    <x v="0"/>
    <x v="10"/>
    <x v="0"/>
    <n v="122.91"/>
    <n v="16.29"/>
    <n v="44.69"/>
    <n v="4236.21"/>
    <n v="139.19999999999999"/>
    <n v="44.69"/>
  </r>
  <r>
    <s v="I25_66to56"/>
    <s v="Win"/>
    <s v="TR012"/>
    <x v="2"/>
    <x v="4"/>
    <s v="Fi01"/>
    <x v="11"/>
    <s v="PM4.vld"/>
    <s v="4b"/>
    <n v="35"/>
    <n v="0"/>
    <s v="PM"/>
    <s v="PM4"/>
    <n v="19004"/>
    <n v="13271"/>
    <x v="1"/>
    <x v="11"/>
    <x v="0"/>
    <n v="119.83"/>
    <n v="15.19"/>
    <n v="70.92"/>
    <n v="5737.52"/>
    <n v="135.02000000000001"/>
    <n v="70.92"/>
  </r>
  <r>
    <s v="I25_66to56"/>
    <s v="Win"/>
    <s v="TR012"/>
    <x v="2"/>
    <x v="4"/>
    <s v="Fi01"/>
    <x v="11"/>
    <s v="PM4.vld"/>
    <s v="4b"/>
    <n v="35"/>
    <n v="0"/>
    <s v="PM"/>
    <s v="PM4"/>
    <n v="19017"/>
    <n v="19018"/>
    <x v="1"/>
    <x v="11"/>
    <x v="1"/>
    <n v="1017.33"/>
    <n v="92.53"/>
    <n v="256.63"/>
    <n v="1366.5"/>
    <n v="1109.8699999999999"/>
    <n v="256.63"/>
  </r>
  <r>
    <s v="I25_66to56"/>
    <s v="Win"/>
    <s v="TR012"/>
    <x v="2"/>
    <x v="4"/>
    <s v="Fi01"/>
    <x v="11"/>
    <s v="PM4.vld"/>
    <s v="4b"/>
    <n v="35"/>
    <n v="0"/>
    <s v="PM"/>
    <s v="PM4"/>
    <n v="19035"/>
    <n v="19036"/>
    <x v="1"/>
    <x v="9"/>
    <x v="1"/>
    <n v="614.11"/>
    <n v="41.89"/>
    <n v="134.9"/>
    <n v="790.9"/>
    <n v="655.99"/>
    <n v="134.9"/>
  </r>
  <r>
    <s v="I25_66to56"/>
    <s v="Win"/>
    <s v="TR012"/>
    <x v="2"/>
    <x v="4"/>
    <s v="Fi01"/>
    <x v="11"/>
    <s v="PM4.vld"/>
    <s v="4b"/>
    <n v="35"/>
    <n v="0"/>
    <s v="PM"/>
    <s v="PM4"/>
    <n v="19059"/>
    <n v="19060"/>
    <x v="1"/>
    <x v="3"/>
    <x v="1"/>
    <n v="726.99"/>
    <n v="16.14"/>
    <n v="55.63"/>
    <n v="798.76"/>
    <n v="743.13"/>
    <n v="55.63"/>
  </r>
  <r>
    <s v="I25_66to56"/>
    <s v="Win"/>
    <s v="TR012"/>
    <x v="2"/>
    <x v="4"/>
    <s v="Fi01"/>
    <x v="11"/>
    <s v="PM4.vld"/>
    <s v="4b"/>
    <n v="35"/>
    <n v="0"/>
    <s v="PM"/>
    <s v="PM4"/>
    <n v="19127"/>
    <n v="19239"/>
    <x v="0"/>
    <x v="0"/>
    <x v="1"/>
    <n v="1109.3699999999999"/>
    <n v="150.94"/>
    <n v="190.13"/>
    <n v="1450.44"/>
    <n v="1260.31"/>
    <n v="190.13"/>
  </r>
  <r>
    <s v="I25_66to56"/>
    <s v="Win"/>
    <s v="TR012"/>
    <x v="2"/>
    <x v="4"/>
    <s v="Fi01"/>
    <x v="11"/>
    <s v="PM4.vld"/>
    <s v="4b"/>
    <n v="35"/>
    <n v="0"/>
    <s v="PM"/>
    <s v="PM4"/>
    <n v="19131"/>
    <n v="19130"/>
    <x v="0"/>
    <x v="2"/>
    <x v="1"/>
    <n v="1149.94"/>
    <n v="149.94999999999999"/>
    <n v="213.35"/>
    <n v="1513.24"/>
    <n v="1299.8900000000001"/>
    <n v="213.35"/>
  </r>
  <r>
    <s v="I25_66to56"/>
    <s v="Win"/>
    <s v="TR012"/>
    <x v="2"/>
    <x v="4"/>
    <s v="Fi01"/>
    <x v="11"/>
    <s v="PM4.vld"/>
    <s v="4b"/>
    <n v="35"/>
    <n v="0"/>
    <s v="PM"/>
    <s v="PM4"/>
    <n v="19136"/>
    <n v="19135"/>
    <x v="0"/>
    <x v="1"/>
    <x v="1"/>
    <n v="1071.95"/>
    <n v="135.19999999999999"/>
    <n v="189.93"/>
    <n v="1397.09"/>
    <n v="1207.1600000000001"/>
    <n v="189.93"/>
  </r>
  <r>
    <s v="I25_66to56"/>
    <s v="Win"/>
    <s v="TR012"/>
    <x v="2"/>
    <x v="4"/>
    <s v="Fi01"/>
    <x v="11"/>
    <s v="PM4.vld"/>
    <s v="4b"/>
    <n v="35"/>
    <n v="0"/>
    <s v="PM"/>
    <s v="PM4"/>
    <n v="19149"/>
    <n v="19148"/>
    <x v="0"/>
    <x v="10"/>
    <x v="1"/>
    <n v="638.27"/>
    <n v="67.290000000000006"/>
    <n v="141.72"/>
    <n v="847.29"/>
    <n v="705.56"/>
    <n v="141.72"/>
  </r>
  <r>
    <s v="I25_66to56"/>
    <s v="Win"/>
    <s v="TR012"/>
    <x v="2"/>
    <x v="4"/>
    <s v="Fi01"/>
    <x v="11"/>
    <s v="PM4.vld"/>
    <s v="4b"/>
    <n v="35"/>
    <n v="0"/>
    <s v="PM"/>
    <s v="PM4"/>
    <n v="19173"/>
    <n v="19172"/>
    <x v="0"/>
    <x v="8"/>
    <x v="1"/>
    <n v="390.99"/>
    <n v="9.8699999999999992"/>
    <n v="48.22"/>
    <n v="449.07"/>
    <n v="400.85"/>
    <n v="48.22"/>
  </r>
  <r>
    <s v="I25_66to56"/>
    <s v="Win"/>
    <s v="TR012"/>
    <x v="0"/>
    <x v="5"/>
    <s v="Fi01"/>
    <x v="0"/>
    <s v="AM1.vld"/>
    <s v="4c"/>
    <n v="15"/>
    <n v="0"/>
    <s v="AM"/>
    <s v="AM1"/>
    <n v="5209"/>
    <n v="19241"/>
    <x v="0"/>
    <x v="0"/>
    <x v="0"/>
    <n v="7.42"/>
    <n v="0.49"/>
    <n v="16.850000000000001"/>
    <n v="1870.5"/>
    <n v="7.91"/>
    <n v="16.850000000000001"/>
  </r>
  <r>
    <s v="I25_66to56"/>
    <s v="Win"/>
    <s v="TR012"/>
    <x v="0"/>
    <x v="5"/>
    <s v="Fi01"/>
    <x v="0"/>
    <s v="AM1.vld"/>
    <s v="4c"/>
    <n v="15"/>
    <n v="0"/>
    <s v="AM"/>
    <s v="AM1"/>
    <n v="5394"/>
    <n v="15366"/>
    <x v="0"/>
    <x v="1"/>
    <x v="0"/>
    <n v="1.92"/>
    <n v="0.11"/>
    <n v="7.74"/>
    <n v="1244.51"/>
    <n v="2.0299999999999998"/>
    <n v="7.74"/>
  </r>
  <r>
    <s v="I25_66to56"/>
    <s v="Win"/>
    <s v="TR012"/>
    <x v="0"/>
    <x v="5"/>
    <s v="Fi01"/>
    <x v="0"/>
    <s v="AM1.vld"/>
    <s v="4c"/>
    <n v="15"/>
    <n v="0"/>
    <s v="AM"/>
    <s v="AM1"/>
    <n v="13270"/>
    <n v="11802"/>
    <x v="0"/>
    <x v="2"/>
    <x v="0"/>
    <n v="6.87"/>
    <n v="0.52"/>
    <n v="7.98"/>
    <n v="1326.17"/>
    <n v="7.39"/>
    <n v="7.98"/>
  </r>
  <r>
    <s v="I25_66to56"/>
    <s v="Win"/>
    <s v="TR012"/>
    <x v="0"/>
    <x v="5"/>
    <s v="Fi01"/>
    <x v="0"/>
    <s v="AM1.vld"/>
    <s v="4c"/>
    <n v="15"/>
    <n v="0"/>
    <s v="AM"/>
    <s v="AM1"/>
    <n v="15333"/>
    <n v="18991"/>
    <x v="1"/>
    <x v="3"/>
    <x v="0"/>
    <n v="36.94"/>
    <n v="0.36"/>
    <n v="3.44"/>
    <n v="916.09"/>
    <n v="37.299999999999997"/>
    <n v="3.44"/>
  </r>
  <r>
    <s v="I25_66to56"/>
    <s v="Win"/>
    <s v="TR012"/>
    <x v="0"/>
    <x v="5"/>
    <s v="Fi01"/>
    <x v="0"/>
    <s v="AM1.vld"/>
    <s v="4c"/>
    <n v="15"/>
    <n v="0"/>
    <s v="AM"/>
    <s v="AM1"/>
    <n v="15740"/>
    <n v="15741"/>
    <x v="1"/>
    <x v="4"/>
    <x v="0"/>
    <n v="27.86"/>
    <n v="0"/>
    <n v="0"/>
    <n v="867.32"/>
    <n v="27.86"/>
    <n v="0"/>
  </r>
  <r>
    <s v="I25_66to56"/>
    <s v="Win"/>
    <s v="TR012"/>
    <x v="0"/>
    <x v="5"/>
    <s v="Fi01"/>
    <x v="0"/>
    <s v="AM1.vld"/>
    <s v="4c"/>
    <n v="15"/>
    <n v="0"/>
    <s v="AM"/>
    <s v="AM1"/>
    <n v="15742"/>
    <n v="15743"/>
    <x v="0"/>
    <x v="5"/>
    <x v="0"/>
    <n v="36.24"/>
    <n v="0"/>
    <n v="0"/>
    <n v="1252.5899999999999"/>
    <n v="36.24"/>
    <n v="0"/>
  </r>
  <r>
    <s v="I25_66to56"/>
    <s v="Win"/>
    <s v="TR012"/>
    <x v="0"/>
    <x v="5"/>
    <s v="Fi01"/>
    <x v="0"/>
    <s v="AM1.vld"/>
    <s v="4c"/>
    <n v="15"/>
    <n v="0"/>
    <s v="AM"/>
    <s v="AM1"/>
    <n v="17350"/>
    <n v="17351"/>
    <x v="0"/>
    <x v="6"/>
    <x v="0"/>
    <n v="8.7100000000000009"/>
    <n v="0"/>
    <n v="0"/>
    <n v="611.89"/>
    <n v="8.7100000000000009"/>
    <n v="0"/>
  </r>
  <r>
    <s v="I25_66to56"/>
    <s v="Win"/>
    <s v="TR012"/>
    <x v="0"/>
    <x v="5"/>
    <s v="Fi01"/>
    <x v="0"/>
    <s v="AM1.vld"/>
    <s v="4c"/>
    <n v="15"/>
    <n v="0"/>
    <s v="AM"/>
    <s v="AM1"/>
    <n v="17352"/>
    <n v="17353"/>
    <x v="1"/>
    <x v="7"/>
    <x v="0"/>
    <n v="6.99"/>
    <n v="0"/>
    <n v="0"/>
    <n v="555.49"/>
    <n v="6.99"/>
    <n v="0"/>
  </r>
  <r>
    <s v="I25_66to56"/>
    <s v="Win"/>
    <s v="TR012"/>
    <x v="0"/>
    <x v="5"/>
    <s v="Fi01"/>
    <x v="0"/>
    <s v="AM1.vld"/>
    <s v="4c"/>
    <n v="15"/>
    <n v="0"/>
    <s v="AM"/>
    <s v="AM1"/>
    <n v="18993"/>
    <n v="15334"/>
    <x v="0"/>
    <x v="8"/>
    <x v="0"/>
    <n v="46.41"/>
    <n v="0.49"/>
    <n v="7.92"/>
    <n v="1694.81"/>
    <n v="46.9"/>
    <n v="7.92"/>
  </r>
  <r>
    <s v="I25_66to56"/>
    <s v="Win"/>
    <s v="TR012"/>
    <x v="0"/>
    <x v="5"/>
    <s v="Fi01"/>
    <x v="0"/>
    <s v="AM1.vld"/>
    <s v="4c"/>
    <n v="15"/>
    <n v="0"/>
    <s v="AM"/>
    <s v="AM1"/>
    <n v="18999"/>
    <n v="19000"/>
    <x v="1"/>
    <x v="9"/>
    <x v="0"/>
    <n v="6.73"/>
    <n v="0.42"/>
    <n v="8.92"/>
    <n v="1306.31"/>
    <n v="7.15"/>
    <n v="8.92"/>
  </r>
  <r>
    <s v="I25_66to56"/>
    <s v="Win"/>
    <s v="TR012"/>
    <x v="0"/>
    <x v="5"/>
    <s v="Fi01"/>
    <x v="0"/>
    <s v="AM1.vld"/>
    <s v="4c"/>
    <n v="15"/>
    <n v="0"/>
    <s v="AM"/>
    <s v="AM1"/>
    <n v="19002"/>
    <n v="19001"/>
    <x v="0"/>
    <x v="10"/>
    <x v="0"/>
    <n v="0.48"/>
    <n v="0.03"/>
    <n v="4.32"/>
    <n v="1336.57"/>
    <n v="0.51"/>
    <n v="4.32"/>
  </r>
  <r>
    <s v="I25_66to56"/>
    <s v="Win"/>
    <s v="TR012"/>
    <x v="0"/>
    <x v="5"/>
    <s v="Fi01"/>
    <x v="0"/>
    <s v="AM1.vld"/>
    <s v="4c"/>
    <n v="15"/>
    <n v="0"/>
    <s v="AM"/>
    <s v="AM1"/>
    <n v="19004"/>
    <n v="13271"/>
    <x v="1"/>
    <x v="11"/>
    <x v="0"/>
    <n v="0.77"/>
    <n v="0.05"/>
    <n v="2.54"/>
    <n v="796.26"/>
    <n v="0.82"/>
    <n v="2.54"/>
  </r>
  <r>
    <s v="I25_66to56"/>
    <s v="Win"/>
    <s v="TR012"/>
    <x v="0"/>
    <x v="5"/>
    <s v="Fi01"/>
    <x v="0"/>
    <s v="AM1.vld"/>
    <s v="4c"/>
    <n v="15"/>
    <n v="0"/>
    <s v="AM"/>
    <s v="AM1"/>
    <n v="19017"/>
    <n v="19018"/>
    <x v="1"/>
    <x v="11"/>
    <x v="1"/>
    <n v="36.659999999999997"/>
    <n v="2.04"/>
    <n v="16.02"/>
    <n v="54.71"/>
    <n v="38.69"/>
    <n v="16.02"/>
  </r>
  <r>
    <s v="I25_66to56"/>
    <s v="Win"/>
    <s v="TR012"/>
    <x v="0"/>
    <x v="5"/>
    <s v="Fi01"/>
    <x v="0"/>
    <s v="AM1.vld"/>
    <s v="4c"/>
    <n v="15"/>
    <n v="0"/>
    <s v="AM"/>
    <s v="AM1"/>
    <n v="19035"/>
    <n v="19036"/>
    <x v="1"/>
    <x v="9"/>
    <x v="1"/>
    <n v="9.09"/>
    <n v="0.23"/>
    <n v="11.86"/>
    <n v="21.18"/>
    <n v="9.32"/>
    <n v="11.86"/>
  </r>
  <r>
    <s v="I25_66to56"/>
    <s v="Win"/>
    <s v="TR012"/>
    <x v="0"/>
    <x v="5"/>
    <s v="Fi01"/>
    <x v="0"/>
    <s v="AM1.vld"/>
    <s v="4c"/>
    <n v="15"/>
    <n v="0"/>
    <s v="AM"/>
    <s v="AM1"/>
    <n v="19127"/>
    <n v="19239"/>
    <x v="0"/>
    <x v="0"/>
    <x v="1"/>
    <n v="15.5"/>
    <n v="0.99"/>
    <n v="21.57"/>
    <n v="38.06"/>
    <n v="16.489999999999998"/>
    <n v="21.57"/>
  </r>
  <r>
    <s v="I25_66to56"/>
    <s v="Win"/>
    <s v="TR012"/>
    <x v="0"/>
    <x v="5"/>
    <s v="Fi01"/>
    <x v="0"/>
    <s v="AM1.vld"/>
    <s v="4c"/>
    <n v="15"/>
    <n v="0"/>
    <s v="AM"/>
    <s v="AM1"/>
    <n v="19131"/>
    <n v="19130"/>
    <x v="0"/>
    <x v="2"/>
    <x v="1"/>
    <n v="11.93"/>
    <n v="0.61"/>
    <n v="18.510000000000002"/>
    <n v="31.05"/>
    <n v="12.54"/>
    <n v="18.510000000000002"/>
  </r>
  <r>
    <s v="I25_66to56"/>
    <s v="Win"/>
    <s v="TR012"/>
    <x v="0"/>
    <x v="5"/>
    <s v="Fi01"/>
    <x v="0"/>
    <s v="AM1.vld"/>
    <s v="4c"/>
    <n v="15"/>
    <n v="0"/>
    <s v="AM"/>
    <s v="AM1"/>
    <n v="19136"/>
    <n v="19135"/>
    <x v="0"/>
    <x v="1"/>
    <x v="1"/>
    <n v="10.73"/>
    <n v="0.56000000000000005"/>
    <n v="23.4"/>
    <n v="34.69"/>
    <n v="11.29"/>
    <n v="23.4"/>
  </r>
  <r>
    <s v="I25_66to56"/>
    <s v="Win"/>
    <s v="TR012"/>
    <x v="0"/>
    <x v="5"/>
    <s v="Fi01"/>
    <x v="0"/>
    <s v="AM1.vld"/>
    <s v="4c"/>
    <n v="15"/>
    <n v="0"/>
    <s v="AM"/>
    <s v="AM1"/>
    <n v="19149"/>
    <n v="19148"/>
    <x v="0"/>
    <x v="10"/>
    <x v="1"/>
    <n v="5.23"/>
    <n v="0.21"/>
    <n v="10.7"/>
    <n v="16.14"/>
    <n v="5.44"/>
    <n v="10.7"/>
  </r>
  <r>
    <s v="I25_66to56"/>
    <s v="Win"/>
    <s v="TR012"/>
    <x v="0"/>
    <x v="5"/>
    <s v="Fi01"/>
    <x v="1"/>
    <s v="AM2.vld"/>
    <s v="4c"/>
    <n v="15"/>
    <n v="0"/>
    <s v="AM"/>
    <s v="AM2"/>
    <n v="5209"/>
    <n v="19241"/>
    <x v="0"/>
    <x v="0"/>
    <x v="0"/>
    <n v="255.24"/>
    <n v="17.239999999999998"/>
    <n v="34.409999999999997"/>
    <n v="3444.8"/>
    <n v="272.48"/>
    <n v="34.409999999999997"/>
  </r>
  <r>
    <s v="I25_66to56"/>
    <s v="Win"/>
    <s v="TR012"/>
    <x v="0"/>
    <x v="5"/>
    <s v="Fi01"/>
    <x v="1"/>
    <s v="AM2.vld"/>
    <s v="4c"/>
    <n v="15"/>
    <n v="0"/>
    <s v="AM"/>
    <s v="AM2"/>
    <n v="5394"/>
    <n v="15366"/>
    <x v="0"/>
    <x v="1"/>
    <x v="0"/>
    <n v="64.349999999999994"/>
    <n v="6.23"/>
    <n v="20.13"/>
    <n v="2275.81"/>
    <n v="70.569999999999993"/>
    <n v="20.13"/>
  </r>
  <r>
    <s v="I25_66to56"/>
    <s v="Win"/>
    <s v="TR012"/>
    <x v="0"/>
    <x v="5"/>
    <s v="Fi01"/>
    <x v="1"/>
    <s v="AM2.vld"/>
    <s v="4c"/>
    <n v="15"/>
    <n v="0"/>
    <s v="AM"/>
    <s v="AM2"/>
    <n v="13270"/>
    <n v="11802"/>
    <x v="0"/>
    <x v="2"/>
    <x v="0"/>
    <n v="53.61"/>
    <n v="5.32"/>
    <n v="15.42"/>
    <n v="2515.06"/>
    <n v="58.93"/>
    <n v="15.42"/>
  </r>
  <r>
    <s v="I25_66to56"/>
    <s v="Win"/>
    <s v="TR012"/>
    <x v="0"/>
    <x v="5"/>
    <s v="Fi01"/>
    <x v="1"/>
    <s v="AM2.vld"/>
    <s v="4c"/>
    <n v="15"/>
    <n v="0"/>
    <s v="AM"/>
    <s v="AM2"/>
    <n v="15333"/>
    <n v="18991"/>
    <x v="1"/>
    <x v="3"/>
    <x v="0"/>
    <n v="85.82"/>
    <n v="1.48"/>
    <n v="6.38"/>
    <n v="1474.86"/>
    <n v="87.3"/>
    <n v="6.38"/>
  </r>
  <r>
    <s v="I25_66to56"/>
    <s v="Win"/>
    <s v="TR012"/>
    <x v="0"/>
    <x v="5"/>
    <s v="Fi01"/>
    <x v="1"/>
    <s v="AM2.vld"/>
    <s v="4c"/>
    <n v="15"/>
    <n v="0"/>
    <s v="AM"/>
    <s v="AM2"/>
    <n v="15740"/>
    <n v="15741"/>
    <x v="1"/>
    <x v="4"/>
    <x v="0"/>
    <n v="49.11"/>
    <n v="0"/>
    <n v="0"/>
    <n v="1293.42"/>
    <n v="49.11"/>
    <n v="0"/>
  </r>
  <r>
    <s v="I25_66to56"/>
    <s v="Win"/>
    <s v="TR012"/>
    <x v="0"/>
    <x v="5"/>
    <s v="Fi01"/>
    <x v="1"/>
    <s v="AM2.vld"/>
    <s v="4c"/>
    <n v="15"/>
    <n v="0"/>
    <s v="AM"/>
    <s v="AM2"/>
    <n v="15742"/>
    <n v="15743"/>
    <x v="0"/>
    <x v="5"/>
    <x v="0"/>
    <n v="114.69"/>
    <n v="0"/>
    <n v="0"/>
    <n v="1541.74"/>
    <n v="114.69"/>
    <n v="0"/>
  </r>
  <r>
    <s v="I25_66to56"/>
    <s v="Win"/>
    <s v="TR012"/>
    <x v="0"/>
    <x v="5"/>
    <s v="Fi01"/>
    <x v="1"/>
    <s v="AM2.vld"/>
    <s v="4c"/>
    <n v="15"/>
    <n v="0"/>
    <s v="AM"/>
    <s v="AM2"/>
    <n v="17350"/>
    <n v="17351"/>
    <x v="0"/>
    <x v="6"/>
    <x v="0"/>
    <n v="12.64"/>
    <n v="0"/>
    <n v="0"/>
    <n v="817.7"/>
    <n v="12.64"/>
    <n v="0"/>
  </r>
  <r>
    <s v="I25_66to56"/>
    <s v="Win"/>
    <s v="TR012"/>
    <x v="0"/>
    <x v="5"/>
    <s v="Fi01"/>
    <x v="1"/>
    <s v="AM2.vld"/>
    <s v="4c"/>
    <n v="15"/>
    <n v="0"/>
    <s v="AM"/>
    <s v="AM2"/>
    <n v="17352"/>
    <n v="17353"/>
    <x v="1"/>
    <x v="7"/>
    <x v="0"/>
    <n v="12.8"/>
    <n v="0"/>
    <n v="0"/>
    <n v="912.27"/>
    <n v="12.8"/>
    <n v="0"/>
  </r>
  <r>
    <s v="I25_66to56"/>
    <s v="Win"/>
    <s v="TR012"/>
    <x v="0"/>
    <x v="5"/>
    <s v="Fi01"/>
    <x v="1"/>
    <s v="AM2.vld"/>
    <s v="4c"/>
    <n v="15"/>
    <n v="0"/>
    <s v="AM"/>
    <s v="AM2"/>
    <n v="18993"/>
    <n v="15334"/>
    <x v="0"/>
    <x v="8"/>
    <x v="0"/>
    <n v="248.34"/>
    <n v="6.37"/>
    <n v="13.28"/>
    <n v="2300.5700000000002"/>
    <n v="254.71"/>
    <n v="13.28"/>
  </r>
  <r>
    <s v="I25_66to56"/>
    <s v="Win"/>
    <s v="TR012"/>
    <x v="0"/>
    <x v="5"/>
    <s v="Fi01"/>
    <x v="1"/>
    <s v="AM2.vld"/>
    <s v="4c"/>
    <n v="15"/>
    <n v="0"/>
    <s v="AM"/>
    <s v="AM2"/>
    <n v="18999"/>
    <n v="19000"/>
    <x v="1"/>
    <x v="9"/>
    <x v="0"/>
    <n v="7.84"/>
    <n v="0.63"/>
    <n v="17.82"/>
    <n v="2054.7600000000002"/>
    <n v="8.4600000000000009"/>
    <n v="17.82"/>
  </r>
  <r>
    <s v="I25_66to56"/>
    <s v="Win"/>
    <s v="TR012"/>
    <x v="0"/>
    <x v="5"/>
    <s v="Fi01"/>
    <x v="1"/>
    <s v="AM2.vld"/>
    <s v="4c"/>
    <n v="15"/>
    <n v="0"/>
    <s v="AM"/>
    <s v="AM2"/>
    <n v="19002"/>
    <n v="19001"/>
    <x v="0"/>
    <x v="10"/>
    <x v="0"/>
    <n v="45.13"/>
    <n v="4.1100000000000003"/>
    <n v="10.84"/>
    <n v="2303.23"/>
    <n v="49.24"/>
    <n v="10.84"/>
  </r>
  <r>
    <s v="I25_66to56"/>
    <s v="Win"/>
    <s v="TR012"/>
    <x v="0"/>
    <x v="5"/>
    <s v="Fi01"/>
    <x v="1"/>
    <s v="AM2.vld"/>
    <s v="4c"/>
    <n v="15"/>
    <n v="0"/>
    <s v="AM"/>
    <s v="AM2"/>
    <n v="19004"/>
    <n v="13271"/>
    <x v="1"/>
    <x v="11"/>
    <x v="0"/>
    <n v="0"/>
    <n v="0"/>
    <n v="6.39"/>
    <n v="1500.39"/>
    <n v="0"/>
    <n v="6.39"/>
  </r>
  <r>
    <s v="I25_66to56"/>
    <s v="Win"/>
    <s v="TR012"/>
    <x v="0"/>
    <x v="5"/>
    <s v="Fi01"/>
    <x v="1"/>
    <s v="AM2.vld"/>
    <s v="4c"/>
    <n v="15"/>
    <n v="0"/>
    <s v="AM"/>
    <s v="AM2"/>
    <n v="19017"/>
    <n v="19018"/>
    <x v="1"/>
    <x v="11"/>
    <x v="1"/>
    <n v="20.09"/>
    <n v="1.33"/>
    <n v="34.32"/>
    <n v="55.74"/>
    <n v="21.42"/>
    <n v="34.32"/>
  </r>
  <r>
    <s v="I25_66to56"/>
    <s v="Win"/>
    <s v="TR012"/>
    <x v="0"/>
    <x v="5"/>
    <s v="Fi01"/>
    <x v="1"/>
    <s v="AM2.vld"/>
    <s v="4c"/>
    <n v="15"/>
    <n v="0"/>
    <s v="AM"/>
    <s v="AM2"/>
    <n v="19035"/>
    <n v="19036"/>
    <x v="1"/>
    <x v="9"/>
    <x v="1"/>
    <n v="6.3"/>
    <n v="0.28999999999999998"/>
    <n v="22.94"/>
    <n v="29.53"/>
    <n v="6.59"/>
    <n v="22.94"/>
  </r>
  <r>
    <s v="I25_66to56"/>
    <s v="Win"/>
    <s v="TR012"/>
    <x v="0"/>
    <x v="5"/>
    <s v="Fi01"/>
    <x v="1"/>
    <s v="AM2.vld"/>
    <s v="4c"/>
    <n v="15"/>
    <n v="0"/>
    <s v="AM"/>
    <s v="AM2"/>
    <n v="19127"/>
    <n v="19239"/>
    <x v="0"/>
    <x v="0"/>
    <x v="1"/>
    <n v="359.87"/>
    <n v="30.8"/>
    <n v="66.06"/>
    <n v="456.73"/>
    <n v="390.67"/>
    <n v="66.06"/>
  </r>
  <r>
    <s v="I25_66to56"/>
    <s v="Win"/>
    <s v="TR012"/>
    <x v="0"/>
    <x v="5"/>
    <s v="Fi01"/>
    <x v="1"/>
    <s v="AM2.vld"/>
    <s v="4c"/>
    <n v="15"/>
    <n v="0"/>
    <s v="AM"/>
    <s v="AM2"/>
    <n v="19131"/>
    <n v="19130"/>
    <x v="0"/>
    <x v="2"/>
    <x v="1"/>
    <n v="691.61"/>
    <n v="54.3"/>
    <n v="79.63"/>
    <n v="825.54"/>
    <n v="745.91"/>
    <n v="79.63"/>
  </r>
  <r>
    <s v="I25_66to56"/>
    <s v="Win"/>
    <s v="TR012"/>
    <x v="0"/>
    <x v="5"/>
    <s v="Fi01"/>
    <x v="1"/>
    <s v="AM2.vld"/>
    <s v="4c"/>
    <n v="15"/>
    <n v="0"/>
    <s v="AM"/>
    <s v="AM2"/>
    <n v="19136"/>
    <n v="19135"/>
    <x v="0"/>
    <x v="1"/>
    <x v="1"/>
    <n v="723.94"/>
    <n v="53.84"/>
    <n v="68.569999999999993"/>
    <n v="846.36"/>
    <n v="777.79"/>
    <n v="68.569999999999993"/>
  </r>
  <r>
    <s v="I25_66to56"/>
    <s v="Win"/>
    <s v="TR012"/>
    <x v="0"/>
    <x v="5"/>
    <s v="Fi01"/>
    <x v="1"/>
    <s v="AM2.vld"/>
    <s v="4c"/>
    <n v="15"/>
    <n v="0"/>
    <s v="AM"/>
    <s v="AM2"/>
    <n v="19149"/>
    <n v="19148"/>
    <x v="0"/>
    <x v="10"/>
    <x v="1"/>
    <n v="293.92"/>
    <n v="13.05"/>
    <n v="31.44"/>
    <n v="338.41"/>
    <n v="306.97000000000003"/>
    <n v="31.44"/>
  </r>
  <r>
    <s v="I25_66to56"/>
    <s v="Win"/>
    <s v="TR012"/>
    <x v="0"/>
    <x v="5"/>
    <s v="Fi01"/>
    <x v="2"/>
    <s v="AM3.vld"/>
    <s v="4c"/>
    <n v="15"/>
    <n v="0"/>
    <s v="AM"/>
    <s v="AM3"/>
    <n v="5209"/>
    <n v="19241"/>
    <x v="0"/>
    <x v="0"/>
    <x v="0"/>
    <n v="212.46"/>
    <n v="14.09"/>
    <n v="24.93"/>
    <n v="2805.17"/>
    <n v="226.55"/>
    <n v="24.93"/>
  </r>
  <r>
    <s v="I25_66to56"/>
    <s v="Win"/>
    <s v="TR012"/>
    <x v="0"/>
    <x v="5"/>
    <s v="Fi01"/>
    <x v="2"/>
    <s v="AM3.vld"/>
    <s v="4c"/>
    <n v="15"/>
    <n v="0"/>
    <s v="AM"/>
    <s v="AM3"/>
    <n v="5394"/>
    <n v="15366"/>
    <x v="0"/>
    <x v="1"/>
    <x v="0"/>
    <n v="98.62"/>
    <n v="9.23"/>
    <n v="17.670000000000002"/>
    <n v="2016.03"/>
    <n v="107.85"/>
    <n v="17.670000000000002"/>
  </r>
  <r>
    <s v="I25_66to56"/>
    <s v="Win"/>
    <s v="TR012"/>
    <x v="0"/>
    <x v="5"/>
    <s v="Fi01"/>
    <x v="2"/>
    <s v="AM3.vld"/>
    <s v="4c"/>
    <n v="15"/>
    <n v="0"/>
    <s v="AM"/>
    <s v="AM3"/>
    <n v="13270"/>
    <n v="11802"/>
    <x v="0"/>
    <x v="2"/>
    <x v="0"/>
    <n v="64.23"/>
    <n v="6.91"/>
    <n v="11.84"/>
    <n v="2171.66"/>
    <n v="71.14"/>
    <n v="11.84"/>
  </r>
  <r>
    <s v="I25_66to56"/>
    <s v="Win"/>
    <s v="TR012"/>
    <x v="0"/>
    <x v="5"/>
    <s v="Fi01"/>
    <x v="2"/>
    <s v="AM3.vld"/>
    <s v="4c"/>
    <n v="15"/>
    <n v="0"/>
    <s v="AM"/>
    <s v="AM3"/>
    <n v="15333"/>
    <n v="18991"/>
    <x v="1"/>
    <x v="3"/>
    <x v="0"/>
    <n v="113.35"/>
    <n v="2.46"/>
    <n v="5.76"/>
    <n v="1306.6600000000001"/>
    <n v="115.81"/>
    <n v="5.76"/>
  </r>
  <r>
    <s v="I25_66to56"/>
    <s v="Win"/>
    <s v="TR012"/>
    <x v="0"/>
    <x v="5"/>
    <s v="Fi01"/>
    <x v="2"/>
    <s v="AM3.vld"/>
    <s v="4c"/>
    <n v="15"/>
    <n v="0"/>
    <s v="AM"/>
    <s v="AM3"/>
    <n v="15740"/>
    <n v="15741"/>
    <x v="1"/>
    <x v="4"/>
    <x v="0"/>
    <n v="59.05"/>
    <n v="0"/>
    <n v="0"/>
    <n v="1257.3599999999999"/>
    <n v="59.05"/>
    <n v="0"/>
  </r>
  <r>
    <s v="I25_66to56"/>
    <s v="Win"/>
    <s v="TR012"/>
    <x v="0"/>
    <x v="5"/>
    <s v="Fi01"/>
    <x v="2"/>
    <s v="AM3.vld"/>
    <s v="4c"/>
    <n v="15"/>
    <n v="0"/>
    <s v="AM"/>
    <s v="AM3"/>
    <n v="15742"/>
    <n v="15743"/>
    <x v="0"/>
    <x v="5"/>
    <x v="0"/>
    <n v="103.09"/>
    <n v="0"/>
    <n v="0"/>
    <n v="1047.1199999999999"/>
    <n v="103.09"/>
    <n v="0"/>
  </r>
  <r>
    <s v="I25_66to56"/>
    <s v="Win"/>
    <s v="TR012"/>
    <x v="0"/>
    <x v="5"/>
    <s v="Fi01"/>
    <x v="2"/>
    <s v="AM3.vld"/>
    <s v="4c"/>
    <n v="15"/>
    <n v="0"/>
    <s v="AM"/>
    <s v="AM3"/>
    <n v="17350"/>
    <n v="17351"/>
    <x v="0"/>
    <x v="6"/>
    <x v="0"/>
    <n v="10.9"/>
    <n v="0"/>
    <n v="0"/>
    <n v="748.93"/>
    <n v="10.9"/>
    <n v="0"/>
  </r>
  <r>
    <s v="I25_66to56"/>
    <s v="Win"/>
    <s v="TR012"/>
    <x v="0"/>
    <x v="5"/>
    <s v="Fi01"/>
    <x v="2"/>
    <s v="AM3.vld"/>
    <s v="4c"/>
    <n v="15"/>
    <n v="0"/>
    <s v="AM"/>
    <s v="AM3"/>
    <n v="17352"/>
    <n v="17353"/>
    <x v="1"/>
    <x v="7"/>
    <x v="0"/>
    <n v="17.399999999999999"/>
    <n v="0"/>
    <n v="0"/>
    <n v="1009.99"/>
    <n v="17.399999999999999"/>
    <n v="0"/>
  </r>
  <r>
    <s v="I25_66to56"/>
    <s v="Win"/>
    <s v="TR012"/>
    <x v="0"/>
    <x v="5"/>
    <s v="Fi01"/>
    <x v="2"/>
    <s v="AM3.vld"/>
    <s v="4c"/>
    <n v="15"/>
    <n v="0"/>
    <s v="AM"/>
    <s v="AM3"/>
    <n v="18993"/>
    <n v="15334"/>
    <x v="0"/>
    <x v="8"/>
    <x v="0"/>
    <n v="270.11"/>
    <n v="8.15"/>
    <n v="10.42"/>
    <n v="1770.69"/>
    <n v="278.26"/>
    <n v="10.42"/>
  </r>
  <r>
    <s v="I25_66to56"/>
    <s v="Win"/>
    <s v="TR012"/>
    <x v="0"/>
    <x v="5"/>
    <s v="Fi01"/>
    <x v="2"/>
    <s v="AM3.vld"/>
    <s v="4c"/>
    <n v="15"/>
    <n v="0"/>
    <s v="AM"/>
    <s v="AM3"/>
    <n v="18999"/>
    <n v="19000"/>
    <x v="1"/>
    <x v="9"/>
    <x v="0"/>
    <n v="15.99"/>
    <n v="1.34"/>
    <n v="18.59"/>
    <n v="1882.18"/>
    <n v="17.329999999999998"/>
    <n v="18.59"/>
  </r>
  <r>
    <s v="I25_66to56"/>
    <s v="Win"/>
    <s v="TR012"/>
    <x v="0"/>
    <x v="5"/>
    <s v="Fi01"/>
    <x v="2"/>
    <s v="AM3.vld"/>
    <s v="4c"/>
    <n v="15"/>
    <n v="0"/>
    <s v="AM"/>
    <s v="AM3"/>
    <n v="19002"/>
    <n v="19001"/>
    <x v="0"/>
    <x v="10"/>
    <x v="0"/>
    <n v="52.91"/>
    <n v="4.6900000000000004"/>
    <n v="12.17"/>
    <n v="1989.85"/>
    <n v="57.59"/>
    <n v="12.17"/>
  </r>
  <r>
    <s v="I25_66to56"/>
    <s v="Win"/>
    <s v="TR012"/>
    <x v="0"/>
    <x v="5"/>
    <s v="Fi01"/>
    <x v="2"/>
    <s v="AM3.vld"/>
    <s v="4c"/>
    <n v="15"/>
    <n v="0"/>
    <s v="AM"/>
    <s v="AM3"/>
    <n v="19004"/>
    <n v="13271"/>
    <x v="1"/>
    <x v="11"/>
    <x v="0"/>
    <n v="0"/>
    <n v="0"/>
    <n v="5.95"/>
    <n v="1573.55"/>
    <n v="0"/>
    <n v="5.95"/>
  </r>
  <r>
    <s v="I25_66to56"/>
    <s v="Win"/>
    <s v="TR012"/>
    <x v="0"/>
    <x v="5"/>
    <s v="Fi01"/>
    <x v="2"/>
    <s v="AM3.vld"/>
    <s v="4c"/>
    <n v="15"/>
    <n v="0"/>
    <s v="AM"/>
    <s v="AM3"/>
    <n v="19017"/>
    <n v="19018"/>
    <x v="1"/>
    <x v="11"/>
    <x v="1"/>
    <n v="29.08"/>
    <n v="1.89"/>
    <n v="32.83"/>
    <n v="63.8"/>
    <n v="30.97"/>
    <n v="32.83"/>
  </r>
  <r>
    <s v="I25_66to56"/>
    <s v="Win"/>
    <s v="TR012"/>
    <x v="0"/>
    <x v="5"/>
    <s v="Fi01"/>
    <x v="2"/>
    <s v="AM3.vld"/>
    <s v="4c"/>
    <n v="15"/>
    <n v="0"/>
    <s v="AM"/>
    <s v="AM3"/>
    <n v="19035"/>
    <n v="19036"/>
    <x v="1"/>
    <x v="9"/>
    <x v="1"/>
    <n v="15.35"/>
    <n v="0.77"/>
    <n v="22.92"/>
    <n v="39.04"/>
    <n v="16.13"/>
    <n v="22.92"/>
  </r>
  <r>
    <s v="I25_66to56"/>
    <s v="Win"/>
    <s v="TR012"/>
    <x v="0"/>
    <x v="5"/>
    <s v="Fi01"/>
    <x v="2"/>
    <s v="AM3.vld"/>
    <s v="4c"/>
    <n v="15"/>
    <n v="0"/>
    <s v="AM"/>
    <s v="AM3"/>
    <n v="19127"/>
    <n v="19239"/>
    <x v="0"/>
    <x v="0"/>
    <x v="1"/>
    <n v="420.7"/>
    <n v="35.299999999999997"/>
    <n v="58.9"/>
    <n v="514.89"/>
    <n v="455.99"/>
    <n v="58.9"/>
  </r>
  <r>
    <s v="I25_66to56"/>
    <s v="Win"/>
    <s v="TR012"/>
    <x v="0"/>
    <x v="5"/>
    <s v="Fi01"/>
    <x v="2"/>
    <s v="AM3.vld"/>
    <s v="4c"/>
    <n v="15"/>
    <n v="0"/>
    <s v="AM"/>
    <s v="AM3"/>
    <n v="19131"/>
    <n v="19130"/>
    <x v="0"/>
    <x v="2"/>
    <x v="1"/>
    <n v="657.65"/>
    <n v="49.57"/>
    <n v="65.37"/>
    <n v="772.59"/>
    <n v="707.22"/>
    <n v="65.37"/>
  </r>
  <r>
    <s v="I25_66to56"/>
    <s v="Win"/>
    <s v="TR012"/>
    <x v="0"/>
    <x v="5"/>
    <s v="Fi01"/>
    <x v="2"/>
    <s v="AM3.vld"/>
    <s v="4c"/>
    <n v="15"/>
    <n v="0"/>
    <s v="AM"/>
    <s v="AM3"/>
    <n v="19136"/>
    <n v="19135"/>
    <x v="0"/>
    <x v="1"/>
    <x v="1"/>
    <n v="648.52"/>
    <n v="46.52"/>
    <n v="55.8"/>
    <n v="750.84"/>
    <n v="695.04"/>
    <n v="55.8"/>
  </r>
  <r>
    <s v="I25_66to56"/>
    <s v="Win"/>
    <s v="TR012"/>
    <x v="0"/>
    <x v="5"/>
    <s v="Fi01"/>
    <x v="2"/>
    <s v="AM3.vld"/>
    <s v="4c"/>
    <n v="15"/>
    <n v="0"/>
    <s v="AM"/>
    <s v="AM3"/>
    <n v="19149"/>
    <n v="19148"/>
    <x v="0"/>
    <x v="10"/>
    <x v="1"/>
    <n v="355.28"/>
    <n v="17.18"/>
    <n v="30.84"/>
    <n v="403.3"/>
    <n v="372.46"/>
    <n v="30.84"/>
  </r>
  <r>
    <s v="I25_66to56"/>
    <s v="Win"/>
    <s v="TR012"/>
    <x v="0"/>
    <x v="5"/>
    <s v="Fi01"/>
    <x v="3"/>
    <s v="AM4.vld"/>
    <s v="4c"/>
    <n v="15"/>
    <n v="0"/>
    <s v="AM"/>
    <s v="AM4"/>
    <n v="5209"/>
    <n v="19241"/>
    <x v="0"/>
    <x v="0"/>
    <x v="0"/>
    <n v="337.71"/>
    <n v="22.13"/>
    <n v="60.73"/>
    <n v="6347.94"/>
    <n v="359.84"/>
    <n v="60.73"/>
  </r>
  <r>
    <s v="I25_66to56"/>
    <s v="Win"/>
    <s v="TR012"/>
    <x v="0"/>
    <x v="5"/>
    <s v="Fi01"/>
    <x v="3"/>
    <s v="AM4.vld"/>
    <s v="4c"/>
    <n v="15"/>
    <n v="0"/>
    <s v="AM"/>
    <s v="AM4"/>
    <n v="5394"/>
    <n v="15366"/>
    <x v="0"/>
    <x v="1"/>
    <x v="0"/>
    <n v="192.18"/>
    <n v="15.8"/>
    <n v="55.06"/>
    <n v="4938.7700000000004"/>
    <n v="207.98"/>
    <n v="55.06"/>
  </r>
  <r>
    <s v="I25_66to56"/>
    <s v="Win"/>
    <s v="TR012"/>
    <x v="0"/>
    <x v="5"/>
    <s v="Fi01"/>
    <x v="3"/>
    <s v="AM4.vld"/>
    <s v="4c"/>
    <n v="15"/>
    <n v="0"/>
    <s v="AM"/>
    <s v="AM4"/>
    <n v="13270"/>
    <n v="11802"/>
    <x v="0"/>
    <x v="2"/>
    <x v="0"/>
    <n v="129.07"/>
    <n v="12.33"/>
    <n v="30.99"/>
    <n v="5277.66"/>
    <n v="141.4"/>
    <n v="30.99"/>
  </r>
  <r>
    <s v="I25_66to56"/>
    <s v="Win"/>
    <s v="TR012"/>
    <x v="0"/>
    <x v="5"/>
    <s v="Fi01"/>
    <x v="3"/>
    <s v="AM4.vld"/>
    <s v="4c"/>
    <n v="15"/>
    <n v="0"/>
    <s v="AM"/>
    <s v="AM4"/>
    <n v="15333"/>
    <n v="18991"/>
    <x v="1"/>
    <x v="3"/>
    <x v="0"/>
    <n v="285.22000000000003"/>
    <n v="6.93"/>
    <n v="15.22"/>
    <n v="2939.37"/>
    <n v="292.14999999999998"/>
    <n v="15.22"/>
  </r>
  <r>
    <s v="I25_66to56"/>
    <s v="Win"/>
    <s v="TR012"/>
    <x v="0"/>
    <x v="5"/>
    <s v="Fi01"/>
    <x v="3"/>
    <s v="AM4.vld"/>
    <s v="4c"/>
    <n v="15"/>
    <n v="0"/>
    <s v="AM"/>
    <s v="AM4"/>
    <n v="15740"/>
    <n v="15741"/>
    <x v="1"/>
    <x v="4"/>
    <x v="0"/>
    <n v="142.32"/>
    <n v="0"/>
    <n v="0"/>
    <n v="2672.79"/>
    <n v="142.32"/>
    <n v="0"/>
  </r>
  <r>
    <s v="I25_66to56"/>
    <s v="Win"/>
    <s v="TR012"/>
    <x v="0"/>
    <x v="5"/>
    <s v="Fi01"/>
    <x v="3"/>
    <s v="AM4.vld"/>
    <s v="4c"/>
    <n v="15"/>
    <n v="0"/>
    <s v="AM"/>
    <s v="AM4"/>
    <n v="15742"/>
    <n v="15743"/>
    <x v="0"/>
    <x v="5"/>
    <x v="0"/>
    <n v="217.24"/>
    <n v="0"/>
    <n v="0"/>
    <n v="2464.7600000000002"/>
    <n v="217.24"/>
    <n v="0"/>
  </r>
  <r>
    <s v="I25_66to56"/>
    <s v="Win"/>
    <s v="TR012"/>
    <x v="0"/>
    <x v="5"/>
    <s v="Fi01"/>
    <x v="3"/>
    <s v="AM4.vld"/>
    <s v="4c"/>
    <n v="15"/>
    <n v="0"/>
    <s v="AM"/>
    <s v="AM4"/>
    <n v="17350"/>
    <n v="17351"/>
    <x v="0"/>
    <x v="6"/>
    <x v="0"/>
    <n v="30.22"/>
    <n v="0"/>
    <n v="0"/>
    <n v="2094.88"/>
    <n v="30.22"/>
    <n v="0"/>
  </r>
  <r>
    <s v="I25_66to56"/>
    <s v="Win"/>
    <s v="TR012"/>
    <x v="0"/>
    <x v="5"/>
    <s v="Fi01"/>
    <x v="3"/>
    <s v="AM4.vld"/>
    <s v="4c"/>
    <n v="15"/>
    <n v="0"/>
    <s v="AM"/>
    <s v="AM4"/>
    <n v="17352"/>
    <n v="17353"/>
    <x v="1"/>
    <x v="7"/>
    <x v="0"/>
    <n v="43.06"/>
    <n v="0"/>
    <n v="0"/>
    <n v="2465.11"/>
    <n v="43.06"/>
    <n v="0"/>
  </r>
  <r>
    <s v="I25_66to56"/>
    <s v="Win"/>
    <s v="TR012"/>
    <x v="0"/>
    <x v="5"/>
    <s v="Fi01"/>
    <x v="3"/>
    <s v="AM4.vld"/>
    <s v="4c"/>
    <n v="15"/>
    <n v="0"/>
    <s v="AM"/>
    <s v="AM4"/>
    <n v="18993"/>
    <n v="15334"/>
    <x v="0"/>
    <x v="8"/>
    <x v="0"/>
    <n v="557.17999999999995"/>
    <n v="16.829999999999998"/>
    <n v="19.78"/>
    <n v="3556.12"/>
    <n v="574.02"/>
    <n v="19.78"/>
  </r>
  <r>
    <s v="I25_66to56"/>
    <s v="Win"/>
    <s v="TR012"/>
    <x v="0"/>
    <x v="5"/>
    <s v="Fi01"/>
    <x v="3"/>
    <s v="AM4.vld"/>
    <s v="4c"/>
    <n v="15"/>
    <n v="0"/>
    <s v="AM"/>
    <s v="AM4"/>
    <n v="18999"/>
    <n v="19000"/>
    <x v="1"/>
    <x v="9"/>
    <x v="0"/>
    <n v="69.05"/>
    <n v="6.53"/>
    <n v="39.14"/>
    <n v="3964.32"/>
    <n v="75.59"/>
    <n v="39.14"/>
  </r>
  <r>
    <s v="I25_66to56"/>
    <s v="Win"/>
    <s v="TR012"/>
    <x v="0"/>
    <x v="5"/>
    <s v="Fi01"/>
    <x v="3"/>
    <s v="AM4.vld"/>
    <s v="4c"/>
    <n v="15"/>
    <n v="0"/>
    <s v="AM"/>
    <s v="AM4"/>
    <n v="19002"/>
    <n v="19001"/>
    <x v="0"/>
    <x v="10"/>
    <x v="0"/>
    <n v="119.73"/>
    <n v="10.69"/>
    <n v="27.08"/>
    <n v="4130.84"/>
    <n v="130.41999999999999"/>
    <n v="27.08"/>
  </r>
  <r>
    <s v="I25_66to56"/>
    <s v="Win"/>
    <s v="TR012"/>
    <x v="0"/>
    <x v="5"/>
    <s v="Fi01"/>
    <x v="3"/>
    <s v="AM4.vld"/>
    <s v="4c"/>
    <n v="15"/>
    <n v="0"/>
    <s v="AM"/>
    <s v="AM4"/>
    <n v="19004"/>
    <n v="13271"/>
    <x v="1"/>
    <x v="11"/>
    <x v="0"/>
    <n v="3.22"/>
    <n v="0.3"/>
    <n v="18.68"/>
    <n v="4064.04"/>
    <n v="3.52"/>
    <n v="18.68"/>
  </r>
  <r>
    <s v="I25_66to56"/>
    <s v="Win"/>
    <s v="TR012"/>
    <x v="0"/>
    <x v="5"/>
    <s v="Fi01"/>
    <x v="3"/>
    <s v="AM4.vld"/>
    <s v="4c"/>
    <n v="15"/>
    <n v="0"/>
    <s v="AM"/>
    <s v="AM4"/>
    <n v="19017"/>
    <n v="19018"/>
    <x v="1"/>
    <x v="11"/>
    <x v="1"/>
    <n v="209.94"/>
    <n v="16.63"/>
    <n v="108.76"/>
    <n v="335.33"/>
    <n v="226.57"/>
    <n v="108.76"/>
  </r>
  <r>
    <s v="I25_66to56"/>
    <s v="Win"/>
    <s v="TR012"/>
    <x v="0"/>
    <x v="5"/>
    <s v="Fi01"/>
    <x v="3"/>
    <s v="AM4.vld"/>
    <s v="4c"/>
    <n v="15"/>
    <n v="0"/>
    <s v="AM"/>
    <s v="AM4"/>
    <n v="19035"/>
    <n v="19036"/>
    <x v="1"/>
    <x v="9"/>
    <x v="1"/>
    <n v="100.98"/>
    <n v="5.52"/>
    <n v="67.23"/>
    <n v="173.73"/>
    <n v="106.5"/>
    <n v="67.23"/>
  </r>
  <r>
    <s v="I25_66to56"/>
    <s v="Win"/>
    <s v="TR012"/>
    <x v="0"/>
    <x v="5"/>
    <s v="Fi01"/>
    <x v="3"/>
    <s v="AM4.vld"/>
    <s v="4c"/>
    <n v="15"/>
    <n v="0"/>
    <s v="AM"/>
    <s v="AM4"/>
    <n v="19127"/>
    <n v="19239"/>
    <x v="0"/>
    <x v="0"/>
    <x v="1"/>
    <n v="937.09"/>
    <n v="71.2"/>
    <n v="161.88"/>
    <n v="1170.17"/>
    <n v="1008.29"/>
    <n v="161.88"/>
  </r>
  <r>
    <s v="I25_66to56"/>
    <s v="Win"/>
    <s v="TR012"/>
    <x v="0"/>
    <x v="5"/>
    <s v="Fi01"/>
    <x v="3"/>
    <s v="AM4.vld"/>
    <s v="4c"/>
    <n v="15"/>
    <n v="0"/>
    <s v="AM"/>
    <s v="AM4"/>
    <n v="19131"/>
    <n v="19130"/>
    <x v="0"/>
    <x v="2"/>
    <x v="1"/>
    <n v="1325.05"/>
    <n v="92.25"/>
    <n v="173.17"/>
    <n v="1590.47"/>
    <n v="1417.3"/>
    <n v="173.17"/>
  </r>
  <r>
    <s v="I25_66to56"/>
    <s v="Win"/>
    <s v="TR012"/>
    <x v="0"/>
    <x v="5"/>
    <s v="Fi01"/>
    <x v="3"/>
    <s v="AM4.vld"/>
    <s v="4c"/>
    <n v="15"/>
    <n v="0"/>
    <s v="AM"/>
    <s v="AM4"/>
    <n v="19136"/>
    <n v="19135"/>
    <x v="0"/>
    <x v="1"/>
    <x v="1"/>
    <n v="1249.18"/>
    <n v="84.76"/>
    <n v="134.22999999999999"/>
    <n v="1468.16"/>
    <n v="1333.93"/>
    <n v="134.22999999999999"/>
  </r>
  <r>
    <s v="I25_66to56"/>
    <s v="Win"/>
    <s v="TR012"/>
    <x v="0"/>
    <x v="5"/>
    <s v="Fi01"/>
    <x v="3"/>
    <s v="AM4.vld"/>
    <s v="4c"/>
    <n v="15"/>
    <n v="0"/>
    <s v="AM"/>
    <s v="AM4"/>
    <n v="19149"/>
    <n v="19148"/>
    <x v="0"/>
    <x v="10"/>
    <x v="1"/>
    <n v="757.22"/>
    <n v="37.229999999999997"/>
    <n v="65.78"/>
    <n v="860.23"/>
    <n v="794.45"/>
    <n v="65.78"/>
  </r>
  <r>
    <s v="I25_66to56"/>
    <s v="Win"/>
    <s v="TR012"/>
    <x v="0"/>
    <x v="5"/>
    <s v="Fi01"/>
    <x v="4"/>
    <s v="AM5.vld"/>
    <s v="4c"/>
    <n v="15"/>
    <n v="0"/>
    <s v="AM"/>
    <s v="AM5"/>
    <n v="5209"/>
    <n v="19241"/>
    <x v="0"/>
    <x v="0"/>
    <x v="0"/>
    <n v="136.65"/>
    <n v="8.4600000000000009"/>
    <n v="21.9"/>
    <n v="3049.66"/>
    <n v="145.11000000000001"/>
    <n v="21.9"/>
  </r>
  <r>
    <s v="I25_66to56"/>
    <s v="Win"/>
    <s v="TR012"/>
    <x v="0"/>
    <x v="5"/>
    <s v="Fi01"/>
    <x v="4"/>
    <s v="AM5.vld"/>
    <s v="4c"/>
    <n v="15"/>
    <n v="0"/>
    <s v="AM"/>
    <s v="AM5"/>
    <n v="5394"/>
    <n v="15366"/>
    <x v="0"/>
    <x v="1"/>
    <x v="0"/>
    <n v="111.3"/>
    <n v="9.16"/>
    <n v="21.39"/>
    <n v="2443.09"/>
    <n v="120.46"/>
    <n v="21.39"/>
  </r>
  <r>
    <s v="I25_66to56"/>
    <s v="Win"/>
    <s v="TR012"/>
    <x v="0"/>
    <x v="5"/>
    <s v="Fi01"/>
    <x v="4"/>
    <s v="AM5.vld"/>
    <s v="4c"/>
    <n v="15"/>
    <n v="0"/>
    <s v="AM"/>
    <s v="AM5"/>
    <n v="13270"/>
    <n v="11802"/>
    <x v="0"/>
    <x v="2"/>
    <x v="0"/>
    <n v="62.35"/>
    <n v="6.27"/>
    <n v="15.35"/>
    <n v="2619.08"/>
    <n v="68.63"/>
    <n v="15.35"/>
  </r>
  <r>
    <s v="I25_66to56"/>
    <s v="Win"/>
    <s v="TR012"/>
    <x v="0"/>
    <x v="5"/>
    <s v="Fi01"/>
    <x v="4"/>
    <s v="AM5.vld"/>
    <s v="4c"/>
    <n v="15"/>
    <n v="0"/>
    <s v="AM"/>
    <s v="AM5"/>
    <n v="15333"/>
    <n v="18991"/>
    <x v="1"/>
    <x v="3"/>
    <x v="0"/>
    <n v="150.19"/>
    <n v="3.06"/>
    <n v="7.26"/>
    <n v="1483.47"/>
    <n v="153.25"/>
    <n v="7.26"/>
  </r>
  <r>
    <s v="I25_66to56"/>
    <s v="Win"/>
    <s v="TR012"/>
    <x v="0"/>
    <x v="5"/>
    <s v="Fi01"/>
    <x v="4"/>
    <s v="AM5.vld"/>
    <s v="4c"/>
    <n v="15"/>
    <n v="0"/>
    <s v="AM"/>
    <s v="AM5"/>
    <n v="15740"/>
    <n v="15741"/>
    <x v="1"/>
    <x v="4"/>
    <x v="0"/>
    <n v="86.46"/>
    <n v="0"/>
    <n v="0"/>
    <n v="1399.22"/>
    <n v="86.46"/>
    <n v="0"/>
  </r>
  <r>
    <s v="I25_66to56"/>
    <s v="Win"/>
    <s v="TR012"/>
    <x v="0"/>
    <x v="5"/>
    <s v="Fi01"/>
    <x v="4"/>
    <s v="AM5.vld"/>
    <s v="4c"/>
    <n v="15"/>
    <n v="0"/>
    <s v="AM"/>
    <s v="AM5"/>
    <n v="15742"/>
    <n v="15743"/>
    <x v="0"/>
    <x v="5"/>
    <x v="0"/>
    <n v="57.74"/>
    <n v="0"/>
    <n v="0"/>
    <n v="982.18"/>
    <n v="57.74"/>
    <n v="0"/>
  </r>
  <r>
    <s v="I25_66to56"/>
    <s v="Win"/>
    <s v="TR012"/>
    <x v="0"/>
    <x v="5"/>
    <s v="Fi01"/>
    <x v="4"/>
    <s v="AM5.vld"/>
    <s v="4c"/>
    <n v="15"/>
    <n v="0"/>
    <s v="AM"/>
    <s v="AM5"/>
    <n v="17350"/>
    <n v="17351"/>
    <x v="0"/>
    <x v="6"/>
    <x v="0"/>
    <n v="17.059999999999999"/>
    <n v="0"/>
    <n v="0"/>
    <n v="1039.02"/>
    <n v="17.059999999999999"/>
    <n v="0"/>
  </r>
  <r>
    <s v="I25_66to56"/>
    <s v="Win"/>
    <s v="TR012"/>
    <x v="0"/>
    <x v="5"/>
    <s v="Fi01"/>
    <x v="4"/>
    <s v="AM5.vld"/>
    <s v="4c"/>
    <n v="15"/>
    <n v="0"/>
    <s v="AM"/>
    <s v="AM5"/>
    <n v="17352"/>
    <n v="17353"/>
    <x v="1"/>
    <x v="7"/>
    <x v="0"/>
    <n v="25.01"/>
    <n v="0"/>
    <n v="0"/>
    <n v="1218.58"/>
    <n v="25.01"/>
    <n v="0"/>
  </r>
  <r>
    <s v="I25_66to56"/>
    <s v="Win"/>
    <s v="TR012"/>
    <x v="0"/>
    <x v="5"/>
    <s v="Fi01"/>
    <x v="4"/>
    <s v="AM5.vld"/>
    <s v="4c"/>
    <n v="15"/>
    <n v="0"/>
    <s v="AM"/>
    <s v="AM5"/>
    <n v="18993"/>
    <n v="15334"/>
    <x v="0"/>
    <x v="8"/>
    <x v="0"/>
    <n v="153.19999999999999"/>
    <n v="4.5999999999999996"/>
    <n v="8.64"/>
    <n v="1530.76"/>
    <n v="157.80000000000001"/>
    <n v="8.64"/>
  </r>
  <r>
    <s v="I25_66to56"/>
    <s v="Win"/>
    <s v="TR012"/>
    <x v="0"/>
    <x v="5"/>
    <s v="Fi01"/>
    <x v="4"/>
    <s v="AM5.vld"/>
    <s v="4c"/>
    <n v="15"/>
    <n v="0"/>
    <s v="AM"/>
    <s v="AM5"/>
    <n v="18999"/>
    <n v="19000"/>
    <x v="1"/>
    <x v="9"/>
    <x v="0"/>
    <n v="39.159999999999997"/>
    <n v="3.72"/>
    <n v="18.920000000000002"/>
    <n v="2057.31"/>
    <n v="42.88"/>
    <n v="18.920000000000002"/>
  </r>
  <r>
    <s v="I25_66to56"/>
    <s v="Win"/>
    <s v="TR012"/>
    <x v="0"/>
    <x v="5"/>
    <s v="Fi01"/>
    <x v="4"/>
    <s v="AM5.vld"/>
    <s v="4c"/>
    <n v="15"/>
    <n v="0"/>
    <s v="AM"/>
    <s v="AM5"/>
    <n v="19002"/>
    <n v="19001"/>
    <x v="0"/>
    <x v="10"/>
    <x v="0"/>
    <n v="27.29"/>
    <n v="2.2000000000000002"/>
    <n v="10.17"/>
    <n v="1908.82"/>
    <n v="29.48"/>
    <n v="10.17"/>
  </r>
  <r>
    <s v="I25_66to56"/>
    <s v="Win"/>
    <s v="TR012"/>
    <x v="0"/>
    <x v="5"/>
    <s v="Fi01"/>
    <x v="4"/>
    <s v="AM5.vld"/>
    <s v="4c"/>
    <n v="15"/>
    <n v="0"/>
    <s v="AM"/>
    <s v="AM5"/>
    <n v="19004"/>
    <n v="13271"/>
    <x v="1"/>
    <x v="11"/>
    <x v="0"/>
    <n v="2.98"/>
    <n v="0.22"/>
    <n v="8.75"/>
    <n v="2273.02"/>
    <n v="3.2"/>
    <n v="8.75"/>
  </r>
  <r>
    <s v="I25_66to56"/>
    <s v="Win"/>
    <s v="TR012"/>
    <x v="0"/>
    <x v="5"/>
    <s v="Fi01"/>
    <x v="4"/>
    <s v="AM5.vld"/>
    <s v="4c"/>
    <n v="15"/>
    <n v="0"/>
    <s v="AM"/>
    <s v="AM5"/>
    <n v="19017"/>
    <n v="19018"/>
    <x v="1"/>
    <x v="11"/>
    <x v="1"/>
    <n v="182.63"/>
    <n v="13.38"/>
    <n v="56.29"/>
    <n v="252.3"/>
    <n v="196.01"/>
    <n v="56.29"/>
  </r>
  <r>
    <s v="I25_66to56"/>
    <s v="Win"/>
    <s v="TR012"/>
    <x v="0"/>
    <x v="5"/>
    <s v="Fi01"/>
    <x v="4"/>
    <s v="AM5.vld"/>
    <s v="4c"/>
    <n v="15"/>
    <n v="0"/>
    <s v="AM"/>
    <s v="AM5"/>
    <n v="19035"/>
    <n v="19036"/>
    <x v="1"/>
    <x v="9"/>
    <x v="1"/>
    <n v="83.66"/>
    <n v="3.7"/>
    <n v="32.14"/>
    <n v="119.5"/>
    <n v="87.37"/>
    <n v="32.14"/>
  </r>
  <r>
    <s v="I25_66to56"/>
    <s v="Win"/>
    <s v="TR012"/>
    <x v="0"/>
    <x v="5"/>
    <s v="Fi01"/>
    <x v="4"/>
    <s v="AM5.vld"/>
    <s v="4c"/>
    <n v="15"/>
    <n v="0"/>
    <s v="AM"/>
    <s v="AM5"/>
    <n v="19127"/>
    <n v="19239"/>
    <x v="0"/>
    <x v="0"/>
    <x v="1"/>
    <n v="381.35"/>
    <n v="29.89"/>
    <n v="73.41"/>
    <n v="484.66"/>
    <n v="411.25"/>
    <n v="73.41"/>
  </r>
  <r>
    <s v="I25_66to56"/>
    <s v="Win"/>
    <s v="TR012"/>
    <x v="0"/>
    <x v="5"/>
    <s v="Fi01"/>
    <x v="4"/>
    <s v="AM5.vld"/>
    <s v="4c"/>
    <n v="15"/>
    <n v="0"/>
    <s v="AM"/>
    <s v="AM5"/>
    <n v="19131"/>
    <n v="19130"/>
    <x v="0"/>
    <x v="2"/>
    <x v="1"/>
    <n v="502.47"/>
    <n v="35.909999999999997"/>
    <n v="72.89"/>
    <n v="611.26"/>
    <n v="538.38"/>
    <n v="72.89"/>
  </r>
  <r>
    <s v="I25_66to56"/>
    <s v="Win"/>
    <s v="TR012"/>
    <x v="0"/>
    <x v="5"/>
    <s v="Fi01"/>
    <x v="4"/>
    <s v="AM5.vld"/>
    <s v="4c"/>
    <n v="15"/>
    <n v="0"/>
    <s v="AM"/>
    <s v="AM5"/>
    <n v="19136"/>
    <n v="19135"/>
    <x v="0"/>
    <x v="1"/>
    <x v="1"/>
    <n v="413.87"/>
    <n v="28.44"/>
    <n v="57.03"/>
    <n v="499.35"/>
    <n v="442.31"/>
    <n v="57.03"/>
  </r>
  <r>
    <s v="I25_66to56"/>
    <s v="Win"/>
    <s v="TR012"/>
    <x v="0"/>
    <x v="5"/>
    <s v="Fi01"/>
    <x v="4"/>
    <s v="AM5.vld"/>
    <s v="4c"/>
    <n v="15"/>
    <n v="0"/>
    <s v="AM"/>
    <s v="AM5"/>
    <n v="19149"/>
    <n v="19148"/>
    <x v="0"/>
    <x v="10"/>
    <x v="1"/>
    <n v="175.43"/>
    <n v="8.65"/>
    <n v="29.56"/>
    <n v="213.63"/>
    <n v="184.07"/>
    <n v="29.56"/>
  </r>
  <r>
    <s v="I25_66to56"/>
    <s v="Win"/>
    <s v="TR012"/>
    <x v="0"/>
    <x v="5"/>
    <s v="Fi01"/>
    <x v="5"/>
    <s v="AM6.vld"/>
    <s v="4c"/>
    <n v="15"/>
    <n v="0"/>
    <s v="AM"/>
    <s v="AM6"/>
    <n v="5209"/>
    <n v="19241"/>
    <x v="0"/>
    <x v="0"/>
    <x v="0"/>
    <n v="70.33"/>
    <n v="4.68"/>
    <n v="40.6"/>
    <n v="6592.07"/>
    <n v="75"/>
    <n v="40.6"/>
  </r>
  <r>
    <s v="I25_66to56"/>
    <s v="Win"/>
    <s v="TR012"/>
    <x v="0"/>
    <x v="5"/>
    <s v="Fi01"/>
    <x v="5"/>
    <s v="AM6.vld"/>
    <s v="4c"/>
    <n v="15"/>
    <n v="0"/>
    <s v="AM"/>
    <s v="AM6"/>
    <n v="5394"/>
    <n v="15366"/>
    <x v="0"/>
    <x v="1"/>
    <x v="0"/>
    <n v="71.09"/>
    <n v="5.47"/>
    <n v="35.15"/>
    <n v="5471.7"/>
    <n v="76.56"/>
    <n v="35.15"/>
  </r>
  <r>
    <s v="I25_66to56"/>
    <s v="Win"/>
    <s v="TR012"/>
    <x v="0"/>
    <x v="5"/>
    <s v="Fi01"/>
    <x v="5"/>
    <s v="AM6.vld"/>
    <s v="4c"/>
    <n v="15"/>
    <n v="0"/>
    <s v="AM"/>
    <s v="AM6"/>
    <n v="13270"/>
    <n v="11802"/>
    <x v="0"/>
    <x v="2"/>
    <x v="0"/>
    <n v="81"/>
    <n v="7.17"/>
    <n v="21.44"/>
    <n v="5858.46"/>
    <n v="88.17"/>
    <n v="21.44"/>
  </r>
  <r>
    <s v="I25_66to56"/>
    <s v="Win"/>
    <s v="TR012"/>
    <x v="0"/>
    <x v="5"/>
    <s v="Fi01"/>
    <x v="5"/>
    <s v="AM6.vld"/>
    <s v="4c"/>
    <n v="15"/>
    <n v="0"/>
    <s v="AM"/>
    <s v="AM6"/>
    <n v="15333"/>
    <n v="18991"/>
    <x v="1"/>
    <x v="3"/>
    <x v="0"/>
    <n v="130.21"/>
    <n v="3.15"/>
    <n v="15.52"/>
    <n v="3216.52"/>
    <n v="133.35"/>
    <n v="15.52"/>
  </r>
  <r>
    <s v="I25_66to56"/>
    <s v="Win"/>
    <s v="TR012"/>
    <x v="0"/>
    <x v="5"/>
    <s v="Fi01"/>
    <x v="5"/>
    <s v="AM6.vld"/>
    <s v="4c"/>
    <n v="15"/>
    <n v="0"/>
    <s v="AM"/>
    <s v="AM6"/>
    <n v="15740"/>
    <n v="15741"/>
    <x v="1"/>
    <x v="4"/>
    <x v="0"/>
    <n v="70.760000000000005"/>
    <n v="0"/>
    <n v="0"/>
    <n v="2932.18"/>
    <n v="70.760000000000005"/>
    <n v="0"/>
  </r>
  <r>
    <s v="I25_66to56"/>
    <s v="Win"/>
    <s v="TR012"/>
    <x v="0"/>
    <x v="5"/>
    <s v="Fi01"/>
    <x v="5"/>
    <s v="AM6.vld"/>
    <s v="4c"/>
    <n v="15"/>
    <n v="0"/>
    <s v="AM"/>
    <s v="AM6"/>
    <n v="15742"/>
    <n v="15743"/>
    <x v="0"/>
    <x v="5"/>
    <x v="0"/>
    <n v="59.96"/>
    <n v="0"/>
    <n v="0"/>
    <n v="2447.7800000000002"/>
    <n v="59.96"/>
    <n v="0"/>
  </r>
  <r>
    <s v="I25_66to56"/>
    <s v="Win"/>
    <s v="TR012"/>
    <x v="0"/>
    <x v="5"/>
    <s v="Fi01"/>
    <x v="5"/>
    <s v="AM6.vld"/>
    <s v="4c"/>
    <n v="15"/>
    <n v="0"/>
    <s v="AM"/>
    <s v="AM6"/>
    <n v="17350"/>
    <n v="17351"/>
    <x v="0"/>
    <x v="6"/>
    <x v="0"/>
    <n v="17.079999999999998"/>
    <n v="0"/>
    <n v="0"/>
    <n v="2229.52"/>
    <n v="17.079999999999998"/>
    <n v="0"/>
  </r>
  <r>
    <s v="I25_66to56"/>
    <s v="Win"/>
    <s v="TR012"/>
    <x v="0"/>
    <x v="5"/>
    <s v="Fi01"/>
    <x v="5"/>
    <s v="AM6.vld"/>
    <s v="4c"/>
    <n v="15"/>
    <n v="0"/>
    <s v="AM"/>
    <s v="AM6"/>
    <n v="17352"/>
    <n v="17353"/>
    <x v="1"/>
    <x v="7"/>
    <x v="0"/>
    <n v="19.54"/>
    <n v="0"/>
    <n v="0"/>
    <n v="2314.98"/>
    <n v="19.54"/>
    <n v="0"/>
  </r>
  <r>
    <s v="I25_66to56"/>
    <s v="Win"/>
    <s v="TR012"/>
    <x v="0"/>
    <x v="5"/>
    <s v="Fi01"/>
    <x v="5"/>
    <s v="AM6.vld"/>
    <s v="4c"/>
    <n v="15"/>
    <n v="0"/>
    <s v="AM"/>
    <s v="AM6"/>
    <n v="18993"/>
    <n v="15334"/>
    <x v="0"/>
    <x v="8"/>
    <x v="0"/>
    <n v="141.75"/>
    <n v="5.05"/>
    <n v="24.2"/>
    <n v="3455.52"/>
    <n v="146.80000000000001"/>
    <n v="24.2"/>
  </r>
  <r>
    <s v="I25_66to56"/>
    <s v="Win"/>
    <s v="TR012"/>
    <x v="0"/>
    <x v="5"/>
    <s v="Fi01"/>
    <x v="5"/>
    <s v="AM6.vld"/>
    <s v="4c"/>
    <n v="15"/>
    <n v="0"/>
    <s v="AM"/>
    <s v="AM6"/>
    <n v="18999"/>
    <n v="19000"/>
    <x v="1"/>
    <x v="9"/>
    <x v="0"/>
    <n v="17.72"/>
    <n v="2.66"/>
    <n v="42.38"/>
    <n v="4200.09"/>
    <n v="20.37"/>
    <n v="42.38"/>
  </r>
  <r>
    <s v="I25_66to56"/>
    <s v="Win"/>
    <s v="TR012"/>
    <x v="0"/>
    <x v="5"/>
    <s v="Fi01"/>
    <x v="5"/>
    <s v="AM6.vld"/>
    <s v="4c"/>
    <n v="15"/>
    <n v="0"/>
    <s v="AM"/>
    <s v="AM6"/>
    <n v="19002"/>
    <n v="19001"/>
    <x v="0"/>
    <x v="10"/>
    <x v="0"/>
    <n v="18.59"/>
    <n v="2.16"/>
    <n v="32.26"/>
    <n v="4507.42"/>
    <n v="20.75"/>
    <n v="32.26"/>
  </r>
  <r>
    <s v="I25_66to56"/>
    <s v="Win"/>
    <s v="TR012"/>
    <x v="0"/>
    <x v="5"/>
    <s v="Fi01"/>
    <x v="5"/>
    <s v="AM6.vld"/>
    <s v="4c"/>
    <n v="15"/>
    <n v="0"/>
    <s v="AM"/>
    <s v="AM6"/>
    <n v="19004"/>
    <n v="13271"/>
    <x v="1"/>
    <x v="11"/>
    <x v="0"/>
    <n v="0"/>
    <n v="0"/>
    <n v="18.87"/>
    <n v="5578.36"/>
    <n v="0"/>
    <n v="18.87"/>
  </r>
  <r>
    <s v="I25_66to56"/>
    <s v="Win"/>
    <s v="TR012"/>
    <x v="0"/>
    <x v="5"/>
    <s v="Fi01"/>
    <x v="5"/>
    <s v="AM6.vld"/>
    <s v="4c"/>
    <n v="15"/>
    <n v="0"/>
    <s v="AM"/>
    <s v="AM6"/>
    <n v="19017"/>
    <n v="19018"/>
    <x v="1"/>
    <x v="11"/>
    <x v="1"/>
    <n v="97.36"/>
    <n v="9.15"/>
    <n v="144.76"/>
    <n v="251.26"/>
    <n v="106.5"/>
    <n v="144.76"/>
  </r>
  <r>
    <s v="I25_66to56"/>
    <s v="Win"/>
    <s v="TR012"/>
    <x v="0"/>
    <x v="5"/>
    <s v="Fi01"/>
    <x v="5"/>
    <s v="AM6.vld"/>
    <s v="4c"/>
    <n v="15"/>
    <n v="0"/>
    <s v="AM"/>
    <s v="AM6"/>
    <n v="19035"/>
    <n v="19036"/>
    <x v="1"/>
    <x v="9"/>
    <x v="1"/>
    <n v="31.42"/>
    <n v="1.44"/>
    <n v="67.63"/>
    <n v="100.48"/>
    <n v="32.86"/>
    <n v="67.63"/>
  </r>
  <r>
    <s v="I25_66to56"/>
    <s v="Win"/>
    <s v="TR012"/>
    <x v="0"/>
    <x v="5"/>
    <s v="Fi01"/>
    <x v="5"/>
    <s v="AM6.vld"/>
    <s v="4c"/>
    <n v="15"/>
    <n v="0"/>
    <s v="AM"/>
    <s v="AM6"/>
    <n v="19127"/>
    <n v="19239"/>
    <x v="0"/>
    <x v="0"/>
    <x v="1"/>
    <n v="393.91"/>
    <n v="31.11"/>
    <n v="148.35"/>
    <n v="573.37"/>
    <n v="425.02"/>
    <n v="148.35"/>
  </r>
  <r>
    <s v="I25_66to56"/>
    <s v="Win"/>
    <s v="TR012"/>
    <x v="0"/>
    <x v="5"/>
    <s v="Fi01"/>
    <x v="5"/>
    <s v="AM6.vld"/>
    <s v="4c"/>
    <n v="15"/>
    <n v="0"/>
    <s v="AM"/>
    <s v="AM6"/>
    <n v="19131"/>
    <n v="19130"/>
    <x v="0"/>
    <x v="2"/>
    <x v="1"/>
    <n v="351.09"/>
    <n v="26.03"/>
    <n v="153.41"/>
    <n v="530.52"/>
    <n v="377.12"/>
    <n v="153.41"/>
  </r>
  <r>
    <s v="I25_66to56"/>
    <s v="Win"/>
    <s v="TR012"/>
    <x v="0"/>
    <x v="5"/>
    <s v="Fi01"/>
    <x v="5"/>
    <s v="AM6.vld"/>
    <s v="4c"/>
    <n v="15"/>
    <n v="0"/>
    <s v="AM"/>
    <s v="AM6"/>
    <n v="19136"/>
    <n v="19135"/>
    <x v="0"/>
    <x v="1"/>
    <x v="1"/>
    <n v="283.88"/>
    <n v="20.72"/>
    <n v="126.29"/>
    <n v="430.89"/>
    <n v="304.60000000000002"/>
    <n v="126.29"/>
  </r>
  <r>
    <s v="I25_66to56"/>
    <s v="Win"/>
    <s v="TR012"/>
    <x v="0"/>
    <x v="5"/>
    <s v="Fi01"/>
    <x v="5"/>
    <s v="AM6.vld"/>
    <s v="4c"/>
    <n v="15"/>
    <n v="0"/>
    <s v="AM"/>
    <s v="AM6"/>
    <n v="19149"/>
    <n v="19148"/>
    <x v="0"/>
    <x v="10"/>
    <x v="1"/>
    <n v="135.74"/>
    <n v="8.64"/>
    <n v="73.52"/>
    <n v="217.9"/>
    <n v="144.38"/>
    <n v="73.52"/>
  </r>
  <r>
    <s v="I25_66to56"/>
    <s v="Win"/>
    <s v="TR012"/>
    <x v="0"/>
    <x v="5"/>
    <s v="Fi01"/>
    <x v="6"/>
    <s v="MD1.vld"/>
    <s v="4c"/>
    <n v="15"/>
    <n v="0"/>
    <s v="MD"/>
    <s v="MD1"/>
    <n v="5209"/>
    <n v="19241"/>
    <x v="0"/>
    <x v="0"/>
    <x v="0"/>
    <n v="6.22"/>
    <n v="0.49"/>
    <n v="69.81"/>
    <n v="9239.98"/>
    <n v="6.71"/>
    <n v="69.81"/>
  </r>
  <r>
    <s v="I25_66to56"/>
    <s v="Win"/>
    <s v="TR012"/>
    <x v="0"/>
    <x v="5"/>
    <s v="Fi01"/>
    <x v="6"/>
    <s v="MD1.vld"/>
    <s v="4c"/>
    <n v="15"/>
    <n v="0"/>
    <s v="MD"/>
    <s v="MD1"/>
    <n v="5394"/>
    <n v="15366"/>
    <x v="0"/>
    <x v="1"/>
    <x v="0"/>
    <n v="4.41"/>
    <n v="0.45"/>
    <n v="41.33"/>
    <n v="7782.45"/>
    <n v="4.8600000000000003"/>
    <n v="41.33"/>
  </r>
  <r>
    <s v="I25_66to56"/>
    <s v="Win"/>
    <s v="TR012"/>
    <x v="0"/>
    <x v="5"/>
    <s v="Fi01"/>
    <x v="6"/>
    <s v="MD1.vld"/>
    <s v="4c"/>
    <n v="15"/>
    <n v="0"/>
    <s v="MD"/>
    <s v="MD1"/>
    <n v="13270"/>
    <n v="11802"/>
    <x v="0"/>
    <x v="2"/>
    <x v="0"/>
    <n v="16.66"/>
    <n v="1.65"/>
    <n v="25.06"/>
    <n v="8318.5400000000009"/>
    <n v="18.309999999999999"/>
    <n v="25.06"/>
  </r>
  <r>
    <s v="I25_66to56"/>
    <s v="Win"/>
    <s v="TR012"/>
    <x v="0"/>
    <x v="5"/>
    <s v="Fi01"/>
    <x v="6"/>
    <s v="MD1.vld"/>
    <s v="4c"/>
    <n v="15"/>
    <n v="0"/>
    <s v="MD"/>
    <s v="MD1"/>
    <n v="15333"/>
    <n v="18991"/>
    <x v="1"/>
    <x v="3"/>
    <x v="0"/>
    <n v="107.34"/>
    <n v="3.99"/>
    <n v="22.7"/>
    <n v="5026.0200000000004"/>
    <n v="111.33"/>
    <n v="22.7"/>
  </r>
  <r>
    <s v="I25_66to56"/>
    <s v="Win"/>
    <s v="TR012"/>
    <x v="0"/>
    <x v="5"/>
    <s v="Fi01"/>
    <x v="6"/>
    <s v="MD1.vld"/>
    <s v="4c"/>
    <n v="15"/>
    <n v="0"/>
    <s v="MD"/>
    <s v="MD1"/>
    <n v="15740"/>
    <n v="15741"/>
    <x v="1"/>
    <x v="4"/>
    <x v="0"/>
    <n v="55.46"/>
    <n v="0"/>
    <n v="0"/>
    <n v="4503.95"/>
    <n v="55.46"/>
    <n v="0"/>
  </r>
  <r>
    <s v="I25_66to56"/>
    <s v="Win"/>
    <s v="TR012"/>
    <x v="0"/>
    <x v="5"/>
    <s v="Fi01"/>
    <x v="6"/>
    <s v="MD1.vld"/>
    <s v="4c"/>
    <n v="15"/>
    <n v="0"/>
    <s v="MD"/>
    <s v="MD1"/>
    <n v="15742"/>
    <n v="15743"/>
    <x v="0"/>
    <x v="5"/>
    <x v="0"/>
    <n v="21"/>
    <n v="0"/>
    <n v="0"/>
    <n v="2796.08"/>
    <n v="21"/>
    <n v="0"/>
  </r>
  <r>
    <s v="I25_66to56"/>
    <s v="Win"/>
    <s v="TR012"/>
    <x v="0"/>
    <x v="5"/>
    <s v="Fi01"/>
    <x v="6"/>
    <s v="MD1.vld"/>
    <s v="4c"/>
    <n v="15"/>
    <n v="0"/>
    <s v="MD"/>
    <s v="MD1"/>
    <n v="17350"/>
    <n v="17351"/>
    <x v="0"/>
    <x v="6"/>
    <x v="0"/>
    <n v="10.1"/>
    <n v="0"/>
    <n v="0"/>
    <n v="2975.59"/>
    <n v="10.1"/>
    <n v="0"/>
  </r>
  <r>
    <s v="I25_66to56"/>
    <s v="Win"/>
    <s v="TR012"/>
    <x v="0"/>
    <x v="5"/>
    <s v="Fi01"/>
    <x v="6"/>
    <s v="MD1.vld"/>
    <s v="4c"/>
    <n v="15"/>
    <n v="0"/>
    <s v="MD"/>
    <s v="MD1"/>
    <n v="17352"/>
    <n v="17353"/>
    <x v="1"/>
    <x v="7"/>
    <x v="0"/>
    <n v="19.41"/>
    <n v="0"/>
    <n v="0"/>
    <n v="3568.29"/>
    <n v="19.41"/>
    <n v="0"/>
  </r>
  <r>
    <s v="I25_66to56"/>
    <s v="Win"/>
    <s v="TR012"/>
    <x v="0"/>
    <x v="5"/>
    <s v="Fi01"/>
    <x v="6"/>
    <s v="MD1.vld"/>
    <s v="4c"/>
    <n v="15"/>
    <n v="0"/>
    <s v="MD"/>
    <s v="MD1"/>
    <n v="18993"/>
    <n v="15334"/>
    <x v="0"/>
    <x v="8"/>
    <x v="0"/>
    <n v="55.82"/>
    <n v="3.71"/>
    <n v="31.56"/>
    <n v="4263.1499999999996"/>
    <n v="59.53"/>
    <n v="31.56"/>
  </r>
  <r>
    <s v="I25_66to56"/>
    <s v="Win"/>
    <s v="TR012"/>
    <x v="0"/>
    <x v="5"/>
    <s v="Fi01"/>
    <x v="6"/>
    <s v="MD1.vld"/>
    <s v="4c"/>
    <n v="15"/>
    <n v="0"/>
    <s v="MD"/>
    <s v="MD1"/>
    <n v="18999"/>
    <n v="19000"/>
    <x v="1"/>
    <x v="9"/>
    <x v="0"/>
    <n v="10.51"/>
    <n v="2.41"/>
    <n v="74.05"/>
    <n v="6562.49"/>
    <n v="12.92"/>
    <n v="74.05"/>
  </r>
  <r>
    <s v="I25_66to56"/>
    <s v="Win"/>
    <s v="TR012"/>
    <x v="0"/>
    <x v="5"/>
    <s v="Fi01"/>
    <x v="6"/>
    <s v="MD1.vld"/>
    <s v="4c"/>
    <n v="15"/>
    <n v="0"/>
    <s v="MD"/>
    <s v="MD1"/>
    <n v="19002"/>
    <n v="19001"/>
    <x v="0"/>
    <x v="10"/>
    <x v="0"/>
    <n v="1.95"/>
    <n v="0.4"/>
    <n v="59.23"/>
    <n v="5993.81"/>
    <n v="2.34"/>
    <n v="59.23"/>
  </r>
  <r>
    <s v="I25_66to56"/>
    <s v="Win"/>
    <s v="TR012"/>
    <x v="0"/>
    <x v="5"/>
    <s v="Fi01"/>
    <x v="6"/>
    <s v="MD1.vld"/>
    <s v="4c"/>
    <n v="15"/>
    <n v="0"/>
    <s v="MD"/>
    <s v="MD1"/>
    <n v="19004"/>
    <n v="13271"/>
    <x v="1"/>
    <x v="11"/>
    <x v="0"/>
    <n v="0"/>
    <n v="0"/>
    <n v="34.39"/>
    <n v="8788.31"/>
    <n v="0"/>
    <n v="34.39"/>
  </r>
  <r>
    <s v="I25_66to56"/>
    <s v="Win"/>
    <s v="TR012"/>
    <x v="0"/>
    <x v="5"/>
    <s v="Fi01"/>
    <x v="6"/>
    <s v="MD1.vld"/>
    <s v="4c"/>
    <n v="15"/>
    <n v="0"/>
    <s v="MD"/>
    <s v="MD1"/>
    <n v="19017"/>
    <n v="19018"/>
    <x v="1"/>
    <x v="11"/>
    <x v="1"/>
    <n v="56.67"/>
    <n v="6.85"/>
    <n v="225.84"/>
    <n v="289.36"/>
    <n v="63.52"/>
    <n v="225.84"/>
  </r>
  <r>
    <s v="I25_66to56"/>
    <s v="Win"/>
    <s v="TR012"/>
    <x v="0"/>
    <x v="5"/>
    <s v="Fi01"/>
    <x v="6"/>
    <s v="MD1.vld"/>
    <s v="4c"/>
    <n v="15"/>
    <n v="0"/>
    <s v="MD"/>
    <s v="MD1"/>
    <n v="19035"/>
    <n v="19036"/>
    <x v="1"/>
    <x v="9"/>
    <x v="1"/>
    <n v="24.96"/>
    <n v="1.23"/>
    <n v="95.99"/>
    <n v="122.17"/>
    <n v="26.18"/>
    <n v="95.99"/>
  </r>
  <r>
    <s v="I25_66to56"/>
    <s v="Win"/>
    <s v="TR012"/>
    <x v="0"/>
    <x v="5"/>
    <s v="Fi01"/>
    <x v="6"/>
    <s v="MD1.vld"/>
    <s v="4c"/>
    <n v="15"/>
    <n v="0"/>
    <s v="MD"/>
    <s v="MD1"/>
    <n v="19127"/>
    <n v="19239"/>
    <x v="0"/>
    <x v="0"/>
    <x v="1"/>
    <n v="45.7"/>
    <n v="4.1500000000000004"/>
    <n v="150.5"/>
    <n v="200.34"/>
    <n v="49.85"/>
    <n v="150.5"/>
  </r>
  <r>
    <s v="I25_66to56"/>
    <s v="Win"/>
    <s v="TR012"/>
    <x v="0"/>
    <x v="5"/>
    <s v="Fi01"/>
    <x v="6"/>
    <s v="MD1.vld"/>
    <s v="4c"/>
    <n v="15"/>
    <n v="0"/>
    <s v="MD"/>
    <s v="MD1"/>
    <n v="19131"/>
    <n v="19130"/>
    <x v="0"/>
    <x v="2"/>
    <x v="1"/>
    <n v="38.07"/>
    <n v="3.21"/>
    <n v="185.01"/>
    <n v="226.29"/>
    <n v="41.28"/>
    <n v="185.01"/>
  </r>
  <r>
    <s v="I25_66to56"/>
    <s v="Win"/>
    <s v="TR012"/>
    <x v="0"/>
    <x v="5"/>
    <s v="Fi01"/>
    <x v="6"/>
    <s v="MD1.vld"/>
    <s v="4c"/>
    <n v="15"/>
    <n v="0"/>
    <s v="MD"/>
    <s v="MD1"/>
    <n v="19136"/>
    <n v="19135"/>
    <x v="0"/>
    <x v="1"/>
    <x v="1"/>
    <n v="33.840000000000003"/>
    <n v="2.76"/>
    <n v="170.32"/>
    <n v="206.92"/>
    <n v="36.6"/>
    <n v="170.32"/>
  </r>
  <r>
    <s v="I25_66to56"/>
    <s v="Win"/>
    <s v="TR012"/>
    <x v="0"/>
    <x v="5"/>
    <s v="Fi01"/>
    <x v="6"/>
    <s v="MD1.vld"/>
    <s v="4c"/>
    <n v="15"/>
    <n v="0"/>
    <s v="MD"/>
    <s v="MD1"/>
    <n v="19149"/>
    <n v="19148"/>
    <x v="0"/>
    <x v="10"/>
    <x v="1"/>
    <n v="19.809999999999999"/>
    <n v="1.47"/>
    <n v="91.17"/>
    <n v="112.45"/>
    <n v="21.28"/>
    <n v="91.17"/>
  </r>
  <r>
    <s v="I25_66to56"/>
    <s v="Win"/>
    <s v="TR012"/>
    <x v="0"/>
    <x v="5"/>
    <s v="Fi01"/>
    <x v="7"/>
    <s v="MD2.vld"/>
    <s v="4c"/>
    <n v="15"/>
    <n v="0"/>
    <s v="MD"/>
    <s v="MD2"/>
    <n v="5209"/>
    <n v="19241"/>
    <x v="0"/>
    <x v="0"/>
    <x v="0"/>
    <n v="18.57"/>
    <n v="1.2"/>
    <n v="103.15"/>
    <n v="14236.98"/>
    <n v="19.77"/>
    <n v="103.15"/>
  </r>
  <r>
    <s v="I25_66to56"/>
    <s v="Win"/>
    <s v="TR012"/>
    <x v="0"/>
    <x v="5"/>
    <s v="Fi01"/>
    <x v="7"/>
    <s v="MD2.vld"/>
    <s v="4c"/>
    <n v="15"/>
    <n v="0"/>
    <s v="MD"/>
    <s v="MD2"/>
    <n v="5394"/>
    <n v="15366"/>
    <x v="0"/>
    <x v="1"/>
    <x v="0"/>
    <n v="23.57"/>
    <n v="2.39"/>
    <n v="72.59"/>
    <n v="12204.85"/>
    <n v="25.96"/>
    <n v="72.59"/>
  </r>
  <r>
    <s v="I25_66to56"/>
    <s v="Win"/>
    <s v="TR012"/>
    <x v="0"/>
    <x v="5"/>
    <s v="Fi01"/>
    <x v="7"/>
    <s v="MD2.vld"/>
    <s v="4c"/>
    <n v="15"/>
    <n v="0"/>
    <s v="MD"/>
    <s v="MD2"/>
    <n v="13270"/>
    <n v="11802"/>
    <x v="0"/>
    <x v="2"/>
    <x v="0"/>
    <n v="81.900000000000006"/>
    <n v="6.53"/>
    <n v="40.22"/>
    <n v="12943.59"/>
    <n v="88.42"/>
    <n v="40.22"/>
  </r>
  <r>
    <s v="I25_66to56"/>
    <s v="Win"/>
    <s v="TR012"/>
    <x v="0"/>
    <x v="5"/>
    <s v="Fi01"/>
    <x v="7"/>
    <s v="MD2.vld"/>
    <s v="4c"/>
    <n v="15"/>
    <n v="0"/>
    <s v="MD"/>
    <s v="MD2"/>
    <n v="15333"/>
    <n v="18991"/>
    <x v="1"/>
    <x v="3"/>
    <x v="0"/>
    <n v="298.38"/>
    <n v="7.37"/>
    <n v="34.619999999999997"/>
    <n v="7941.89"/>
    <n v="305.75"/>
    <n v="34.619999999999997"/>
  </r>
  <r>
    <s v="I25_66to56"/>
    <s v="Win"/>
    <s v="TR012"/>
    <x v="0"/>
    <x v="5"/>
    <s v="Fi01"/>
    <x v="7"/>
    <s v="MD2.vld"/>
    <s v="4c"/>
    <n v="15"/>
    <n v="0"/>
    <s v="MD"/>
    <s v="MD2"/>
    <n v="15740"/>
    <n v="15741"/>
    <x v="1"/>
    <x v="4"/>
    <x v="0"/>
    <n v="164.95"/>
    <n v="0"/>
    <n v="0"/>
    <n v="6843.98"/>
    <n v="164.95"/>
    <n v="0"/>
  </r>
  <r>
    <s v="I25_66to56"/>
    <s v="Win"/>
    <s v="TR012"/>
    <x v="0"/>
    <x v="5"/>
    <s v="Fi01"/>
    <x v="7"/>
    <s v="MD2.vld"/>
    <s v="4c"/>
    <n v="15"/>
    <n v="0"/>
    <s v="MD"/>
    <s v="MD2"/>
    <n v="15742"/>
    <n v="15743"/>
    <x v="0"/>
    <x v="5"/>
    <x v="0"/>
    <n v="53.66"/>
    <n v="0"/>
    <n v="0"/>
    <n v="5246.23"/>
    <n v="53.66"/>
    <n v="0"/>
  </r>
  <r>
    <s v="I25_66to56"/>
    <s v="Win"/>
    <s v="TR012"/>
    <x v="0"/>
    <x v="5"/>
    <s v="Fi01"/>
    <x v="7"/>
    <s v="MD2.vld"/>
    <s v="4c"/>
    <n v="15"/>
    <n v="0"/>
    <s v="MD"/>
    <s v="MD2"/>
    <n v="17350"/>
    <n v="17351"/>
    <x v="0"/>
    <x v="6"/>
    <x v="0"/>
    <n v="26.25"/>
    <n v="0"/>
    <n v="0"/>
    <n v="5322.78"/>
    <n v="26.25"/>
    <n v="0"/>
  </r>
  <r>
    <s v="I25_66to56"/>
    <s v="Win"/>
    <s v="TR012"/>
    <x v="0"/>
    <x v="5"/>
    <s v="Fi01"/>
    <x v="7"/>
    <s v="MD2.vld"/>
    <s v="4c"/>
    <n v="15"/>
    <n v="0"/>
    <s v="MD"/>
    <s v="MD2"/>
    <n v="17352"/>
    <n v="17353"/>
    <x v="1"/>
    <x v="7"/>
    <x v="0"/>
    <n v="58.94"/>
    <n v="0"/>
    <n v="0"/>
    <n v="5538.91"/>
    <n v="58.94"/>
    <n v="0"/>
  </r>
  <r>
    <s v="I25_66to56"/>
    <s v="Win"/>
    <s v="TR012"/>
    <x v="0"/>
    <x v="5"/>
    <s v="Fi01"/>
    <x v="7"/>
    <s v="MD2.vld"/>
    <s v="4c"/>
    <n v="15"/>
    <n v="0"/>
    <s v="MD"/>
    <s v="MD2"/>
    <n v="18993"/>
    <n v="15334"/>
    <x v="0"/>
    <x v="8"/>
    <x v="0"/>
    <n v="131.01"/>
    <n v="6.78"/>
    <n v="47.39"/>
    <n v="7179.75"/>
    <n v="137.79"/>
    <n v="47.39"/>
  </r>
  <r>
    <s v="I25_66to56"/>
    <s v="Win"/>
    <s v="TR012"/>
    <x v="0"/>
    <x v="5"/>
    <s v="Fi01"/>
    <x v="7"/>
    <s v="MD2.vld"/>
    <s v="4c"/>
    <n v="15"/>
    <n v="0"/>
    <s v="MD"/>
    <s v="MD2"/>
    <n v="18999"/>
    <n v="19000"/>
    <x v="1"/>
    <x v="9"/>
    <x v="0"/>
    <n v="41.62"/>
    <n v="9.0500000000000007"/>
    <n v="112.73"/>
    <n v="10131.719999999999"/>
    <n v="50.67"/>
    <n v="112.73"/>
  </r>
  <r>
    <s v="I25_66to56"/>
    <s v="Win"/>
    <s v="TR012"/>
    <x v="0"/>
    <x v="5"/>
    <s v="Fi01"/>
    <x v="7"/>
    <s v="MD2.vld"/>
    <s v="4c"/>
    <n v="15"/>
    <n v="0"/>
    <s v="MD"/>
    <s v="MD2"/>
    <n v="19002"/>
    <n v="19001"/>
    <x v="0"/>
    <x v="10"/>
    <x v="0"/>
    <n v="5.19"/>
    <n v="1.08"/>
    <n v="104.62"/>
    <n v="9669.23"/>
    <n v="6.27"/>
    <n v="104.62"/>
  </r>
  <r>
    <s v="I25_66to56"/>
    <s v="Win"/>
    <s v="TR012"/>
    <x v="0"/>
    <x v="5"/>
    <s v="Fi01"/>
    <x v="7"/>
    <s v="MD2.vld"/>
    <s v="4c"/>
    <n v="15"/>
    <n v="0"/>
    <s v="MD"/>
    <s v="MD2"/>
    <n v="19004"/>
    <n v="13271"/>
    <x v="1"/>
    <x v="11"/>
    <x v="0"/>
    <n v="22.15"/>
    <n v="2.68"/>
    <n v="65.08"/>
    <n v="13620.8"/>
    <n v="24.83"/>
    <n v="65.08"/>
  </r>
  <r>
    <s v="I25_66to56"/>
    <s v="Win"/>
    <s v="TR012"/>
    <x v="0"/>
    <x v="5"/>
    <s v="Fi01"/>
    <x v="7"/>
    <s v="MD2.vld"/>
    <s v="4c"/>
    <n v="15"/>
    <n v="0"/>
    <s v="MD"/>
    <s v="MD2"/>
    <n v="19017"/>
    <n v="19018"/>
    <x v="1"/>
    <x v="11"/>
    <x v="1"/>
    <n v="340.57"/>
    <n v="37.99"/>
    <n v="357.22"/>
    <n v="735.77"/>
    <n v="378.56"/>
    <n v="357.22"/>
  </r>
  <r>
    <s v="I25_66to56"/>
    <s v="Win"/>
    <s v="TR012"/>
    <x v="0"/>
    <x v="5"/>
    <s v="Fi01"/>
    <x v="7"/>
    <s v="MD2.vld"/>
    <s v="4c"/>
    <n v="15"/>
    <n v="0"/>
    <s v="MD"/>
    <s v="MD2"/>
    <n v="19035"/>
    <n v="19036"/>
    <x v="1"/>
    <x v="9"/>
    <x v="1"/>
    <n v="132.75"/>
    <n v="6.77"/>
    <n v="148.07"/>
    <n v="287.58999999999997"/>
    <n v="139.52000000000001"/>
    <n v="148.07"/>
  </r>
  <r>
    <s v="I25_66to56"/>
    <s v="Win"/>
    <s v="TR012"/>
    <x v="0"/>
    <x v="5"/>
    <s v="Fi01"/>
    <x v="7"/>
    <s v="MD2.vld"/>
    <s v="4c"/>
    <n v="15"/>
    <n v="0"/>
    <s v="MD"/>
    <s v="MD2"/>
    <n v="19127"/>
    <n v="19239"/>
    <x v="0"/>
    <x v="0"/>
    <x v="1"/>
    <n v="196.23"/>
    <n v="16.89"/>
    <n v="235.41"/>
    <n v="448.53"/>
    <n v="213.12"/>
    <n v="235.41"/>
  </r>
  <r>
    <s v="I25_66to56"/>
    <s v="Win"/>
    <s v="TR012"/>
    <x v="0"/>
    <x v="5"/>
    <s v="Fi01"/>
    <x v="7"/>
    <s v="MD2.vld"/>
    <s v="4c"/>
    <n v="15"/>
    <n v="0"/>
    <s v="MD"/>
    <s v="MD2"/>
    <n v="19131"/>
    <n v="19130"/>
    <x v="0"/>
    <x v="2"/>
    <x v="1"/>
    <n v="142.41999999999999"/>
    <n v="12.36"/>
    <n v="288.26"/>
    <n v="443.03"/>
    <n v="154.77000000000001"/>
    <n v="288.26"/>
  </r>
  <r>
    <s v="I25_66to56"/>
    <s v="Win"/>
    <s v="TR012"/>
    <x v="0"/>
    <x v="5"/>
    <s v="Fi01"/>
    <x v="7"/>
    <s v="MD2.vld"/>
    <s v="4c"/>
    <n v="15"/>
    <n v="0"/>
    <s v="MD"/>
    <s v="MD2"/>
    <n v="19136"/>
    <n v="19135"/>
    <x v="0"/>
    <x v="1"/>
    <x v="1"/>
    <n v="121.32"/>
    <n v="10.11"/>
    <n v="259.02999999999997"/>
    <n v="390.46"/>
    <n v="131.43"/>
    <n v="259.02999999999997"/>
  </r>
  <r>
    <s v="I25_66to56"/>
    <s v="Win"/>
    <s v="TR012"/>
    <x v="0"/>
    <x v="5"/>
    <s v="Fi01"/>
    <x v="7"/>
    <s v="MD2.vld"/>
    <s v="4c"/>
    <n v="15"/>
    <n v="0"/>
    <s v="MD"/>
    <s v="MD2"/>
    <n v="19149"/>
    <n v="19148"/>
    <x v="0"/>
    <x v="10"/>
    <x v="1"/>
    <n v="60.24"/>
    <n v="4.3899999999999997"/>
    <n v="136.56"/>
    <n v="201.19"/>
    <n v="64.64"/>
    <n v="136.56"/>
  </r>
  <r>
    <s v="I25_66to56"/>
    <s v="Win"/>
    <s v="TR012"/>
    <x v="0"/>
    <x v="5"/>
    <s v="Fi01"/>
    <x v="8"/>
    <s v="PM1.vld"/>
    <s v="4c"/>
    <n v="15"/>
    <n v="0"/>
    <s v="PM"/>
    <s v="PM1"/>
    <n v="5209"/>
    <n v="19241"/>
    <x v="0"/>
    <x v="0"/>
    <x v="0"/>
    <n v="45.88"/>
    <n v="3.9"/>
    <n v="31.81"/>
    <n v="2424.36"/>
    <n v="49.78"/>
    <n v="31.81"/>
  </r>
  <r>
    <s v="I25_66to56"/>
    <s v="Win"/>
    <s v="TR012"/>
    <x v="0"/>
    <x v="5"/>
    <s v="Fi01"/>
    <x v="8"/>
    <s v="PM1.vld"/>
    <s v="4c"/>
    <n v="15"/>
    <n v="0"/>
    <s v="PM"/>
    <s v="PM1"/>
    <n v="5394"/>
    <n v="15366"/>
    <x v="0"/>
    <x v="1"/>
    <x v="0"/>
    <n v="30.98"/>
    <n v="4.43"/>
    <n v="24.5"/>
    <n v="2270.84"/>
    <n v="35.409999999999997"/>
    <n v="24.5"/>
  </r>
  <r>
    <s v="I25_66to56"/>
    <s v="Win"/>
    <s v="TR012"/>
    <x v="0"/>
    <x v="5"/>
    <s v="Fi01"/>
    <x v="8"/>
    <s v="PM1.vld"/>
    <s v="4c"/>
    <n v="15"/>
    <n v="0"/>
    <s v="PM"/>
    <s v="PM1"/>
    <n v="13270"/>
    <n v="11802"/>
    <x v="0"/>
    <x v="2"/>
    <x v="0"/>
    <n v="53.43"/>
    <n v="8.0299999999999994"/>
    <n v="14.9"/>
    <n v="2288.52"/>
    <n v="61.46"/>
    <n v="14.9"/>
  </r>
  <r>
    <s v="I25_66to56"/>
    <s v="Win"/>
    <s v="TR012"/>
    <x v="0"/>
    <x v="5"/>
    <s v="Fi01"/>
    <x v="8"/>
    <s v="PM1.vld"/>
    <s v="4c"/>
    <n v="15"/>
    <n v="0"/>
    <s v="PM"/>
    <s v="PM1"/>
    <n v="15333"/>
    <n v="18991"/>
    <x v="1"/>
    <x v="3"/>
    <x v="0"/>
    <n v="173.47"/>
    <n v="3.75"/>
    <n v="9"/>
    <n v="1710.47"/>
    <n v="177.22"/>
    <n v="9"/>
  </r>
  <r>
    <s v="I25_66to56"/>
    <s v="Win"/>
    <s v="TR012"/>
    <x v="0"/>
    <x v="5"/>
    <s v="Fi01"/>
    <x v="8"/>
    <s v="PM1.vld"/>
    <s v="4c"/>
    <n v="15"/>
    <n v="0"/>
    <s v="PM"/>
    <s v="PM1"/>
    <n v="15740"/>
    <n v="15741"/>
    <x v="1"/>
    <x v="4"/>
    <x v="0"/>
    <n v="99.71"/>
    <n v="0"/>
    <n v="0"/>
    <n v="1345.09"/>
    <n v="99.71"/>
    <n v="0"/>
  </r>
  <r>
    <s v="I25_66to56"/>
    <s v="Win"/>
    <s v="TR012"/>
    <x v="0"/>
    <x v="5"/>
    <s v="Fi01"/>
    <x v="8"/>
    <s v="PM1.vld"/>
    <s v="4c"/>
    <n v="15"/>
    <n v="0"/>
    <s v="PM"/>
    <s v="PM1"/>
    <n v="15742"/>
    <n v="15743"/>
    <x v="0"/>
    <x v="5"/>
    <x v="0"/>
    <n v="72.81"/>
    <n v="0"/>
    <n v="0"/>
    <n v="1299.24"/>
    <n v="72.81"/>
    <n v="0"/>
  </r>
  <r>
    <s v="I25_66to56"/>
    <s v="Win"/>
    <s v="TR012"/>
    <x v="0"/>
    <x v="5"/>
    <s v="Fi01"/>
    <x v="8"/>
    <s v="PM1.vld"/>
    <s v="4c"/>
    <n v="15"/>
    <n v="0"/>
    <s v="PM"/>
    <s v="PM1"/>
    <n v="17350"/>
    <n v="17351"/>
    <x v="0"/>
    <x v="6"/>
    <x v="0"/>
    <n v="20.010000000000002"/>
    <n v="0"/>
    <n v="0"/>
    <n v="1614.13"/>
    <n v="20.010000000000002"/>
    <n v="0"/>
  </r>
  <r>
    <s v="I25_66to56"/>
    <s v="Win"/>
    <s v="TR012"/>
    <x v="0"/>
    <x v="5"/>
    <s v="Fi01"/>
    <x v="8"/>
    <s v="PM1.vld"/>
    <s v="4c"/>
    <n v="15"/>
    <n v="0"/>
    <s v="PM"/>
    <s v="PM1"/>
    <n v="17352"/>
    <n v="17353"/>
    <x v="1"/>
    <x v="7"/>
    <x v="0"/>
    <n v="30.28"/>
    <n v="0"/>
    <n v="0"/>
    <n v="1541.36"/>
    <n v="30.28"/>
    <n v="0"/>
  </r>
  <r>
    <s v="I25_66to56"/>
    <s v="Win"/>
    <s v="TR012"/>
    <x v="0"/>
    <x v="5"/>
    <s v="Fi01"/>
    <x v="8"/>
    <s v="PM1.vld"/>
    <s v="4c"/>
    <n v="15"/>
    <n v="0"/>
    <s v="PM"/>
    <s v="PM1"/>
    <n v="18993"/>
    <n v="15334"/>
    <x v="0"/>
    <x v="8"/>
    <x v="0"/>
    <n v="115.92"/>
    <n v="2.87"/>
    <n v="11.83"/>
    <n v="1545.59"/>
    <n v="118.8"/>
    <n v="11.83"/>
  </r>
  <r>
    <s v="I25_66to56"/>
    <s v="Win"/>
    <s v="TR012"/>
    <x v="0"/>
    <x v="5"/>
    <s v="Fi01"/>
    <x v="8"/>
    <s v="PM1.vld"/>
    <s v="4c"/>
    <n v="15"/>
    <n v="0"/>
    <s v="PM"/>
    <s v="PM1"/>
    <n v="18999"/>
    <n v="19000"/>
    <x v="1"/>
    <x v="9"/>
    <x v="0"/>
    <n v="35.42"/>
    <n v="4.01"/>
    <n v="17.399999999999999"/>
    <n v="2097.8000000000002"/>
    <n v="39.43"/>
    <n v="17.399999999999999"/>
  </r>
  <r>
    <s v="I25_66to56"/>
    <s v="Win"/>
    <s v="TR012"/>
    <x v="0"/>
    <x v="5"/>
    <s v="Fi01"/>
    <x v="8"/>
    <s v="PM1.vld"/>
    <s v="4c"/>
    <n v="15"/>
    <n v="0"/>
    <s v="PM"/>
    <s v="PM1"/>
    <n v="19002"/>
    <n v="19001"/>
    <x v="0"/>
    <x v="10"/>
    <x v="0"/>
    <n v="11.86"/>
    <n v="1.68"/>
    <n v="22.3"/>
    <n v="1987.74"/>
    <n v="13.54"/>
    <n v="22.3"/>
  </r>
  <r>
    <s v="I25_66to56"/>
    <s v="Win"/>
    <s v="TR012"/>
    <x v="0"/>
    <x v="5"/>
    <s v="Fi01"/>
    <x v="8"/>
    <s v="PM1.vld"/>
    <s v="4c"/>
    <n v="15"/>
    <n v="0"/>
    <s v="PM"/>
    <s v="PM1"/>
    <n v="19004"/>
    <n v="13271"/>
    <x v="1"/>
    <x v="11"/>
    <x v="0"/>
    <n v="38.31"/>
    <n v="4.93"/>
    <n v="28.07"/>
    <n v="2450.65"/>
    <n v="43.23"/>
    <n v="28.07"/>
  </r>
  <r>
    <s v="I25_66to56"/>
    <s v="Win"/>
    <s v="TR012"/>
    <x v="0"/>
    <x v="5"/>
    <s v="Fi01"/>
    <x v="8"/>
    <s v="PM1.vld"/>
    <s v="4c"/>
    <n v="15"/>
    <n v="0"/>
    <s v="PM"/>
    <s v="PM1"/>
    <n v="19017"/>
    <n v="19018"/>
    <x v="1"/>
    <x v="11"/>
    <x v="1"/>
    <n v="374.98"/>
    <n v="30.3"/>
    <n v="65.61"/>
    <n v="470.9"/>
    <n v="405.28"/>
    <n v="65.61"/>
  </r>
  <r>
    <s v="I25_66to56"/>
    <s v="Win"/>
    <s v="TR012"/>
    <x v="0"/>
    <x v="5"/>
    <s v="Fi01"/>
    <x v="8"/>
    <s v="PM1.vld"/>
    <s v="4c"/>
    <n v="15"/>
    <n v="0"/>
    <s v="PM"/>
    <s v="PM1"/>
    <n v="19035"/>
    <n v="19036"/>
    <x v="1"/>
    <x v="9"/>
    <x v="1"/>
    <n v="160.01"/>
    <n v="7.31"/>
    <n v="32.520000000000003"/>
    <n v="199.84"/>
    <n v="167.32"/>
    <n v="32.520000000000003"/>
  </r>
  <r>
    <s v="I25_66to56"/>
    <s v="Win"/>
    <s v="TR012"/>
    <x v="0"/>
    <x v="5"/>
    <s v="Fi01"/>
    <x v="8"/>
    <s v="PM1.vld"/>
    <s v="4c"/>
    <n v="15"/>
    <n v="0"/>
    <s v="PM"/>
    <s v="PM1"/>
    <n v="19127"/>
    <n v="19239"/>
    <x v="0"/>
    <x v="0"/>
    <x v="1"/>
    <n v="204.74"/>
    <n v="24.92"/>
    <n v="72.41"/>
    <n v="302.07"/>
    <n v="229.66"/>
    <n v="72.41"/>
  </r>
  <r>
    <s v="I25_66to56"/>
    <s v="Win"/>
    <s v="TR012"/>
    <x v="0"/>
    <x v="5"/>
    <s v="Fi01"/>
    <x v="8"/>
    <s v="PM1.vld"/>
    <s v="4c"/>
    <n v="15"/>
    <n v="0"/>
    <s v="PM"/>
    <s v="PM1"/>
    <n v="19131"/>
    <n v="19130"/>
    <x v="0"/>
    <x v="2"/>
    <x v="1"/>
    <n v="221.18"/>
    <n v="23.37"/>
    <n v="87.67"/>
    <n v="332.22"/>
    <n v="244.54"/>
    <n v="87.67"/>
  </r>
  <r>
    <s v="I25_66to56"/>
    <s v="Win"/>
    <s v="TR012"/>
    <x v="0"/>
    <x v="5"/>
    <s v="Fi01"/>
    <x v="8"/>
    <s v="PM1.vld"/>
    <s v="4c"/>
    <n v="15"/>
    <n v="0"/>
    <s v="PM"/>
    <s v="PM1"/>
    <n v="19136"/>
    <n v="19135"/>
    <x v="0"/>
    <x v="1"/>
    <x v="1"/>
    <n v="202.01"/>
    <n v="19.91"/>
    <n v="74.61"/>
    <n v="296.52"/>
    <n v="221.91"/>
    <n v="74.61"/>
  </r>
  <r>
    <s v="I25_66to56"/>
    <s v="Win"/>
    <s v="TR012"/>
    <x v="0"/>
    <x v="5"/>
    <s v="Fi01"/>
    <x v="8"/>
    <s v="PM1.vld"/>
    <s v="4c"/>
    <n v="15"/>
    <n v="0"/>
    <s v="PM"/>
    <s v="PM1"/>
    <n v="19149"/>
    <n v="19148"/>
    <x v="0"/>
    <x v="10"/>
    <x v="1"/>
    <n v="109.86"/>
    <n v="6.45"/>
    <n v="36.47"/>
    <n v="152.79"/>
    <n v="116.32"/>
    <n v="36.47"/>
  </r>
  <r>
    <s v="I25_66to56"/>
    <s v="Win"/>
    <s v="TR012"/>
    <x v="0"/>
    <x v="5"/>
    <s v="Fi01"/>
    <x v="9"/>
    <s v="PM2.vld"/>
    <s v="4c"/>
    <n v="15"/>
    <n v="0"/>
    <s v="PM"/>
    <s v="PM2"/>
    <n v="5209"/>
    <n v="19241"/>
    <x v="0"/>
    <x v="0"/>
    <x v="0"/>
    <n v="87.88"/>
    <n v="8.1300000000000008"/>
    <n v="67.040000000000006"/>
    <n v="4977.43"/>
    <n v="96.01"/>
    <n v="67.040000000000006"/>
  </r>
  <r>
    <s v="I25_66to56"/>
    <s v="Win"/>
    <s v="TR012"/>
    <x v="0"/>
    <x v="5"/>
    <s v="Fi01"/>
    <x v="9"/>
    <s v="PM2.vld"/>
    <s v="4c"/>
    <n v="15"/>
    <n v="0"/>
    <s v="PM"/>
    <s v="PM2"/>
    <n v="5394"/>
    <n v="15366"/>
    <x v="0"/>
    <x v="1"/>
    <x v="0"/>
    <n v="69.02"/>
    <n v="10.210000000000001"/>
    <n v="48.86"/>
    <n v="4697.4799999999996"/>
    <n v="79.23"/>
    <n v="48.86"/>
  </r>
  <r>
    <s v="I25_66to56"/>
    <s v="Win"/>
    <s v="TR012"/>
    <x v="0"/>
    <x v="5"/>
    <s v="Fi01"/>
    <x v="9"/>
    <s v="PM2.vld"/>
    <s v="4c"/>
    <n v="15"/>
    <n v="0"/>
    <s v="PM"/>
    <s v="PM2"/>
    <n v="13270"/>
    <n v="11802"/>
    <x v="0"/>
    <x v="2"/>
    <x v="0"/>
    <n v="127.98"/>
    <n v="19.2"/>
    <n v="29.64"/>
    <n v="4651.93"/>
    <n v="147.18"/>
    <n v="29.64"/>
  </r>
  <r>
    <s v="I25_66to56"/>
    <s v="Win"/>
    <s v="TR012"/>
    <x v="0"/>
    <x v="5"/>
    <s v="Fi01"/>
    <x v="9"/>
    <s v="PM2.vld"/>
    <s v="4c"/>
    <n v="15"/>
    <n v="0"/>
    <s v="PM"/>
    <s v="PM2"/>
    <n v="15333"/>
    <n v="18991"/>
    <x v="1"/>
    <x v="3"/>
    <x v="0"/>
    <n v="525.92999999999995"/>
    <n v="12.81"/>
    <n v="22.04"/>
    <n v="3897.08"/>
    <n v="538.75"/>
    <n v="22.04"/>
  </r>
  <r>
    <s v="I25_66to56"/>
    <s v="Win"/>
    <s v="TR012"/>
    <x v="0"/>
    <x v="5"/>
    <s v="Fi01"/>
    <x v="9"/>
    <s v="PM2.vld"/>
    <s v="4c"/>
    <n v="15"/>
    <n v="0"/>
    <s v="PM"/>
    <s v="PM2"/>
    <n v="15740"/>
    <n v="15741"/>
    <x v="1"/>
    <x v="4"/>
    <x v="0"/>
    <n v="255.91"/>
    <n v="0"/>
    <n v="0"/>
    <n v="3156.56"/>
    <n v="255.91"/>
    <n v="0"/>
  </r>
  <r>
    <s v="I25_66to56"/>
    <s v="Win"/>
    <s v="TR012"/>
    <x v="0"/>
    <x v="5"/>
    <s v="Fi01"/>
    <x v="9"/>
    <s v="PM2.vld"/>
    <s v="4c"/>
    <n v="15"/>
    <n v="0"/>
    <s v="PM"/>
    <s v="PM2"/>
    <n v="15742"/>
    <n v="15743"/>
    <x v="0"/>
    <x v="5"/>
    <x v="0"/>
    <n v="183.8"/>
    <n v="0"/>
    <n v="0"/>
    <n v="2727.88"/>
    <n v="183.8"/>
    <n v="0"/>
  </r>
  <r>
    <s v="I25_66to56"/>
    <s v="Win"/>
    <s v="TR012"/>
    <x v="0"/>
    <x v="5"/>
    <s v="Fi01"/>
    <x v="9"/>
    <s v="PM2.vld"/>
    <s v="4c"/>
    <n v="15"/>
    <n v="0"/>
    <s v="PM"/>
    <s v="PM2"/>
    <n v="17350"/>
    <n v="17351"/>
    <x v="0"/>
    <x v="6"/>
    <x v="0"/>
    <n v="48.6"/>
    <n v="0"/>
    <n v="0"/>
    <n v="3548.16"/>
    <n v="48.6"/>
    <n v="0"/>
  </r>
  <r>
    <s v="I25_66to56"/>
    <s v="Win"/>
    <s v="TR012"/>
    <x v="0"/>
    <x v="5"/>
    <s v="Fi01"/>
    <x v="9"/>
    <s v="PM2.vld"/>
    <s v="4c"/>
    <n v="15"/>
    <n v="0"/>
    <s v="PM"/>
    <s v="PM2"/>
    <n v="17352"/>
    <n v="17353"/>
    <x v="1"/>
    <x v="7"/>
    <x v="0"/>
    <n v="65.56"/>
    <n v="0"/>
    <n v="0"/>
    <n v="3102.51"/>
    <n v="65.56"/>
    <n v="0"/>
  </r>
  <r>
    <s v="I25_66to56"/>
    <s v="Win"/>
    <s v="TR012"/>
    <x v="0"/>
    <x v="5"/>
    <s v="Fi01"/>
    <x v="9"/>
    <s v="PM2.vld"/>
    <s v="4c"/>
    <n v="15"/>
    <n v="0"/>
    <s v="PM"/>
    <s v="PM2"/>
    <n v="18993"/>
    <n v="15334"/>
    <x v="0"/>
    <x v="8"/>
    <x v="0"/>
    <n v="320.94"/>
    <n v="9.51"/>
    <n v="27.22"/>
    <n v="3218.97"/>
    <n v="330.46"/>
    <n v="27.22"/>
  </r>
  <r>
    <s v="I25_66to56"/>
    <s v="Win"/>
    <s v="TR012"/>
    <x v="0"/>
    <x v="5"/>
    <s v="Fi01"/>
    <x v="9"/>
    <s v="PM2.vld"/>
    <s v="4c"/>
    <n v="15"/>
    <n v="0"/>
    <s v="PM"/>
    <s v="PM2"/>
    <n v="18999"/>
    <n v="19000"/>
    <x v="1"/>
    <x v="9"/>
    <x v="0"/>
    <n v="108.67"/>
    <n v="12.82"/>
    <n v="41.49"/>
    <n v="4526.01"/>
    <n v="121.49"/>
    <n v="41.49"/>
  </r>
  <r>
    <s v="I25_66to56"/>
    <s v="Win"/>
    <s v="TR012"/>
    <x v="0"/>
    <x v="5"/>
    <s v="Fi01"/>
    <x v="9"/>
    <s v="PM2.vld"/>
    <s v="4c"/>
    <n v="15"/>
    <n v="0"/>
    <s v="PM"/>
    <s v="PM2"/>
    <n v="19002"/>
    <n v="19001"/>
    <x v="0"/>
    <x v="10"/>
    <x v="0"/>
    <n v="31.06"/>
    <n v="4.07"/>
    <n v="42.17"/>
    <n v="4193.92"/>
    <n v="35.130000000000003"/>
    <n v="42.17"/>
  </r>
  <r>
    <s v="I25_66to56"/>
    <s v="Win"/>
    <s v="TR012"/>
    <x v="0"/>
    <x v="5"/>
    <s v="Fi01"/>
    <x v="9"/>
    <s v="PM2.vld"/>
    <s v="4c"/>
    <n v="15"/>
    <n v="0"/>
    <s v="PM"/>
    <s v="PM2"/>
    <n v="19004"/>
    <n v="13271"/>
    <x v="1"/>
    <x v="11"/>
    <x v="0"/>
    <n v="110.77"/>
    <n v="14.03"/>
    <n v="46.75"/>
    <n v="4990.47"/>
    <n v="124.8"/>
    <n v="46.75"/>
  </r>
  <r>
    <s v="I25_66to56"/>
    <s v="Win"/>
    <s v="TR012"/>
    <x v="0"/>
    <x v="5"/>
    <s v="Fi01"/>
    <x v="9"/>
    <s v="PM2.vld"/>
    <s v="4c"/>
    <n v="15"/>
    <n v="0"/>
    <s v="PM"/>
    <s v="PM2"/>
    <n v="19017"/>
    <n v="19018"/>
    <x v="1"/>
    <x v="11"/>
    <x v="1"/>
    <n v="1004.37"/>
    <n v="85.83"/>
    <n v="181.16"/>
    <n v="1271.3699999999999"/>
    <n v="1090.21"/>
    <n v="181.16"/>
  </r>
  <r>
    <s v="I25_66to56"/>
    <s v="Win"/>
    <s v="TR012"/>
    <x v="0"/>
    <x v="5"/>
    <s v="Fi01"/>
    <x v="9"/>
    <s v="PM2.vld"/>
    <s v="4c"/>
    <n v="15"/>
    <n v="0"/>
    <s v="PM"/>
    <s v="PM2"/>
    <n v="19035"/>
    <n v="19036"/>
    <x v="1"/>
    <x v="9"/>
    <x v="1"/>
    <n v="461.92"/>
    <n v="25.28"/>
    <n v="82.67"/>
    <n v="569.87"/>
    <n v="487.2"/>
    <n v="82.67"/>
  </r>
  <r>
    <s v="I25_66to56"/>
    <s v="Win"/>
    <s v="TR012"/>
    <x v="0"/>
    <x v="5"/>
    <s v="Fi01"/>
    <x v="9"/>
    <s v="PM2.vld"/>
    <s v="4c"/>
    <n v="15"/>
    <n v="0"/>
    <s v="PM"/>
    <s v="PM2"/>
    <n v="19127"/>
    <n v="19239"/>
    <x v="0"/>
    <x v="0"/>
    <x v="1"/>
    <n v="502.12"/>
    <n v="63.02"/>
    <n v="159.63"/>
    <n v="724.78"/>
    <n v="565.14"/>
    <n v="159.63"/>
  </r>
  <r>
    <s v="I25_66to56"/>
    <s v="Win"/>
    <s v="TR012"/>
    <x v="0"/>
    <x v="5"/>
    <s v="Fi01"/>
    <x v="9"/>
    <s v="PM2.vld"/>
    <s v="4c"/>
    <n v="15"/>
    <n v="0"/>
    <s v="PM"/>
    <s v="PM2"/>
    <n v="19131"/>
    <n v="19130"/>
    <x v="0"/>
    <x v="2"/>
    <x v="1"/>
    <n v="511.8"/>
    <n v="56.59"/>
    <n v="186.8"/>
    <n v="755.19"/>
    <n v="568.39"/>
    <n v="186.8"/>
  </r>
  <r>
    <s v="I25_66to56"/>
    <s v="Win"/>
    <s v="TR012"/>
    <x v="0"/>
    <x v="5"/>
    <s v="Fi01"/>
    <x v="9"/>
    <s v="PM2.vld"/>
    <s v="4c"/>
    <n v="15"/>
    <n v="0"/>
    <s v="PM"/>
    <s v="PM2"/>
    <n v="19136"/>
    <n v="19135"/>
    <x v="0"/>
    <x v="1"/>
    <x v="1"/>
    <n v="475.12"/>
    <n v="49.01"/>
    <n v="164.09"/>
    <n v="688.23"/>
    <n v="524.14"/>
    <n v="164.09"/>
  </r>
  <r>
    <s v="I25_66to56"/>
    <s v="Win"/>
    <s v="TR012"/>
    <x v="0"/>
    <x v="5"/>
    <s v="Fi01"/>
    <x v="9"/>
    <s v="PM2.vld"/>
    <s v="4c"/>
    <n v="15"/>
    <n v="0"/>
    <s v="PM"/>
    <s v="PM2"/>
    <n v="19149"/>
    <n v="19148"/>
    <x v="0"/>
    <x v="10"/>
    <x v="1"/>
    <n v="282.49"/>
    <n v="19.920000000000002"/>
    <n v="96.68"/>
    <n v="399.1"/>
    <n v="302.42"/>
    <n v="96.68"/>
  </r>
  <r>
    <s v="I25_66to56"/>
    <s v="Win"/>
    <s v="TR012"/>
    <x v="0"/>
    <x v="5"/>
    <s v="Fi01"/>
    <x v="10"/>
    <s v="PM3.vld"/>
    <s v="4c"/>
    <n v="15"/>
    <n v="0"/>
    <s v="PM"/>
    <s v="PM3"/>
    <n v="5209"/>
    <n v="19241"/>
    <x v="0"/>
    <x v="0"/>
    <x v="0"/>
    <n v="155.55000000000001"/>
    <n v="18.22"/>
    <n v="136.16999999999999"/>
    <n v="7895.09"/>
    <n v="173.77"/>
    <n v="136.16999999999999"/>
  </r>
  <r>
    <s v="I25_66to56"/>
    <s v="Win"/>
    <s v="TR012"/>
    <x v="0"/>
    <x v="5"/>
    <s v="Fi01"/>
    <x v="10"/>
    <s v="PM3.vld"/>
    <s v="4c"/>
    <n v="15"/>
    <n v="0"/>
    <s v="PM"/>
    <s v="PM3"/>
    <n v="5394"/>
    <n v="15366"/>
    <x v="0"/>
    <x v="1"/>
    <x v="0"/>
    <n v="165.84"/>
    <n v="23.61"/>
    <n v="85"/>
    <n v="7183.95"/>
    <n v="189.44"/>
    <n v="85"/>
  </r>
  <r>
    <s v="I25_66to56"/>
    <s v="Win"/>
    <s v="TR012"/>
    <x v="0"/>
    <x v="5"/>
    <s v="Fi01"/>
    <x v="10"/>
    <s v="PM3.vld"/>
    <s v="4c"/>
    <n v="15"/>
    <n v="0"/>
    <s v="PM"/>
    <s v="PM3"/>
    <n v="13270"/>
    <n v="11802"/>
    <x v="0"/>
    <x v="2"/>
    <x v="0"/>
    <n v="403.12"/>
    <n v="59.82"/>
    <n v="63.57"/>
    <n v="7390.01"/>
    <n v="462.94"/>
    <n v="63.57"/>
  </r>
  <r>
    <s v="I25_66to56"/>
    <s v="Win"/>
    <s v="TR012"/>
    <x v="0"/>
    <x v="5"/>
    <s v="Fi01"/>
    <x v="10"/>
    <s v="PM3.vld"/>
    <s v="4c"/>
    <n v="15"/>
    <n v="0"/>
    <s v="PM"/>
    <s v="PM3"/>
    <n v="15333"/>
    <n v="18991"/>
    <x v="1"/>
    <x v="3"/>
    <x v="0"/>
    <n v="762.31"/>
    <n v="19.07"/>
    <n v="38.909999999999997"/>
    <n v="6575.9"/>
    <n v="781.38"/>
    <n v="38.909999999999997"/>
  </r>
  <r>
    <s v="I25_66to56"/>
    <s v="Win"/>
    <s v="TR012"/>
    <x v="0"/>
    <x v="5"/>
    <s v="Fi01"/>
    <x v="10"/>
    <s v="PM3.vld"/>
    <s v="4c"/>
    <n v="15"/>
    <n v="0"/>
    <s v="PM"/>
    <s v="PM3"/>
    <n v="15740"/>
    <n v="15741"/>
    <x v="1"/>
    <x v="4"/>
    <x v="0"/>
    <n v="328.83"/>
    <n v="0"/>
    <n v="0"/>
    <n v="5042.67"/>
    <n v="328.83"/>
    <n v="0"/>
  </r>
  <r>
    <s v="I25_66to56"/>
    <s v="Win"/>
    <s v="TR012"/>
    <x v="0"/>
    <x v="5"/>
    <s v="Fi01"/>
    <x v="10"/>
    <s v="PM3.vld"/>
    <s v="4c"/>
    <n v="15"/>
    <n v="0"/>
    <s v="PM"/>
    <s v="PM3"/>
    <n v="15742"/>
    <n v="15743"/>
    <x v="0"/>
    <x v="5"/>
    <x v="0"/>
    <n v="367.39"/>
    <n v="0"/>
    <n v="0"/>
    <n v="3822.83"/>
    <n v="367.39"/>
    <n v="0"/>
  </r>
  <r>
    <s v="I25_66to56"/>
    <s v="Win"/>
    <s v="TR012"/>
    <x v="0"/>
    <x v="5"/>
    <s v="Fi01"/>
    <x v="10"/>
    <s v="PM3.vld"/>
    <s v="4c"/>
    <n v="15"/>
    <n v="0"/>
    <s v="PM"/>
    <s v="PM3"/>
    <n v="17350"/>
    <n v="17351"/>
    <x v="0"/>
    <x v="6"/>
    <x v="0"/>
    <n v="94.66"/>
    <n v="0"/>
    <n v="0"/>
    <n v="5799.39"/>
    <n v="94.66"/>
    <n v="0"/>
  </r>
  <r>
    <s v="I25_66to56"/>
    <s v="Win"/>
    <s v="TR012"/>
    <x v="0"/>
    <x v="5"/>
    <s v="Fi01"/>
    <x v="10"/>
    <s v="PM3.vld"/>
    <s v="4c"/>
    <n v="15"/>
    <n v="0"/>
    <s v="PM"/>
    <s v="PM3"/>
    <n v="17352"/>
    <n v="17353"/>
    <x v="1"/>
    <x v="7"/>
    <x v="0"/>
    <n v="75.790000000000006"/>
    <n v="0"/>
    <n v="0"/>
    <n v="4908.6000000000004"/>
    <n v="75.790000000000006"/>
    <n v="0"/>
  </r>
  <r>
    <s v="I25_66to56"/>
    <s v="Win"/>
    <s v="TR012"/>
    <x v="0"/>
    <x v="5"/>
    <s v="Fi01"/>
    <x v="10"/>
    <s v="PM3.vld"/>
    <s v="4c"/>
    <n v="15"/>
    <n v="0"/>
    <s v="PM"/>
    <s v="PM3"/>
    <n v="18993"/>
    <n v="15334"/>
    <x v="0"/>
    <x v="8"/>
    <x v="0"/>
    <n v="663.86"/>
    <n v="20.78"/>
    <n v="46.62"/>
    <n v="5042.97"/>
    <n v="684.65"/>
    <n v="46.62"/>
  </r>
  <r>
    <s v="I25_66to56"/>
    <s v="Win"/>
    <s v="TR012"/>
    <x v="0"/>
    <x v="5"/>
    <s v="Fi01"/>
    <x v="10"/>
    <s v="PM3.vld"/>
    <s v="4c"/>
    <n v="15"/>
    <n v="0"/>
    <s v="PM"/>
    <s v="PM3"/>
    <n v="18999"/>
    <n v="19000"/>
    <x v="1"/>
    <x v="9"/>
    <x v="0"/>
    <n v="68.459999999999994"/>
    <n v="8.02"/>
    <n v="70.83"/>
    <n v="7497.16"/>
    <n v="76.48"/>
    <n v="70.83"/>
  </r>
  <r>
    <s v="I25_66to56"/>
    <s v="Win"/>
    <s v="TR012"/>
    <x v="0"/>
    <x v="5"/>
    <s v="Fi01"/>
    <x v="10"/>
    <s v="PM3.vld"/>
    <s v="4c"/>
    <n v="15"/>
    <n v="0"/>
    <s v="PM"/>
    <s v="PM3"/>
    <n v="19002"/>
    <n v="19001"/>
    <x v="0"/>
    <x v="10"/>
    <x v="0"/>
    <n v="83.97"/>
    <n v="11.35"/>
    <n v="82.68"/>
    <n v="6566.47"/>
    <n v="95.32"/>
    <n v="82.68"/>
  </r>
  <r>
    <s v="I25_66to56"/>
    <s v="Win"/>
    <s v="TR012"/>
    <x v="0"/>
    <x v="5"/>
    <s v="Fi01"/>
    <x v="10"/>
    <s v="PM3.vld"/>
    <s v="4c"/>
    <n v="15"/>
    <n v="0"/>
    <s v="PM"/>
    <s v="PM3"/>
    <n v="19004"/>
    <n v="13271"/>
    <x v="1"/>
    <x v="11"/>
    <x v="0"/>
    <n v="162.29"/>
    <n v="19.09"/>
    <n v="122.32"/>
    <n v="8096.11"/>
    <n v="181.38"/>
    <n v="122.32"/>
  </r>
  <r>
    <s v="I25_66to56"/>
    <s v="Win"/>
    <s v="TR012"/>
    <x v="0"/>
    <x v="5"/>
    <s v="Fi01"/>
    <x v="10"/>
    <s v="PM3.vld"/>
    <s v="4c"/>
    <n v="15"/>
    <n v="0"/>
    <s v="PM"/>
    <s v="PM3"/>
    <n v="19017"/>
    <n v="19018"/>
    <x v="1"/>
    <x v="11"/>
    <x v="1"/>
    <n v="890.99"/>
    <n v="79.489999999999995"/>
    <n v="416.55"/>
    <n v="1387.02"/>
    <n v="970.48"/>
    <n v="416.55"/>
  </r>
  <r>
    <s v="I25_66to56"/>
    <s v="Win"/>
    <s v="TR012"/>
    <x v="0"/>
    <x v="5"/>
    <s v="Fi01"/>
    <x v="10"/>
    <s v="PM3.vld"/>
    <s v="4c"/>
    <n v="15"/>
    <n v="0"/>
    <s v="PM"/>
    <s v="PM3"/>
    <n v="19035"/>
    <n v="19036"/>
    <x v="1"/>
    <x v="9"/>
    <x v="1"/>
    <n v="479.63"/>
    <n v="33.07"/>
    <n v="181.85"/>
    <n v="694.56"/>
    <n v="512.71"/>
    <n v="181.85"/>
  </r>
  <r>
    <s v="I25_66to56"/>
    <s v="Win"/>
    <s v="TR012"/>
    <x v="0"/>
    <x v="5"/>
    <s v="Fi01"/>
    <x v="10"/>
    <s v="PM3.vld"/>
    <s v="4c"/>
    <n v="15"/>
    <n v="0"/>
    <s v="PM"/>
    <s v="PM3"/>
    <n v="19127"/>
    <n v="19239"/>
    <x v="0"/>
    <x v="0"/>
    <x v="1"/>
    <n v="1203.6199999999999"/>
    <n v="155.19999999999999"/>
    <n v="293.47000000000003"/>
    <n v="1652.29"/>
    <n v="1358.82"/>
    <n v="293.47000000000003"/>
  </r>
  <r>
    <s v="I25_66to56"/>
    <s v="Win"/>
    <s v="TR012"/>
    <x v="0"/>
    <x v="5"/>
    <s v="Fi01"/>
    <x v="10"/>
    <s v="PM3.vld"/>
    <s v="4c"/>
    <n v="15"/>
    <n v="0"/>
    <s v="PM"/>
    <s v="PM3"/>
    <n v="19131"/>
    <n v="19130"/>
    <x v="0"/>
    <x v="2"/>
    <x v="1"/>
    <n v="1048.1300000000001"/>
    <n v="116.75"/>
    <n v="324.08"/>
    <n v="1488.96"/>
    <n v="1164.8800000000001"/>
    <n v="324.08"/>
  </r>
  <r>
    <s v="I25_66to56"/>
    <s v="Win"/>
    <s v="TR012"/>
    <x v="0"/>
    <x v="5"/>
    <s v="Fi01"/>
    <x v="10"/>
    <s v="PM3.vld"/>
    <s v="4c"/>
    <n v="15"/>
    <n v="0"/>
    <s v="PM"/>
    <s v="PM3"/>
    <n v="19136"/>
    <n v="19135"/>
    <x v="0"/>
    <x v="1"/>
    <x v="1"/>
    <n v="956.77"/>
    <n v="99.53"/>
    <n v="280.16000000000003"/>
    <n v="1336.47"/>
    <n v="1056.3"/>
    <n v="280.16000000000003"/>
  </r>
  <r>
    <s v="I25_66to56"/>
    <s v="Win"/>
    <s v="TR012"/>
    <x v="0"/>
    <x v="5"/>
    <s v="Fi01"/>
    <x v="10"/>
    <s v="PM3.vld"/>
    <s v="4c"/>
    <n v="15"/>
    <n v="0"/>
    <s v="PM"/>
    <s v="PM3"/>
    <n v="19149"/>
    <n v="19148"/>
    <x v="0"/>
    <x v="10"/>
    <x v="1"/>
    <n v="645.61"/>
    <n v="47.2"/>
    <n v="194.3"/>
    <n v="887.11"/>
    <n v="692.81"/>
    <n v="194.3"/>
  </r>
  <r>
    <s v="I25_66to56"/>
    <s v="Win"/>
    <s v="TR012"/>
    <x v="0"/>
    <x v="5"/>
    <s v="Fi01"/>
    <x v="11"/>
    <s v="PM4.vld"/>
    <s v="4c"/>
    <n v="15"/>
    <n v="0"/>
    <s v="PM"/>
    <s v="PM4"/>
    <n v="5209"/>
    <n v="19241"/>
    <x v="0"/>
    <x v="0"/>
    <x v="0"/>
    <n v="97.76"/>
    <n v="10.94"/>
    <n v="70.849999999999994"/>
    <n v="5451.01"/>
    <n v="108.7"/>
    <n v="70.849999999999994"/>
  </r>
  <r>
    <s v="I25_66to56"/>
    <s v="Win"/>
    <s v="TR012"/>
    <x v="0"/>
    <x v="5"/>
    <s v="Fi01"/>
    <x v="11"/>
    <s v="PM4.vld"/>
    <s v="4c"/>
    <n v="15"/>
    <n v="0"/>
    <s v="PM"/>
    <s v="PM4"/>
    <n v="5394"/>
    <n v="15366"/>
    <x v="0"/>
    <x v="1"/>
    <x v="0"/>
    <n v="67.37"/>
    <n v="8.92"/>
    <n v="57.16"/>
    <n v="4622.96"/>
    <n v="76.290000000000006"/>
    <n v="57.16"/>
  </r>
  <r>
    <s v="I25_66to56"/>
    <s v="Win"/>
    <s v="TR012"/>
    <x v="0"/>
    <x v="5"/>
    <s v="Fi01"/>
    <x v="11"/>
    <s v="PM4.vld"/>
    <s v="4c"/>
    <n v="15"/>
    <n v="0"/>
    <s v="PM"/>
    <s v="PM4"/>
    <n v="13270"/>
    <n v="11802"/>
    <x v="0"/>
    <x v="2"/>
    <x v="0"/>
    <n v="159.15"/>
    <n v="23.04"/>
    <n v="42.52"/>
    <n v="5068.2299999999996"/>
    <n v="182.19"/>
    <n v="42.52"/>
  </r>
  <r>
    <s v="I25_66to56"/>
    <s v="Win"/>
    <s v="TR012"/>
    <x v="0"/>
    <x v="5"/>
    <s v="Fi01"/>
    <x v="11"/>
    <s v="PM4.vld"/>
    <s v="4c"/>
    <n v="15"/>
    <n v="0"/>
    <s v="PM"/>
    <s v="PM4"/>
    <n v="15333"/>
    <n v="18991"/>
    <x v="1"/>
    <x v="3"/>
    <x v="0"/>
    <n v="340.75"/>
    <n v="8.06"/>
    <n v="21.45"/>
    <n v="3379.16"/>
    <n v="348.81"/>
    <n v="21.45"/>
  </r>
  <r>
    <s v="I25_66to56"/>
    <s v="Win"/>
    <s v="TR012"/>
    <x v="0"/>
    <x v="5"/>
    <s v="Fi01"/>
    <x v="11"/>
    <s v="PM4.vld"/>
    <s v="4c"/>
    <n v="15"/>
    <n v="0"/>
    <s v="PM"/>
    <s v="PM4"/>
    <n v="15740"/>
    <n v="15741"/>
    <x v="1"/>
    <x v="4"/>
    <x v="0"/>
    <n v="180.45"/>
    <n v="0"/>
    <n v="0"/>
    <n v="2574.7399999999998"/>
    <n v="180.45"/>
    <n v="0"/>
  </r>
  <r>
    <s v="I25_66to56"/>
    <s v="Win"/>
    <s v="TR012"/>
    <x v="0"/>
    <x v="5"/>
    <s v="Fi01"/>
    <x v="11"/>
    <s v="PM4.vld"/>
    <s v="4c"/>
    <n v="15"/>
    <n v="0"/>
    <s v="PM"/>
    <s v="PM4"/>
    <n v="15742"/>
    <n v="15743"/>
    <x v="0"/>
    <x v="5"/>
    <x v="0"/>
    <n v="113.1"/>
    <n v="0"/>
    <n v="0"/>
    <n v="1883.96"/>
    <n v="113.1"/>
    <n v="0"/>
  </r>
  <r>
    <s v="I25_66to56"/>
    <s v="Win"/>
    <s v="TR012"/>
    <x v="0"/>
    <x v="5"/>
    <s v="Fi01"/>
    <x v="11"/>
    <s v="PM4.vld"/>
    <s v="4c"/>
    <n v="15"/>
    <n v="0"/>
    <s v="PM"/>
    <s v="PM4"/>
    <n v="17350"/>
    <n v="17351"/>
    <x v="0"/>
    <x v="6"/>
    <x v="0"/>
    <n v="42.41"/>
    <n v="0"/>
    <n v="0"/>
    <n v="2943.45"/>
    <n v="42.41"/>
    <n v="0"/>
  </r>
  <r>
    <s v="I25_66to56"/>
    <s v="Win"/>
    <s v="TR012"/>
    <x v="0"/>
    <x v="5"/>
    <s v="Fi01"/>
    <x v="11"/>
    <s v="PM4.vld"/>
    <s v="4c"/>
    <n v="15"/>
    <n v="0"/>
    <s v="PM"/>
    <s v="PM4"/>
    <n v="17352"/>
    <n v="17353"/>
    <x v="1"/>
    <x v="7"/>
    <x v="0"/>
    <n v="57.44"/>
    <n v="0"/>
    <n v="0"/>
    <n v="2830.79"/>
    <n v="57.44"/>
    <n v="0"/>
  </r>
  <r>
    <s v="I25_66to56"/>
    <s v="Win"/>
    <s v="TR012"/>
    <x v="0"/>
    <x v="5"/>
    <s v="Fi01"/>
    <x v="11"/>
    <s v="PM4.vld"/>
    <s v="4c"/>
    <n v="15"/>
    <n v="0"/>
    <s v="PM"/>
    <s v="PM4"/>
    <n v="18993"/>
    <n v="15334"/>
    <x v="0"/>
    <x v="8"/>
    <x v="0"/>
    <n v="193.79"/>
    <n v="5.58"/>
    <n v="22.07"/>
    <n v="2510.35"/>
    <n v="199.37"/>
    <n v="22.07"/>
  </r>
  <r>
    <s v="I25_66to56"/>
    <s v="Win"/>
    <s v="TR012"/>
    <x v="0"/>
    <x v="5"/>
    <s v="Fi01"/>
    <x v="11"/>
    <s v="PM4.vld"/>
    <s v="4c"/>
    <n v="15"/>
    <n v="0"/>
    <s v="PM"/>
    <s v="PM4"/>
    <n v="18999"/>
    <n v="19000"/>
    <x v="1"/>
    <x v="9"/>
    <x v="0"/>
    <n v="102.98"/>
    <n v="12.53"/>
    <n v="41.4"/>
    <n v="4114.3"/>
    <n v="115.51"/>
    <n v="41.4"/>
  </r>
  <r>
    <s v="I25_66to56"/>
    <s v="Win"/>
    <s v="TR012"/>
    <x v="0"/>
    <x v="5"/>
    <s v="Fi01"/>
    <x v="11"/>
    <s v="PM4.vld"/>
    <s v="4c"/>
    <n v="15"/>
    <n v="0"/>
    <s v="PM"/>
    <s v="PM4"/>
    <n v="19002"/>
    <n v="19001"/>
    <x v="0"/>
    <x v="10"/>
    <x v="0"/>
    <n v="23.81"/>
    <n v="3.21"/>
    <n v="48.09"/>
    <n v="3671.53"/>
    <n v="27.02"/>
    <n v="48.09"/>
  </r>
  <r>
    <s v="I25_66to56"/>
    <s v="Win"/>
    <s v="TR012"/>
    <x v="0"/>
    <x v="5"/>
    <s v="Fi01"/>
    <x v="11"/>
    <s v="PM4.vld"/>
    <s v="4c"/>
    <n v="15"/>
    <n v="0"/>
    <s v="PM"/>
    <s v="PM4"/>
    <n v="19004"/>
    <n v="13271"/>
    <x v="1"/>
    <x v="11"/>
    <x v="0"/>
    <n v="92.21"/>
    <n v="11.62"/>
    <n v="56.39"/>
    <n v="4929.1000000000004"/>
    <n v="103.83"/>
    <n v="56.39"/>
  </r>
  <r>
    <s v="I25_66to56"/>
    <s v="Win"/>
    <s v="TR012"/>
    <x v="0"/>
    <x v="5"/>
    <s v="Fi01"/>
    <x v="11"/>
    <s v="PM4.vld"/>
    <s v="4c"/>
    <n v="15"/>
    <n v="0"/>
    <s v="PM"/>
    <s v="PM4"/>
    <n v="19017"/>
    <n v="19018"/>
    <x v="1"/>
    <x v="11"/>
    <x v="1"/>
    <n v="799.78"/>
    <n v="66.69"/>
    <n v="156.09"/>
    <n v="1022.57"/>
    <n v="866.48"/>
    <n v="156.09"/>
  </r>
  <r>
    <s v="I25_66to56"/>
    <s v="Win"/>
    <s v="TR012"/>
    <x v="0"/>
    <x v="5"/>
    <s v="Fi01"/>
    <x v="11"/>
    <s v="PM4.vld"/>
    <s v="4c"/>
    <n v="15"/>
    <n v="0"/>
    <s v="PM"/>
    <s v="PM4"/>
    <n v="19035"/>
    <n v="19036"/>
    <x v="1"/>
    <x v="9"/>
    <x v="1"/>
    <n v="311.64"/>
    <n v="15.16"/>
    <n v="62.42"/>
    <n v="389.21"/>
    <n v="326.8"/>
    <n v="62.42"/>
  </r>
  <r>
    <s v="I25_66to56"/>
    <s v="Win"/>
    <s v="TR012"/>
    <x v="0"/>
    <x v="5"/>
    <s v="Fi01"/>
    <x v="11"/>
    <s v="PM4.vld"/>
    <s v="4c"/>
    <n v="15"/>
    <n v="0"/>
    <s v="PM"/>
    <s v="PM4"/>
    <n v="19127"/>
    <n v="19239"/>
    <x v="0"/>
    <x v="0"/>
    <x v="1"/>
    <n v="496.99"/>
    <n v="61.14"/>
    <n v="160.22999999999999"/>
    <n v="718.36"/>
    <n v="558.13"/>
    <n v="160.22999999999999"/>
  </r>
  <r>
    <s v="I25_66to56"/>
    <s v="Win"/>
    <s v="TR012"/>
    <x v="0"/>
    <x v="5"/>
    <s v="Fi01"/>
    <x v="11"/>
    <s v="PM4.vld"/>
    <s v="4c"/>
    <n v="15"/>
    <n v="0"/>
    <s v="PM"/>
    <s v="PM4"/>
    <n v="19131"/>
    <n v="19130"/>
    <x v="0"/>
    <x v="2"/>
    <x v="1"/>
    <n v="438.89"/>
    <n v="47.57"/>
    <n v="179.57"/>
    <n v="666.03"/>
    <n v="486.45"/>
    <n v="179.57"/>
  </r>
  <r>
    <s v="I25_66to56"/>
    <s v="Win"/>
    <s v="TR012"/>
    <x v="0"/>
    <x v="5"/>
    <s v="Fi01"/>
    <x v="11"/>
    <s v="PM4.vld"/>
    <s v="4c"/>
    <n v="15"/>
    <n v="0"/>
    <s v="PM"/>
    <s v="PM4"/>
    <n v="19136"/>
    <n v="19135"/>
    <x v="0"/>
    <x v="1"/>
    <x v="1"/>
    <n v="386.2"/>
    <n v="39.9"/>
    <n v="144.88999999999999"/>
    <n v="570.98"/>
    <n v="426.1"/>
    <n v="144.88999999999999"/>
  </r>
  <r>
    <s v="I25_66to56"/>
    <s v="Win"/>
    <s v="TR012"/>
    <x v="0"/>
    <x v="5"/>
    <s v="Fi01"/>
    <x v="11"/>
    <s v="PM4.vld"/>
    <s v="4c"/>
    <n v="15"/>
    <n v="0"/>
    <s v="PM"/>
    <s v="PM4"/>
    <n v="19149"/>
    <n v="19148"/>
    <x v="0"/>
    <x v="10"/>
    <x v="1"/>
    <n v="166.86"/>
    <n v="10.6"/>
    <n v="80.55"/>
    <n v="258"/>
    <n v="177.45"/>
    <n v="80.55"/>
  </r>
  <r>
    <s v="I25_66to56"/>
    <s v="Win"/>
    <s v="TR012"/>
    <x v="1"/>
    <x v="5"/>
    <s v="Fi01"/>
    <x v="0"/>
    <s v="AM1.vld"/>
    <s v="4c"/>
    <n v="25"/>
    <n v="0"/>
    <s v="AM"/>
    <s v="AM1"/>
    <n v="5209"/>
    <n v="19241"/>
    <x v="0"/>
    <x v="0"/>
    <x v="0"/>
    <n v="16.010000000000002"/>
    <n v="0.92"/>
    <n v="17.61"/>
    <n v="2222.86"/>
    <n v="16.93"/>
    <n v="17.61"/>
  </r>
  <r>
    <s v="I25_66to56"/>
    <s v="Win"/>
    <s v="TR012"/>
    <x v="1"/>
    <x v="5"/>
    <s v="Fi01"/>
    <x v="0"/>
    <s v="AM1.vld"/>
    <s v="4c"/>
    <n v="25"/>
    <n v="0"/>
    <s v="AM"/>
    <s v="AM1"/>
    <n v="5394"/>
    <n v="15366"/>
    <x v="0"/>
    <x v="1"/>
    <x v="0"/>
    <n v="5.4"/>
    <n v="0.31"/>
    <n v="8.06"/>
    <n v="1709.46"/>
    <n v="5.71"/>
    <n v="8.06"/>
  </r>
  <r>
    <s v="I25_66to56"/>
    <s v="Win"/>
    <s v="TR012"/>
    <x v="1"/>
    <x v="5"/>
    <s v="Fi01"/>
    <x v="0"/>
    <s v="AM1.vld"/>
    <s v="4c"/>
    <n v="25"/>
    <n v="0"/>
    <s v="AM"/>
    <s v="AM1"/>
    <n v="13270"/>
    <n v="11802"/>
    <x v="0"/>
    <x v="2"/>
    <x v="0"/>
    <n v="10.43"/>
    <n v="0.82"/>
    <n v="8.09"/>
    <n v="1738.03"/>
    <n v="11.25"/>
    <n v="8.09"/>
  </r>
  <r>
    <s v="I25_66to56"/>
    <s v="Win"/>
    <s v="TR012"/>
    <x v="1"/>
    <x v="5"/>
    <s v="Fi01"/>
    <x v="0"/>
    <s v="AM1.vld"/>
    <s v="4c"/>
    <n v="25"/>
    <n v="0"/>
    <s v="AM"/>
    <s v="AM1"/>
    <n v="15333"/>
    <n v="18991"/>
    <x v="1"/>
    <x v="3"/>
    <x v="0"/>
    <n v="68.03"/>
    <n v="0.75"/>
    <n v="4.53"/>
    <n v="1118.44"/>
    <n v="68.78"/>
    <n v="4.53"/>
  </r>
  <r>
    <s v="I25_66to56"/>
    <s v="Win"/>
    <s v="TR012"/>
    <x v="1"/>
    <x v="5"/>
    <s v="Fi01"/>
    <x v="0"/>
    <s v="AM1.vld"/>
    <s v="4c"/>
    <n v="25"/>
    <n v="0"/>
    <s v="AM"/>
    <s v="AM1"/>
    <n v="15740"/>
    <n v="15741"/>
    <x v="1"/>
    <x v="4"/>
    <x v="0"/>
    <n v="48.08"/>
    <n v="0"/>
    <n v="0"/>
    <n v="1015.34"/>
    <n v="48.08"/>
    <n v="0"/>
  </r>
  <r>
    <s v="I25_66to56"/>
    <s v="Win"/>
    <s v="TR012"/>
    <x v="1"/>
    <x v="5"/>
    <s v="Fi01"/>
    <x v="0"/>
    <s v="AM1.vld"/>
    <s v="4c"/>
    <n v="25"/>
    <n v="0"/>
    <s v="AM"/>
    <s v="AM1"/>
    <n v="15742"/>
    <n v="15743"/>
    <x v="0"/>
    <x v="5"/>
    <x v="0"/>
    <n v="42.72"/>
    <n v="0"/>
    <n v="0"/>
    <n v="1313.87"/>
    <n v="42.72"/>
    <n v="0"/>
  </r>
  <r>
    <s v="I25_66to56"/>
    <s v="Win"/>
    <s v="TR012"/>
    <x v="1"/>
    <x v="5"/>
    <s v="Fi01"/>
    <x v="0"/>
    <s v="AM1.vld"/>
    <s v="4c"/>
    <n v="25"/>
    <n v="0"/>
    <s v="AM"/>
    <s v="AM1"/>
    <n v="17350"/>
    <n v="17351"/>
    <x v="0"/>
    <x v="6"/>
    <x v="0"/>
    <n v="10.01"/>
    <n v="0"/>
    <n v="0"/>
    <n v="806.79"/>
    <n v="10.01"/>
    <n v="0"/>
  </r>
  <r>
    <s v="I25_66to56"/>
    <s v="Win"/>
    <s v="TR012"/>
    <x v="1"/>
    <x v="5"/>
    <s v="Fi01"/>
    <x v="0"/>
    <s v="AM1.vld"/>
    <s v="4c"/>
    <n v="25"/>
    <n v="0"/>
    <s v="AM"/>
    <s v="AM1"/>
    <n v="17352"/>
    <n v="17353"/>
    <x v="1"/>
    <x v="7"/>
    <x v="0"/>
    <n v="9.61"/>
    <n v="0"/>
    <n v="0"/>
    <n v="798.95"/>
    <n v="9.61"/>
    <n v="0"/>
  </r>
  <r>
    <s v="I25_66to56"/>
    <s v="Win"/>
    <s v="TR012"/>
    <x v="1"/>
    <x v="5"/>
    <s v="Fi01"/>
    <x v="0"/>
    <s v="AM1.vld"/>
    <s v="4c"/>
    <n v="25"/>
    <n v="0"/>
    <s v="AM"/>
    <s v="AM1"/>
    <n v="18993"/>
    <n v="15334"/>
    <x v="0"/>
    <x v="8"/>
    <x v="0"/>
    <n v="66.099999999999994"/>
    <n v="1.1399999999999999"/>
    <n v="10.93"/>
    <n v="2003.16"/>
    <n v="67.23"/>
    <n v="10.93"/>
  </r>
  <r>
    <s v="I25_66to56"/>
    <s v="Win"/>
    <s v="TR012"/>
    <x v="1"/>
    <x v="5"/>
    <s v="Fi01"/>
    <x v="0"/>
    <s v="AM1.vld"/>
    <s v="4c"/>
    <n v="25"/>
    <n v="0"/>
    <s v="AM"/>
    <s v="AM1"/>
    <n v="18999"/>
    <n v="19000"/>
    <x v="1"/>
    <x v="9"/>
    <x v="0"/>
    <n v="25.32"/>
    <n v="1.91"/>
    <n v="12.46"/>
    <n v="1772.9"/>
    <n v="27.22"/>
    <n v="12.46"/>
  </r>
  <r>
    <s v="I25_66to56"/>
    <s v="Win"/>
    <s v="TR012"/>
    <x v="1"/>
    <x v="5"/>
    <s v="Fi01"/>
    <x v="0"/>
    <s v="AM1.vld"/>
    <s v="4c"/>
    <n v="25"/>
    <n v="0"/>
    <s v="AM"/>
    <s v="AM1"/>
    <n v="19002"/>
    <n v="19001"/>
    <x v="0"/>
    <x v="10"/>
    <x v="0"/>
    <n v="2.33"/>
    <n v="0.16"/>
    <n v="8.01"/>
    <n v="1886.74"/>
    <n v="2.4900000000000002"/>
    <n v="8.01"/>
  </r>
  <r>
    <s v="I25_66to56"/>
    <s v="Win"/>
    <s v="TR012"/>
    <x v="1"/>
    <x v="5"/>
    <s v="Fi01"/>
    <x v="0"/>
    <s v="AM1.vld"/>
    <s v="4c"/>
    <n v="25"/>
    <n v="0"/>
    <s v="AM"/>
    <s v="AM1"/>
    <n v="19004"/>
    <n v="13271"/>
    <x v="1"/>
    <x v="11"/>
    <x v="0"/>
    <n v="2.8"/>
    <n v="0.21"/>
    <n v="3.38"/>
    <n v="991.35"/>
    <n v="3.01"/>
    <n v="3.38"/>
  </r>
  <r>
    <s v="I25_66to56"/>
    <s v="Win"/>
    <s v="TR012"/>
    <x v="1"/>
    <x v="5"/>
    <s v="Fi01"/>
    <x v="0"/>
    <s v="AM1.vld"/>
    <s v="4c"/>
    <n v="25"/>
    <n v="0"/>
    <s v="AM"/>
    <s v="AM1"/>
    <n v="19017"/>
    <n v="19018"/>
    <x v="1"/>
    <x v="11"/>
    <x v="1"/>
    <n v="100.94"/>
    <n v="6.55"/>
    <n v="22.2"/>
    <n v="129.68"/>
    <n v="107.48"/>
    <n v="22.2"/>
  </r>
  <r>
    <s v="I25_66to56"/>
    <s v="Win"/>
    <s v="TR012"/>
    <x v="1"/>
    <x v="5"/>
    <s v="Fi01"/>
    <x v="0"/>
    <s v="AM1.vld"/>
    <s v="4c"/>
    <n v="25"/>
    <n v="0"/>
    <s v="AM"/>
    <s v="AM1"/>
    <n v="19035"/>
    <n v="19036"/>
    <x v="1"/>
    <x v="9"/>
    <x v="1"/>
    <n v="37.270000000000003"/>
    <n v="1.29"/>
    <n v="17.149999999999999"/>
    <n v="55.71"/>
    <n v="38.56"/>
    <n v="17.149999999999999"/>
  </r>
  <r>
    <s v="I25_66to56"/>
    <s v="Win"/>
    <s v="TR012"/>
    <x v="1"/>
    <x v="5"/>
    <s v="Fi01"/>
    <x v="0"/>
    <s v="AM1.vld"/>
    <s v="4c"/>
    <n v="25"/>
    <n v="0"/>
    <s v="AM"/>
    <s v="AM1"/>
    <n v="19127"/>
    <n v="19239"/>
    <x v="0"/>
    <x v="0"/>
    <x v="1"/>
    <n v="35.56"/>
    <n v="2.39"/>
    <n v="27.87"/>
    <n v="65.819999999999993"/>
    <n v="37.950000000000003"/>
    <n v="27.87"/>
  </r>
  <r>
    <s v="I25_66to56"/>
    <s v="Win"/>
    <s v="TR012"/>
    <x v="1"/>
    <x v="5"/>
    <s v="Fi01"/>
    <x v="0"/>
    <s v="AM1.vld"/>
    <s v="4c"/>
    <n v="25"/>
    <n v="0"/>
    <s v="AM"/>
    <s v="AM1"/>
    <n v="19131"/>
    <n v="19130"/>
    <x v="0"/>
    <x v="2"/>
    <x v="1"/>
    <n v="38.81"/>
    <n v="2.27"/>
    <n v="27.92"/>
    <n v="69"/>
    <n v="41.07"/>
    <n v="27.92"/>
  </r>
  <r>
    <s v="I25_66to56"/>
    <s v="Win"/>
    <s v="TR012"/>
    <x v="1"/>
    <x v="5"/>
    <s v="Fi01"/>
    <x v="0"/>
    <s v="AM1.vld"/>
    <s v="4c"/>
    <n v="25"/>
    <n v="0"/>
    <s v="AM"/>
    <s v="AM1"/>
    <n v="19136"/>
    <n v="19135"/>
    <x v="0"/>
    <x v="1"/>
    <x v="1"/>
    <n v="37.090000000000003"/>
    <n v="2.2000000000000002"/>
    <n v="33.57"/>
    <n v="72.86"/>
    <n v="39.29"/>
    <n v="33.57"/>
  </r>
  <r>
    <s v="I25_66to56"/>
    <s v="Win"/>
    <s v="TR012"/>
    <x v="1"/>
    <x v="5"/>
    <s v="Fi01"/>
    <x v="0"/>
    <s v="AM1.vld"/>
    <s v="4c"/>
    <n v="25"/>
    <n v="0"/>
    <s v="AM"/>
    <s v="AM1"/>
    <n v="19149"/>
    <n v="19148"/>
    <x v="0"/>
    <x v="10"/>
    <x v="1"/>
    <n v="26.35"/>
    <n v="1.3"/>
    <n v="20.059999999999999"/>
    <n v="47.71"/>
    <n v="27.65"/>
    <n v="20.059999999999999"/>
  </r>
  <r>
    <s v="I25_66to56"/>
    <s v="Win"/>
    <s v="TR012"/>
    <x v="1"/>
    <x v="5"/>
    <s v="Fi01"/>
    <x v="1"/>
    <s v="AM2.vld"/>
    <s v="4c"/>
    <n v="25"/>
    <n v="0"/>
    <s v="AM"/>
    <s v="AM2"/>
    <n v="5209"/>
    <n v="19241"/>
    <x v="0"/>
    <x v="0"/>
    <x v="0"/>
    <n v="275.72000000000003"/>
    <n v="19.05"/>
    <n v="41.68"/>
    <n v="4085.58"/>
    <n v="294.77"/>
    <n v="41.68"/>
  </r>
  <r>
    <s v="I25_66to56"/>
    <s v="Win"/>
    <s v="TR012"/>
    <x v="1"/>
    <x v="5"/>
    <s v="Fi01"/>
    <x v="1"/>
    <s v="AM2.vld"/>
    <s v="4c"/>
    <n v="25"/>
    <n v="0"/>
    <s v="AM"/>
    <s v="AM2"/>
    <n v="5394"/>
    <n v="15366"/>
    <x v="0"/>
    <x v="1"/>
    <x v="0"/>
    <n v="99.09"/>
    <n v="9.14"/>
    <n v="21.37"/>
    <n v="2918.96"/>
    <n v="108.23"/>
    <n v="21.37"/>
  </r>
  <r>
    <s v="I25_66to56"/>
    <s v="Win"/>
    <s v="TR012"/>
    <x v="1"/>
    <x v="5"/>
    <s v="Fi01"/>
    <x v="1"/>
    <s v="AM2.vld"/>
    <s v="4c"/>
    <n v="25"/>
    <n v="0"/>
    <s v="AM"/>
    <s v="AM2"/>
    <n v="13270"/>
    <n v="11802"/>
    <x v="0"/>
    <x v="2"/>
    <x v="0"/>
    <n v="94.95"/>
    <n v="8.39"/>
    <n v="19.02"/>
    <n v="3082.75"/>
    <n v="103.34"/>
    <n v="19.02"/>
  </r>
  <r>
    <s v="I25_66to56"/>
    <s v="Win"/>
    <s v="TR012"/>
    <x v="1"/>
    <x v="5"/>
    <s v="Fi01"/>
    <x v="1"/>
    <s v="AM2.vld"/>
    <s v="4c"/>
    <n v="25"/>
    <n v="0"/>
    <s v="AM"/>
    <s v="AM2"/>
    <n v="15333"/>
    <n v="18991"/>
    <x v="1"/>
    <x v="3"/>
    <x v="0"/>
    <n v="183.67"/>
    <n v="3.26"/>
    <n v="8.5500000000000007"/>
    <n v="1824"/>
    <n v="186.93"/>
    <n v="8.5500000000000007"/>
  </r>
  <r>
    <s v="I25_66to56"/>
    <s v="Win"/>
    <s v="TR012"/>
    <x v="1"/>
    <x v="5"/>
    <s v="Fi01"/>
    <x v="1"/>
    <s v="AM2.vld"/>
    <s v="4c"/>
    <n v="25"/>
    <n v="0"/>
    <s v="AM"/>
    <s v="AM2"/>
    <n v="15740"/>
    <n v="15741"/>
    <x v="1"/>
    <x v="4"/>
    <x v="0"/>
    <n v="99.5"/>
    <n v="0"/>
    <n v="0"/>
    <n v="1577.78"/>
    <n v="99.5"/>
    <n v="0"/>
  </r>
  <r>
    <s v="I25_66to56"/>
    <s v="Win"/>
    <s v="TR012"/>
    <x v="1"/>
    <x v="5"/>
    <s v="Fi01"/>
    <x v="1"/>
    <s v="AM2.vld"/>
    <s v="4c"/>
    <n v="25"/>
    <n v="0"/>
    <s v="AM"/>
    <s v="AM2"/>
    <n v="15742"/>
    <n v="15743"/>
    <x v="0"/>
    <x v="5"/>
    <x v="0"/>
    <n v="189.09"/>
    <n v="0"/>
    <n v="0"/>
    <n v="1680.6"/>
    <n v="189.09"/>
    <n v="0"/>
  </r>
  <r>
    <s v="I25_66to56"/>
    <s v="Win"/>
    <s v="TR012"/>
    <x v="1"/>
    <x v="5"/>
    <s v="Fi01"/>
    <x v="1"/>
    <s v="AM2.vld"/>
    <s v="4c"/>
    <n v="25"/>
    <n v="0"/>
    <s v="AM"/>
    <s v="AM2"/>
    <n v="17350"/>
    <n v="17351"/>
    <x v="0"/>
    <x v="6"/>
    <x v="0"/>
    <n v="20.440000000000001"/>
    <n v="0"/>
    <n v="0"/>
    <n v="1259.6199999999999"/>
    <n v="20.440000000000001"/>
    <n v="0"/>
  </r>
  <r>
    <s v="I25_66to56"/>
    <s v="Win"/>
    <s v="TR012"/>
    <x v="1"/>
    <x v="5"/>
    <s v="Fi01"/>
    <x v="1"/>
    <s v="AM2.vld"/>
    <s v="4c"/>
    <n v="25"/>
    <n v="0"/>
    <s v="AM"/>
    <s v="AM2"/>
    <n v="17352"/>
    <n v="17353"/>
    <x v="1"/>
    <x v="7"/>
    <x v="0"/>
    <n v="19.760000000000002"/>
    <n v="0"/>
    <n v="0"/>
    <n v="1289.51"/>
    <n v="19.760000000000002"/>
    <n v="0"/>
  </r>
  <r>
    <s v="I25_66to56"/>
    <s v="Win"/>
    <s v="TR012"/>
    <x v="1"/>
    <x v="5"/>
    <s v="Fi01"/>
    <x v="1"/>
    <s v="AM2.vld"/>
    <s v="4c"/>
    <n v="25"/>
    <n v="0"/>
    <s v="AM"/>
    <s v="AM2"/>
    <n v="18993"/>
    <n v="15334"/>
    <x v="0"/>
    <x v="8"/>
    <x v="0"/>
    <n v="447.66"/>
    <n v="13.17"/>
    <n v="18.82"/>
    <n v="2856.85"/>
    <n v="460.84"/>
    <n v="18.82"/>
  </r>
  <r>
    <s v="I25_66to56"/>
    <s v="Win"/>
    <s v="TR012"/>
    <x v="1"/>
    <x v="5"/>
    <s v="Fi01"/>
    <x v="1"/>
    <s v="AM2.vld"/>
    <s v="4c"/>
    <n v="25"/>
    <n v="0"/>
    <s v="AM"/>
    <s v="AM2"/>
    <n v="18999"/>
    <n v="19000"/>
    <x v="1"/>
    <x v="9"/>
    <x v="0"/>
    <n v="29.54"/>
    <n v="2.34"/>
    <n v="23.06"/>
    <n v="2862.51"/>
    <n v="31.88"/>
    <n v="23.06"/>
  </r>
  <r>
    <s v="I25_66to56"/>
    <s v="Win"/>
    <s v="TR012"/>
    <x v="1"/>
    <x v="5"/>
    <s v="Fi01"/>
    <x v="1"/>
    <s v="AM2.vld"/>
    <s v="4c"/>
    <n v="25"/>
    <n v="0"/>
    <s v="AM"/>
    <s v="AM2"/>
    <n v="19002"/>
    <n v="19001"/>
    <x v="0"/>
    <x v="10"/>
    <x v="0"/>
    <n v="86.23"/>
    <n v="7.88"/>
    <n v="16.809999999999999"/>
    <n v="2938.91"/>
    <n v="94.1"/>
    <n v="16.809999999999999"/>
  </r>
  <r>
    <s v="I25_66to56"/>
    <s v="Win"/>
    <s v="TR012"/>
    <x v="1"/>
    <x v="5"/>
    <s v="Fi01"/>
    <x v="1"/>
    <s v="AM2.vld"/>
    <s v="4c"/>
    <n v="25"/>
    <n v="0"/>
    <s v="AM"/>
    <s v="AM2"/>
    <n v="19004"/>
    <n v="13271"/>
    <x v="1"/>
    <x v="11"/>
    <x v="0"/>
    <n v="1.06"/>
    <n v="0.11"/>
    <n v="8.58"/>
    <n v="1980.96"/>
    <n v="1.17"/>
    <n v="8.58"/>
  </r>
  <r>
    <s v="I25_66to56"/>
    <s v="Win"/>
    <s v="TR012"/>
    <x v="1"/>
    <x v="5"/>
    <s v="Fi01"/>
    <x v="1"/>
    <s v="AM2.vld"/>
    <s v="4c"/>
    <n v="25"/>
    <n v="0"/>
    <s v="AM"/>
    <s v="AM2"/>
    <n v="19017"/>
    <n v="19018"/>
    <x v="1"/>
    <x v="11"/>
    <x v="1"/>
    <n v="84.26"/>
    <n v="6.03"/>
    <n v="46.24"/>
    <n v="136.54"/>
    <n v="90.29"/>
    <n v="46.24"/>
  </r>
  <r>
    <s v="I25_66to56"/>
    <s v="Win"/>
    <s v="TR012"/>
    <x v="1"/>
    <x v="5"/>
    <s v="Fi01"/>
    <x v="1"/>
    <s v="AM2.vld"/>
    <s v="4c"/>
    <n v="25"/>
    <n v="0"/>
    <s v="AM"/>
    <s v="AM2"/>
    <n v="19035"/>
    <n v="19036"/>
    <x v="1"/>
    <x v="9"/>
    <x v="1"/>
    <n v="40.54"/>
    <n v="2.06"/>
    <n v="34.49"/>
    <n v="77.08"/>
    <n v="42.6"/>
    <n v="34.49"/>
  </r>
  <r>
    <s v="I25_66to56"/>
    <s v="Win"/>
    <s v="TR012"/>
    <x v="1"/>
    <x v="5"/>
    <s v="Fi01"/>
    <x v="1"/>
    <s v="AM2.vld"/>
    <s v="4c"/>
    <n v="25"/>
    <n v="0"/>
    <s v="AM"/>
    <s v="AM2"/>
    <n v="19127"/>
    <n v="19239"/>
    <x v="0"/>
    <x v="0"/>
    <x v="1"/>
    <n v="581.48"/>
    <n v="46.16"/>
    <n v="87.53"/>
    <n v="715.17"/>
    <n v="627.64"/>
    <n v="87.53"/>
  </r>
  <r>
    <s v="I25_66to56"/>
    <s v="Win"/>
    <s v="TR012"/>
    <x v="1"/>
    <x v="5"/>
    <s v="Fi01"/>
    <x v="1"/>
    <s v="AM2.vld"/>
    <s v="4c"/>
    <n v="25"/>
    <n v="0"/>
    <s v="AM"/>
    <s v="AM2"/>
    <n v="19131"/>
    <n v="19130"/>
    <x v="0"/>
    <x v="2"/>
    <x v="1"/>
    <n v="971.77"/>
    <n v="73.680000000000007"/>
    <n v="99.69"/>
    <n v="1145.1400000000001"/>
    <n v="1045.46"/>
    <n v="99.69"/>
  </r>
  <r>
    <s v="I25_66to56"/>
    <s v="Win"/>
    <s v="TR012"/>
    <x v="1"/>
    <x v="5"/>
    <s v="Fi01"/>
    <x v="1"/>
    <s v="AM2.vld"/>
    <s v="4c"/>
    <n v="25"/>
    <n v="0"/>
    <s v="AM"/>
    <s v="AM2"/>
    <n v="19136"/>
    <n v="19135"/>
    <x v="0"/>
    <x v="1"/>
    <x v="1"/>
    <n v="1029.29"/>
    <n v="73.28"/>
    <n v="88.67"/>
    <n v="1191.25"/>
    <n v="1102.57"/>
    <n v="88.67"/>
  </r>
  <r>
    <s v="I25_66to56"/>
    <s v="Win"/>
    <s v="TR012"/>
    <x v="1"/>
    <x v="5"/>
    <s v="Fi01"/>
    <x v="1"/>
    <s v="AM2.vld"/>
    <s v="4c"/>
    <n v="25"/>
    <n v="0"/>
    <s v="AM"/>
    <s v="AM2"/>
    <n v="19149"/>
    <n v="19148"/>
    <x v="0"/>
    <x v="10"/>
    <x v="1"/>
    <n v="639.11"/>
    <n v="33.799999999999997"/>
    <n v="56.07"/>
    <n v="728.98"/>
    <n v="672.91"/>
    <n v="56.07"/>
  </r>
  <r>
    <s v="I25_66to56"/>
    <s v="Win"/>
    <s v="TR012"/>
    <x v="1"/>
    <x v="5"/>
    <s v="Fi01"/>
    <x v="2"/>
    <s v="AM3.vld"/>
    <s v="4c"/>
    <n v="25"/>
    <n v="0"/>
    <s v="AM"/>
    <s v="AM3"/>
    <n v="5209"/>
    <n v="19241"/>
    <x v="0"/>
    <x v="0"/>
    <x v="0"/>
    <n v="91.25"/>
    <n v="6.29"/>
    <n v="23.45"/>
    <n v="3304.94"/>
    <n v="97.55"/>
    <n v="23.45"/>
  </r>
  <r>
    <s v="I25_66to56"/>
    <s v="Win"/>
    <s v="TR012"/>
    <x v="1"/>
    <x v="5"/>
    <s v="Fi01"/>
    <x v="2"/>
    <s v="AM3.vld"/>
    <s v="4c"/>
    <n v="25"/>
    <n v="0"/>
    <s v="AM"/>
    <s v="AM3"/>
    <n v="5394"/>
    <n v="15366"/>
    <x v="0"/>
    <x v="1"/>
    <x v="0"/>
    <n v="57.77"/>
    <n v="4.34"/>
    <n v="21.56"/>
    <n v="2734.82"/>
    <n v="62.12"/>
    <n v="21.56"/>
  </r>
  <r>
    <s v="I25_66to56"/>
    <s v="Win"/>
    <s v="TR012"/>
    <x v="1"/>
    <x v="5"/>
    <s v="Fi01"/>
    <x v="2"/>
    <s v="AM3.vld"/>
    <s v="4c"/>
    <n v="25"/>
    <n v="0"/>
    <s v="AM"/>
    <s v="AM3"/>
    <n v="13270"/>
    <n v="11802"/>
    <x v="0"/>
    <x v="2"/>
    <x v="0"/>
    <n v="67.89"/>
    <n v="6.61"/>
    <n v="21.24"/>
    <n v="2816.76"/>
    <n v="74.5"/>
    <n v="21.24"/>
  </r>
  <r>
    <s v="I25_66to56"/>
    <s v="Win"/>
    <s v="TR012"/>
    <x v="1"/>
    <x v="5"/>
    <s v="Fi01"/>
    <x v="2"/>
    <s v="AM3.vld"/>
    <s v="4c"/>
    <n v="25"/>
    <n v="0"/>
    <s v="AM"/>
    <s v="AM3"/>
    <n v="15333"/>
    <n v="18991"/>
    <x v="1"/>
    <x v="3"/>
    <x v="0"/>
    <n v="269.2"/>
    <n v="4.7"/>
    <n v="6.96"/>
    <n v="1659.63"/>
    <n v="273.89999999999998"/>
    <n v="6.96"/>
  </r>
  <r>
    <s v="I25_66to56"/>
    <s v="Win"/>
    <s v="TR012"/>
    <x v="1"/>
    <x v="5"/>
    <s v="Fi01"/>
    <x v="2"/>
    <s v="AM3.vld"/>
    <s v="4c"/>
    <n v="25"/>
    <n v="0"/>
    <s v="AM"/>
    <s v="AM3"/>
    <n v="15740"/>
    <n v="15741"/>
    <x v="1"/>
    <x v="4"/>
    <x v="0"/>
    <n v="158.18"/>
    <n v="0"/>
    <n v="0"/>
    <n v="1506.64"/>
    <n v="158.18"/>
    <n v="0"/>
  </r>
  <r>
    <s v="I25_66to56"/>
    <s v="Win"/>
    <s v="TR012"/>
    <x v="1"/>
    <x v="5"/>
    <s v="Fi01"/>
    <x v="2"/>
    <s v="AM3.vld"/>
    <s v="4c"/>
    <n v="25"/>
    <n v="0"/>
    <s v="AM"/>
    <s v="AM3"/>
    <n v="15742"/>
    <n v="15743"/>
    <x v="0"/>
    <x v="5"/>
    <x v="0"/>
    <n v="94.92"/>
    <n v="0"/>
    <n v="0"/>
    <n v="1173.6199999999999"/>
    <n v="94.92"/>
    <n v="0"/>
  </r>
  <r>
    <s v="I25_66to56"/>
    <s v="Win"/>
    <s v="TR012"/>
    <x v="1"/>
    <x v="5"/>
    <s v="Fi01"/>
    <x v="2"/>
    <s v="AM3.vld"/>
    <s v="4c"/>
    <n v="25"/>
    <n v="0"/>
    <s v="AM"/>
    <s v="AM3"/>
    <n v="17350"/>
    <n v="17351"/>
    <x v="0"/>
    <x v="6"/>
    <x v="0"/>
    <n v="13.18"/>
    <n v="0"/>
    <n v="0"/>
    <n v="1106.22"/>
    <n v="13.18"/>
    <n v="0"/>
  </r>
  <r>
    <s v="I25_66to56"/>
    <s v="Win"/>
    <s v="TR012"/>
    <x v="1"/>
    <x v="5"/>
    <s v="Fi01"/>
    <x v="2"/>
    <s v="AM3.vld"/>
    <s v="4c"/>
    <n v="25"/>
    <n v="0"/>
    <s v="AM"/>
    <s v="AM3"/>
    <n v="17352"/>
    <n v="17353"/>
    <x v="1"/>
    <x v="7"/>
    <x v="0"/>
    <n v="34.880000000000003"/>
    <n v="0"/>
    <n v="0"/>
    <n v="1242.9000000000001"/>
    <n v="34.880000000000003"/>
    <n v="0"/>
  </r>
  <r>
    <s v="I25_66to56"/>
    <s v="Win"/>
    <s v="TR012"/>
    <x v="1"/>
    <x v="5"/>
    <s v="Fi01"/>
    <x v="2"/>
    <s v="AM3.vld"/>
    <s v="4c"/>
    <n v="25"/>
    <n v="0"/>
    <s v="AM"/>
    <s v="AM3"/>
    <n v="18993"/>
    <n v="15334"/>
    <x v="0"/>
    <x v="8"/>
    <x v="0"/>
    <n v="270.2"/>
    <n v="9.2799999999999994"/>
    <n v="15.73"/>
    <n v="2257.83"/>
    <n v="279.48"/>
    <n v="15.73"/>
  </r>
  <r>
    <s v="I25_66to56"/>
    <s v="Win"/>
    <s v="TR012"/>
    <x v="1"/>
    <x v="5"/>
    <s v="Fi01"/>
    <x v="2"/>
    <s v="AM3.vld"/>
    <s v="4c"/>
    <n v="25"/>
    <n v="0"/>
    <s v="AM"/>
    <s v="AM3"/>
    <n v="18999"/>
    <n v="19000"/>
    <x v="1"/>
    <x v="9"/>
    <x v="0"/>
    <n v="54.71"/>
    <n v="4.71"/>
    <n v="17.36"/>
    <n v="2140.8200000000002"/>
    <n v="59.42"/>
    <n v="17.36"/>
  </r>
  <r>
    <s v="I25_66to56"/>
    <s v="Win"/>
    <s v="TR012"/>
    <x v="1"/>
    <x v="5"/>
    <s v="Fi01"/>
    <x v="2"/>
    <s v="AM3.vld"/>
    <s v="4c"/>
    <n v="25"/>
    <n v="0"/>
    <s v="AM"/>
    <s v="AM3"/>
    <n v="19002"/>
    <n v="19001"/>
    <x v="0"/>
    <x v="10"/>
    <x v="0"/>
    <n v="48.19"/>
    <n v="4.2"/>
    <n v="16.71"/>
    <n v="2596.59"/>
    <n v="52.39"/>
    <n v="16.71"/>
  </r>
  <r>
    <s v="I25_66to56"/>
    <s v="Win"/>
    <s v="TR012"/>
    <x v="1"/>
    <x v="5"/>
    <s v="Fi01"/>
    <x v="2"/>
    <s v="AM3.vld"/>
    <s v="4c"/>
    <n v="25"/>
    <n v="0"/>
    <s v="AM"/>
    <s v="AM3"/>
    <n v="19004"/>
    <n v="13271"/>
    <x v="1"/>
    <x v="11"/>
    <x v="0"/>
    <n v="3.15"/>
    <n v="0.27"/>
    <n v="7.83"/>
    <n v="1799.47"/>
    <n v="3.43"/>
    <n v="7.83"/>
  </r>
  <r>
    <s v="I25_66to56"/>
    <s v="Win"/>
    <s v="TR012"/>
    <x v="1"/>
    <x v="5"/>
    <s v="Fi01"/>
    <x v="2"/>
    <s v="AM3.vld"/>
    <s v="4c"/>
    <n v="25"/>
    <n v="0"/>
    <s v="AM"/>
    <s v="AM3"/>
    <n v="19017"/>
    <n v="19018"/>
    <x v="1"/>
    <x v="11"/>
    <x v="1"/>
    <n v="245.64"/>
    <n v="16.649999999999999"/>
    <n v="44.83"/>
    <n v="307.11"/>
    <n v="262.27999999999997"/>
    <n v="44.83"/>
  </r>
  <r>
    <s v="I25_66to56"/>
    <s v="Win"/>
    <s v="TR012"/>
    <x v="1"/>
    <x v="5"/>
    <s v="Fi01"/>
    <x v="2"/>
    <s v="AM3.vld"/>
    <s v="4c"/>
    <n v="25"/>
    <n v="0"/>
    <s v="AM"/>
    <s v="AM3"/>
    <n v="19035"/>
    <n v="19036"/>
    <x v="1"/>
    <x v="9"/>
    <x v="1"/>
    <n v="168.11"/>
    <n v="7.74"/>
    <n v="33.03"/>
    <n v="208.88"/>
    <n v="175.85"/>
    <n v="33.03"/>
  </r>
  <r>
    <s v="I25_66to56"/>
    <s v="Win"/>
    <s v="TR012"/>
    <x v="1"/>
    <x v="5"/>
    <s v="Fi01"/>
    <x v="2"/>
    <s v="AM3.vld"/>
    <s v="4c"/>
    <n v="25"/>
    <n v="0"/>
    <s v="AM"/>
    <s v="AM3"/>
    <n v="19127"/>
    <n v="19239"/>
    <x v="0"/>
    <x v="0"/>
    <x v="1"/>
    <n v="463.34"/>
    <n v="37.26"/>
    <n v="99.64"/>
    <n v="600.24"/>
    <n v="500.6"/>
    <n v="99.64"/>
  </r>
  <r>
    <s v="I25_66to56"/>
    <s v="Win"/>
    <s v="TR012"/>
    <x v="1"/>
    <x v="5"/>
    <s v="Fi01"/>
    <x v="2"/>
    <s v="AM3.vld"/>
    <s v="4c"/>
    <n v="25"/>
    <n v="0"/>
    <s v="AM"/>
    <s v="AM3"/>
    <n v="19131"/>
    <n v="19130"/>
    <x v="0"/>
    <x v="2"/>
    <x v="1"/>
    <n v="526.51"/>
    <n v="38.9"/>
    <n v="102.13"/>
    <n v="667.54"/>
    <n v="565.41"/>
    <n v="102.13"/>
  </r>
  <r>
    <s v="I25_66to56"/>
    <s v="Win"/>
    <s v="TR012"/>
    <x v="1"/>
    <x v="5"/>
    <s v="Fi01"/>
    <x v="2"/>
    <s v="AM3.vld"/>
    <s v="4c"/>
    <n v="25"/>
    <n v="0"/>
    <s v="AM"/>
    <s v="AM3"/>
    <n v="19136"/>
    <n v="19135"/>
    <x v="0"/>
    <x v="1"/>
    <x v="1"/>
    <n v="515.94000000000005"/>
    <n v="37.39"/>
    <n v="93.03"/>
    <n v="646.35"/>
    <n v="553.32000000000005"/>
    <n v="93.03"/>
  </r>
  <r>
    <s v="I25_66to56"/>
    <s v="Win"/>
    <s v="TR012"/>
    <x v="1"/>
    <x v="5"/>
    <s v="Fi01"/>
    <x v="2"/>
    <s v="AM3.vld"/>
    <s v="4c"/>
    <n v="25"/>
    <n v="0"/>
    <s v="AM"/>
    <s v="AM3"/>
    <n v="19149"/>
    <n v="19148"/>
    <x v="0"/>
    <x v="10"/>
    <x v="1"/>
    <n v="389.84"/>
    <n v="26.15"/>
    <n v="63.28"/>
    <n v="479.26"/>
    <n v="415.98"/>
    <n v="63.28"/>
  </r>
  <r>
    <s v="I25_66to56"/>
    <s v="Win"/>
    <s v="TR012"/>
    <x v="1"/>
    <x v="5"/>
    <s v="Fi01"/>
    <x v="3"/>
    <s v="AM4.vld"/>
    <s v="4c"/>
    <n v="25"/>
    <n v="0"/>
    <s v="AM"/>
    <s v="AM4"/>
    <n v="5209"/>
    <n v="19241"/>
    <x v="0"/>
    <x v="0"/>
    <x v="0"/>
    <n v="136.87"/>
    <n v="11.61"/>
    <n v="54.14"/>
    <n v="7181.68"/>
    <n v="148.49"/>
    <n v="54.14"/>
  </r>
  <r>
    <s v="I25_66to56"/>
    <s v="Win"/>
    <s v="TR012"/>
    <x v="1"/>
    <x v="5"/>
    <s v="Fi01"/>
    <x v="3"/>
    <s v="AM4.vld"/>
    <s v="4c"/>
    <n v="25"/>
    <n v="0"/>
    <s v="AM"/>
    <s v="AM4"/>
    <n v="5394"/>
    <n v="15366"/>
    <x v="0"/>
    <x v="1"/>
    <x v="0"/>
    <n v="163.05000000000001"/>
    <n v="14.3"/>
    <n v="67.099999999999994"/>
    <n v="6120.06"/>
    <n v="177.34"/>
    <n v="67.099999999999994"/>
  </r>
  <r>
    <s v="I25_66to56"/>
    <s v="Win"/>
    <s v="TR012"/>
    <x v="1"/>
    <x v="5"/>
    <s v="Fi01"/>
    <x v="3"/>
    <s v="AM4.vld"/>
    <s v="4c"/>
    <n v="25"/>
    <n v="0"/>
    <s v="AM"/>
    <s v="AM4"/>
    <n v="13270"/>
    <n v="11802"/>
    <x v="0"/>
    <x v="2"/>
    <x v="0"/>
    <n v="178.43"/>
    <n v="16.47"/>
    <n v="49.21"/>
    <n v="6268.18"/>
    <n v="194.9"/>
    <n v="49.21"/>
  </r>
  <r>
    <s v="I25_66to56"/>
    <s v="Win"/>
    <s v="TR012"/>
    <x v="1"/>
    <x v="5"/>
    <s v="Fi01"/>
    <x v="3"/>
    <s v="AM4.vld"/>
    <s v="4c"/>
    <n v="25"/>
    <n v="0"/>
    <s v="AM"/>
    <s v="AM4"/>
    <n v="15333"/>
    <n v="18991"/>
    <x v="1"/>
    <x v="3"/>
    <x v="0"/>
    <n v="710.26"/>
    <n v="14.03"/>
    <n v="17.100000000000001"/>
    <n v="3671.85"/>
    <n v="724.29"/>
    <n v="17.100000000000001"/>
  </r>
  <r>
    <s v="I25_66to56"/>
    <s v="Win"/>
    <s v="TR012"/>
    <x v="1"/>
    <x v="5"/>
    <s v="Fi01"/>
    <x v="3"/>
    <s v="AM4.vld"/>
    <s v="4c"/>
    <n v="25"/>
    <n v="0"/>
    <s v="AM"/>
    <s v="AM4"/>
    <n v="15740"/>
    <n v="15741"/>
    <x v="1"/>
    <x v="4"/>
    <x v="0"/>
    <n v="415.55"/>
    <n v="0"/>
    <n v="0"/>
    <n v="3277.46"/>
    <n v="415.55"/>
    <n v="0"/>
  </r>
  <r>
    <s v="I25_66to56"/>
    <s v="Win"/>
    <s v="TR012"/>
    <x v="1"/>
    <x v="5"/>
    <s v="Fi01"/>
    <x v="3"/>
    <s v="AM4.vld"/>
    <s v="4c"/>
    <n v="25"/>
    <n v="0"/>
    <s v="AM"/>
    <s v="AM4"/>
    <n v="15742"/>
    <n v="15743"/>
    <x v="0"/>
    <x v="5"/>
    <x v="0"/>
    <n v="168.88"/>
    <n v="0"/>
    <n v="0"/>
    <n v="2733.4"/>
    <n v="168.88"/>
    <n v="0"/>
  </r>
  <r>
    <s v="I25_66to56"/>
    <s v="Win"/>
    <s v="TR012"/>
    <x v="1"/>
    <x v="5"/>
    <s v="Fi01"/>
    <x v="3"/>
    <s v="AM4.vld"/>
    <s v="4c"/>
    <n v="25"/>
    <n v="0"/>
    <s v="AM"/>
    <s v="AM4"/>
    <n v="17350"/>
    <n v="17351"/>
    <x v="0"/>
    <x v="6"/>
    <x v="0"/>
    <n v="30.15"/>
    <n v="0"/>
    <n v="0"/>
    <n v="2812.88"/>
    <n v="30.15"/>
    <n v="0"/>
  </r>
  <r>
    <s v="I25_66to56"/>
    <s v="Win"/>
    <s v="TR012"/>
    <x v="1"/>
    <x v="5"/>
    <s v="Fi01"/>
    <x v="3"/>
    <s v="AM4.vld"/>
    <s v="4c"/>
    <n v="25"/>
    <n v="0"/>
    <s v="AM"/>
    <s v="AM4"/>
    <n v="17352"/>
    <n v="17353"/>
    <x v="1"/>
    <x v="7"/>
    <x v="0"/>
    <n v="93.16"/>
    <n v="0"/>
    <n v="0"/>
    <n v="2896.73"/>
    <n v="93.16"/>
    <n v="0"/>
  </r>
  <r>
    <s v="I25_66to56"/>
    <s v="Win"/>
    <s v="TR012"/>
    <x v="1"/>
    <x v="5"/>
    <s v="Fi01"/>
    <x v="3"/>
    <s v="AM4.vld"/>
    <s v="4c"/>
    <n v="25"/>
    <n v="0"/>
    <s v="AM"/>
    <s v="AM4"/>
    <n v="18993"/>
    <n v="15334"/>
    <x v="0"/>
    <x v="8"/>
    <x v="0"/>
    <n v="516.54"/>
    <n v="19.329999999999998"/>
    <n v="31.82"/>
    <n v="4653.6499999999996"/>
    <n v="535.86"/>
    <n v="31.82"/>
  </r>
  <r>
    <s v="I25_66to56"/>
    <s v="Win"/>
    <s v="TR012"/>
    <x v="1"/>
    <x v="5"/>
    <s v="Fi01"/>
    <x v="3"/>
    <s v="AM4.vld"/>
    <s v="4c"/>
    <n v="25"/>
    <n v="0"/>
    <s v="AM"/>
    <s v="AM4"/>
    <n v="18999"/>
    <n v="19000"/>
    <x v="1"/>
    <x v="9"/>
    <x v="0"/>
    <n v="173.84"/>
    <n v="15.98"/>
    <n v="36.799999999999997"/>
    <n v="4381.29"/>
    <n v="189.82"/>
    <n v="36.799999999999997"/>
  </r>
  <r>
    <s v="I25_66to56"/>
    <s v="Win"/>
    <s v="TR012"/>
    <x v="1"/>
    <x v="5"/>
    <s v="Fi01"/>
    <x v="3"/>
    <s v="AM4.vld"/>
    <s v="4c"/>
    <n v="25"/>
    <n v="0"/>
    <s v="AM"/>
    <s v="AM4"/>
    <n v="19002"/>
    <n v="19001"/>
    <x v="0"/>
    <x v="10"/>
    <x v="0"/>
    <n v="99.49"/>
    <n v="9.0500000000000007"/>
    <n v="34.159999999999997"/>
    <n v="5403.62"/>
    <n v="108.54"/>
    <n v="34.159999999999997"/>
  </r>
  <r>
    <s v="I25_66to56"/>
    <s v="Win"/>
    <s v="TR012"/>
    <x v="1"/>
    <x v="5"/>
    <s v="Fi01"/>
    <x v="3"/>
    <s v="AM4.vld"/>
    <s v="4c"/>
    <n v="25"/>
    <n v="0"/>
    <s v="AM"/>
    <s v="AM4"/>
    <n v="19004"/>
    <n v="13271"/>
    <x v="1"/>
    <x v="11"/>
    <x v="0"/>
    <n v="23.98"/>
    <n v="2.46"/>
    <n v="21.55"/>
    <n v="4236.92"/>
    <n v="26.45"/>
    <n v="21.55"/>
  </r>
  <r>
    <s v="I25_66to56"/>
    <s v="Win"/>
    <s v="TR012"/>
    <x v="1"/>
    <x v="5"/>
    <s v="Fi01"/>
    <x v="3"/>
    <s v="AM4.vld"/>
    <s v="4c"/>
    <n v="25"/>
    <n v="0"/>
    <s v="AM"/>
    <s v="AM4"/>
    <n v="19017"/>
    <n v="19018"/>
    <x v="1"/>
    <x v="11"/>
    <x v="1"/>
    <n v="919.98"/>
    <n v="71.180000000000007"/>
    <n v="136.29"/>
    <n v="1127.45"/>
    <n v="991.16"/>
    <n v="136.29"/>
  </r>
  <r>
    <s v="I25_66to56"/>
    <s v="Win"/>
    <s v="TR012"/>
    <x v="1"/>
    <x v="5"/>
    <s v="Fi01"/>
    <x v="3"/>
    <s v="AM4.vld"/>
    <s v="4c"/>
    <n v="25"/>
    <n v="0"/>
    <s v="AM"/>
    <s v="AM4"/>
    <n v="19035"/>
    <n v="19036"/>
    <x v="1"/>
    <x v="9"/>
    <x v="1"/>
    <n v="565.16999999999996"/>
    <n v="29.18"/>
    <n v="89.87"/>
    <n v="684.21"/>
    <n v="594.34"/>
    <n v="89.87"/>
  </r>
  <r>
    <s v="I25_66to56"/>
    <s v="Win"/>
    <s v="TR012"/>
    <x v="1"/>
    <x v="5"/>
    <s v="Fi01"/>
    <x v="3"/>
    <s v="AM4.vld"/>
    <s v="4c"/>
    <n v="25"/>
    <n v="0"/>
    <s v="AM"/>
    <s v="AM4"/>
    <n v="19127"/>
    <n v="19239"/>
    <x v="0"/>
    <x v="0"/>
    <x v="1"/>
    <n v="1162.04"/>
    <n v="93.94"/>
    <n v="267.37"/>
    <n v="1523.35"/>
    <n v="1255.97"/>
    <n v="267.37"/>
  </r>
  <r>
    <s v="I25_66to56"/>
    <s v="Win"/>
    <s v="TR012"/>
    <x v="1"/>
    <x v="5"/>
    <s v="Fi01"/>
    <x v="3"/>
    <s v="AM4.vld"/>
    <s v="4c"/>
    <n v="25"/>
    <n v="0"/>
    <s v="AM"/>
    <s v="AM4"/>
    <n v="19131"/>
    <n v="19130"/>
    <x v="0"/>
    <x v="2"/>
    <x v="1"/>
    <n v="1132.3800000000001"/>
    <n v="86.75"/>
    <n v="272.02"/>
    <n v="1491.14"/>
    <n v="1219.1300000000001"/>
    <n v="272.02"/>
  </r>
  <r>
    <s v="I25_66to56"/>
    <s v="Win"/>
    <s v="TR012"/>
    <x v="1"/>
    <x v="5"/>
    <s v="Fi01"/>
    <x v="3"/>
    <s v="AM4.vld"/>
    <s v="4c"/>
    <n v="25"/>
    <n v="0"/>
    <s v="AM"/>
    <s v="AM4"/>
    <n v="19136"/>
    <n v="19135"/>
    <x v="0"/>
    <x v="1"/>
    <x v="1"/>
    <n v="1020.02"/>
    <n v="76.12"/>
    <n v="229.75"/>
    <n v="1325.89"/>
    <n v="1096.1400000000001"/>
    <n v="229.75"/>
  </r>
  <r>
    <s v="I25_66to56"/>
    <s v="Win"/>
    <s v="TR012"/>
    <x v="1"/>
    <x v="5"/>
    <s v="Fi01"/>
    <x v="3"/>
    <s v="AM4.vld"/>
    <s v="4c"/>
    <n v="25"/>
    <n v="0"/>
    <s v="AM"/>
    <s v="AM4"/>
    <n v="19149"/>
    <n v="19148"/>
    <x v="0"/>
    <x v="10"/>
    <x v="1"/>
    <n v="752.36"/>
    <n v="54.92"/>
    <n v="163.62"/>
    <n v="970.9"/>
    <n v="807.28"/>
    <n v="163.62"/>
  </r>
  <r>
    <s v="I25_66to56"/>
    <s v="Win"/>
    <s v="TR012"/>
    <x v="1"/>
    <x v="5"/>
    <s v="Fi01"/>
    <x v="4"/>
    <s v="AM5.vld"/>
    <s v="4c"/>
    <n v="25"/>
    <n v="0"/>
    <s v="AM"/>
    <s v="AM5"/>
    <n v="5209"/>
    <n v="19241"/>
    <x v="0"/>
    <x v="0"/>
    <x v="0"/>
    <n v="64.150000000000006"/>
    <n v="5.57"/>
    <n v="33.25"/>
    <n v="3452.88"/>
    <n v="69.72"/>
    <n v="33.25"/>
  </r>
  <r>
    <s v="I25_66to56"/>
    <s v="Win"/>
    <s v="TR012"/>
    <x v="1"/>
    <x v="5"/>
    <s v="Fi01"/>
    <x v="4"/>
    <s v="AM5.vld"/>
    <s v="4c"/>
    <n v="25"/>
    <n v="0"/>
    <s v="AM"/>
    <s v="AM5"/>
    <n v="5394"/>
    <n v="15366"/>
    <x v="0"/>
    <x v="1"/>
    <x v="0"/>
    <n v="69.09"/>
    <n v="5.41"/>
    <n v="27.73"/>
    <n v="3005.31"/>
    <n v="74.5"/>
    <n v="27.73"/>
  </r>
  <r>
    <s v="I25_66to56"/>
    <s v="Win"/>
    <s v="TR012"/>
    <x v="1"/>
    <x v="5"/>
    <s v="Fi01"/>
    <x v="4"/>
    <s v="AM5.vld"/>
    <s v="4c"/>
    <n v="25"/>
    <n v="0"/>
    <s v="AM"/>
    <s v="AM5"/>
    <n v="13270"/>
    <n v="11802"/>
    <x v="0"/>
    <x v="2"/>
    <x v="0"/>
    <n v="68.12"/>
    <n v="6.34"/>
    <n v="18.29"/>
    <n v="3060.11"/>
    <n v="74.459999999999994"/>
    <n v="18.29"/>
  </r>
  <r>
    <s v="I25_66to56"/>
    <s v="Win"/>
    <s v="TR012"/>
    <x v="1"/>
    <x v="5"/>
    <s v="Fi01"/>
    <x v="4"/>
    <s v="AM5.vld"/>
    <s v="4c"/>
    <n v="25"/>
    <n v="0"/>
    <s v="AM"/>
    <s v="AM5"/>
    <n v="15333"/>
    <n v="18991"/>
    <x v="1"/>
    <x v="3"/>
    <x v="0"/>
    <n v="386.68"/>
    <n v="7.13"/>
    <n v="8.43"/>
    <n v="1812.58"/>
    <n v="393.8"/>
    <n v="8.43"/>
  </r>
  <r>
    <s v="I25_66to56"/>
    <s v="Win"/>
    <s v="TR012"/>
    <x v="1"/>
    <x v="5"/>
    <s v="Fi01"/>
    <x v="4"/>
    <s v="AM5.vld"/>
    <s v="4c"/>
    <n v="25"/>
    <n v="0"/>
    <s v="AM"/>
    <s v="AM5"/>
    <n v="15740"/>
    <n v="15741"/>
    <x v="1"/>
    <x v="4"/>
    <x v="0"/>
    <n v="235.74"/>
    <n v="0"/>
    <n v="0"/>
    <n v="1602.6"/>
    <n v="235.74"/>
    <n v="0"/>
  </r>
  <r>
    <s v="I25_66to56"/>
    <s v="Win"/>
    <s v="TR012"/>
    <x v="1"/>
    <x v="5"/>
    <s v="Fi01"/>
    <x v="4"/>
    <s v="AM5.vld"/>
    <s v="4c"/>
    <n v="25"/>
    <n v="0"/>
    <s v="AM"/>
    <s v="AM5"/>
    <n v="15742"/>
    <n v="15743"/>
    <x v="0"/>
    <x v="5"/>
    <x v="0"/>
    <n v="64.349999999999994"/>
    <n v="0"/>
    <n v="0"/>
    <n v="1100.5999999999999"/>
    <n v="64.349999999999994"/>
    <n v="0"/>
  </r>
  <r>
    <s v="I25_66to56"/>
    <s v="Win"/>
    <s v="TR012"/>
    <x v="1"/>
    <x v="5"/>
    <s v="Fi01"/>
    <x v="4"/>
    <s v="AM5.vld"/>
    <s v="4c"/>
    <n v="25"/>
    <n v="0"/>
    <s v="AM"/>
    <s v="AM5"/>
    <n v="17350"/>
    <n v="17351"/>
    <x v="0"/>
    <x v="6"/>
    <x v="0"/>
    <n v="17.89"/>
    <n v="0"/>
    <n v="0"/>
    <n v="1373.35"/>
    <n v="17.89"/>
    <n v="0"/>
  </r>
  <r>
    <s v="I25_66to56"/>
    <s v="Win"/>
    <s v="TR012"/>
    <x v="1"/>
    <x v="5"/>
    <s v="Fi01"/>
    <x v="4"/>
    <s v="AM5.vld"/>
    <s v="4c"/>
    <n v="25"/>
    <n v="0"/>
    <s v="AM"/>
    <s v="AM5"/>
    <n v="17352"/>
    <n v="17353"/>
    <x v="1"/>
    <x v="7"/>
    <x v="0"/>
    <n v="53.75"/>
    <n v="0"/>
    <n v="0"/>
    <n v="1388.13"/>
    <n v="53.75"/>
    <n v="0"/>
  </r>
  <r>
    <s v="I25_66to56"/>
    <s v="Win"/>
    <s v="TR012"/>
    <x v="1"/>
    <x v="5"/>
    <s v="Fi01"/>
    <x v="4"/>
    <s v="AM5.vld"/>
    <s v="4c"/>
    <n v="25"/>
    <n v="0"/>
    <s v="AM"/>
    <s v="AM5"/>
    <n v="18993"/>
    <n v="15334"/>
    <x v="0"/>
    <x v="8"/>
    <x v="0"/>
    <n v="190.1"/>
    <n v="6.8"/>
    <n v="14.05"/>
    <n v="2044.12"/>
    <n v="196.91"/>
    <n v="14.05"/>
  </r>
  <r>
    <s v="I25_66to56"/>
    <s v="Win"/>
    <s v="TR012"/>
    <x v="1"/>
    <x v="5"/>
    <s v="Fi01"/>
    <x v="4"/>
    <s v="AM5.vld"/>
    <s v="4c"/>
    <n v="25"/>
    <n v="0"/>
    <s v="AM"/>
    <s v="AM5"/>
    <n v="18999"/>
    <n v="19000"/>
    <x v="1"/>
    <x v="9"/>
    <x v="0"/>
    <n v="82.66"/>
    <n v="7.59"/>
    <n v="17.670000000000002"/>
    <n v="2232.98"/>
    <n v="90.25"/>
    <n v="17.670000000000002"/>
  </r>
  <r>
    <s v="I25_66to56"/>
    <s v="Win"/>
    <s v="TR012"/>
    <x v="1"/>
    <x v="5"/>
    <s v="Fi01"/>
    <x v="4"/>
    <s v="AM5.vld"/>
    <s v="4c"/>
    <n v="25"/>
    <n v="0"/>
    <s v="AM"/>
    <s v="AM5"/>
    <n v="19002"/>
    <n v="19001"/>
    <x v="0"/>
    <x v="10"/>
    <x v="0"/>
    <n v="34.07"/>
    <n v="3.01"/>
    <n v="14.94"/>
    <n v="2563.92"/>
    <n v="37.08"/>
    <n v="14.94"/>
  </r>
  <r>
    <s v="I25_66to56"/>
    <s v="Win"/>
    <s v="TR012"/>
    <x v="1"/>
    <x v="5"/>
    <s v="Fi01"/>
    <x v="4"/>
    <s v="AM5.vld"/>
    <s v="4c"/>
    <n v="25"/>
    <n v="0"/>
    <s v="AM"/>
    <s v="AM5"/>
    <n v="19004"/>
    <n v="13271"/>
    <x v="1"/>
    <x v="11"/>
    <x v="0"/>
    <n v="14.67"/>
    <n v="1.4"/>
    <n v="9.2899999999999991"/>
    <n v="2282.13"/>
    <n v="16.079999999999998"/>
    <n v="9.2899999999999991"/>
  </r>
  <r>
    <s v="I25_66to56"/>
    <s v="Win"/>
    <s v="TR012"/>
    <x v="1"/>
    <x v="5"/>
    <s v="Fi01"/>
    <x v="4"/>
    <s v="AM5.vld"/>
    <s v="4c"/>
    <n v="25"/>
    <n v="0"/>
    <s v="AM"/>
    <s v="AM5"/>
    <n v="19017"/>
    <n v="19018"/>
    <x v="1"/>
    <x v="11"/>
    <x v="1"/>
    <n v="560.84"/>
    <n v="40.270000000000003"/>
    <n v="68.569999999999993"/>
    <n v="669.68"/>
    <n v="601.11"/>
    <n v="68.569999999999993"/>
  </r>
  <r>
    <s v="I25_66to56"/>
    <s v="Win"/>
    <s v="TR012"/>
    <x v="1"/>
    <x v="5"/>
    <s v="Fi01"/>
    <x v="4"/>
    <s v="AM5.vld"/>
    <s v="4c"/>
    <n v="25"/>
    <n v="0"/>
    <s v="AM"/>
    <s v="AM5"/>
    <n v="19035"/>
    <n v="19036"/>
    <x v="1"/>
    <x v="9"/>
    <x v="1"/>
    <n v="338.34"/>
    <n v="15.7"/>
    <n v="42.71"/>
    <n v="396.75"/>
    <n v="354.04"/>
    <n v="42.71"/>
  </r>
  <r>
    <s v="I25_66to56"/>
    <s v="Win"/>
    <s v="TR012"/>
    <x v="1"/>
    <x v="5"/>
    <s v="Fi01"/>
    <x v="4"/>
    <s v="AM5.vld"/>
    <s v="4c"/>
    <n v="25"/>
    <n v="0"/>
    <s v="AM"/>
    <s v="AM5"/>
    <n v="19127"/>
    <n v="19239"/>
    <x v="0"/>
    <x v="0"/>
    <x v="1"/>
    <n v="424.58"/>
    <n v="32.340000000000003"/>
    <n v="108.67"/>
    <n v="565.59"/>
    <n v="456.91"/>
    <n v="108.67"/>
  </r>
  <r>
    <s v="I25_66to56"/>
    <s v="Win"/>
    <s v="TR012"/>
    <x v="1"/>
    <x v="5"/>
    <s v="Fi01"/>
    <x v="4"/>
    <s v="AM5.vld"/>
    <s v="4c"/>
    <n v="25"/>
    <n v="0"/>
    <s v="AM"/>
    <s v="AM5"/>
    <n v="19131"/>
    <n v="19130"/>
    <x v="0"/>
    <x v="2"/>
    <x v="1"/>
    <n v="403.11"/>
    <n v="28.77"/>
    <n v="109.57"/>
    <n v="541.46"/>
    <n v="431.88"/>
    <n v="109.57"/>
  </r>
  <r>
    <s v="I25_66to56"/>
    <s v="Win"/>
    <s v="TR012"/>
    <x v="1"/>
    <x v="5"/>
    <s v="Fi01"/>
    <x v="4"/>
    <s v="AM5.vld"/>
    <s v="4c"/>
    <n v="25"/>
    <n v="0"/>
    <s v="AM"/>
    <s v="AM5"/>
    <n v="19136"/>
    <n v="19135"/>
    <x v="0"/>
    <x v="1"/>
    <x v="1"/>
    <n v="349.28"/>
    <n v="24.47"/>
    <n v="91.26"/>
    <n v="465.01"/>
    <n v="373.75"/>
    <n v="91.26"/>
  </r>
  <r>
    <s v="I25_66to56"/>
    <s v="Win"/>
    <s v="TR012"/>
    <x v="1"/>
    <x v="5"/>
    <s v="Fi01"/>
    <x v="4"/>
    <s v="AM5.vld"/>
    <s v="4c"/>
    <n v="25"/>
    <n v="0"/>
    <s v="AM"/>
    <s v="AM5"/>
    <n v="19149"/>
    <n v="19148"/>
    <x v="0"/>
    <x v="10"/>
    <x v="1"/>
    <n v="228.45"/>
    <n v="15.58"/>
    <n v="65.03"/>
    <n v="309.06"/>
    <n v="244.02"/>
    <n v="65.03"/>
  </r>
  <r>
    <s v="I25_66to56"/>
    <s v="Win"/>
    <s v="TR012"/>
    <x v="1"/>
    <x v="5"/>
    <s v="Fi01"/>
    <x v="5"/>
    <s v="AM6.vld"/>
    <s v="4c"/>
    <n v="25"/>
    <n v="0"/>
    <s v="AM"/>
    <s v="AM6"/>
    <n v="5209"/>
    <n v="19241"/>
    <x v="0"/>
    <x v="0"/>
    <x v="0"/>
    <n v="147.61000000000001"/>
    <n v="8.64"/>
    <n v="39.869999999999997"/>
    <n v="7077.04"/>
    <n v="156.25"/>
    <n v="39.869999999999997"/>
  </r>
  <r>
    <s v="I25_66to56"/>
    <s v="Win"/>
    <s v="TR012"/>
    <x v="1"/>
    <x v="5"/>
    <s v="Fi01"/>
    <x v="5"/>
    <s v="AM6.vld"/>
    <s v="4c"/>
    <n v="25"/>
    <n v="0"/>
    <s v="AM"/>
    <s v="AM6"/>
    <n v="5394"/>
    <n v="15366"/>
    <x v="0"/>
    <x v="1"/>
    <x v="0"/>
    <n v="137.33000000000001"/>
    <n v="10.09"/>
    <n v="46.18"/>
    <n v="6261.03"/>
    <n v="147.41999999999999"/>
    <n v="46.18"/>
  </r>
  <r>
    <s v="I25_66to56"/>
    <s v="Win"/>
    <s v="TR012"/>
    <x v="1"/>
    <x v="5"/>
    <s v="Fi01"/>
    <x v="5"/>
    <s v="AM6.vld"/>
    <s v="4c"/>
    <n v="25"/>
    <n v="0"/>
    <s v="AM"/>
    <s v="AM6"/>
    <n v="13270"/>
    <n v="11802"/>
    <x v="0"/>
    <x v="2"/>
    <x v="0"/>
    <n v="156.63999999999999"/>
    <n v="12.65"/>
    <n v="23.35"/>
    <n v="6448.91"/>
    <n v="169.3"/>
    <n v="23.35"/>
  </r>
  <r>
    <s v="I25_66to56"/>
    <s v="Win"/>
    <s v="TR012"/>
    <x v="1"/>
    <x v="5"/>
    <s v="Fi01"/>
    <x v="5"/>
    <s v="AM6.vld"/>
    <s v="4c"/>
    <n v="25"/>
    <n v="0"/>
    <s v="AM"/>
    <s v="AM6"/>
    <n v="15333"/>
    <n v="18991"/>
    <x v="1"/>
    <x v="3"/>
    <x v="0"/>
    <n v="488.71"/>
    <n v="10.08"/>
    <n v="22.27"/>
    <n v="4079.22"/>
    <n v="498.79"/>
    <n v="22.27"/>
  </r>
  <r>
    <s v="I25_66to56"/>
    <s v="Win"/>
    <s v="TR012"/>
    <x v="1"/>
    <x v="5"/>
    <s v="Fi01"/>
    <x v="5"/>
    <s v="AM6.vld"/>
    <s v="4c"/>
    <n v="25"/>
    <n v="0"/>
    <s v="AM"/>
    <s v="AM6"/>
    <n v="15740"/>
    <n v="15741"/>
    <x v="1"/>
    <x v="4"/>
    <x v="0"/>
    <n v="287.10000000000002"/>
    <n v="0"/>
    <n v="0"/>
    <n v="3405.43"/>
    <n v="287.10000000000002"/>
    <n v="0"/>
  </r>
  <r>
    <s v="I25_66to56"/>
    <s v="Win"/>
    <s v="TR012"/>
    <x v="1"/>
    <x v="5"/>
    <s v="Fi01"/>
    <x v="5"/>
    <s v="AM6.vld"/>
    <s v="4c"/>
    <n v="25"/>
    <n v="0"/>
    <s v="AM"/>
    <s v="AM6"/>
    <n v="15742"/>
    <n v="15743"/>
    <x v="0"/>
    <x v="5"/>
    <x v="0"/>
    <n v="158.12"/>
    <n v="0"/>
    <n v="0"/>
    <n v="2587.7600000000002"/>
    <n v="158.12"/>
    <n v="0"/>
  </r>
  <r>
    <s v="I25_66to56"/>
    <s v="Win"/>
    <s v="TR012"/>
    <x v="1"/>
    <x v="5"/>
    <s v="Fi01"/>
    <x v="5"/>
    <s v="AM6.vld"/>
    <s v="4c"/>
    <n v="25"/>
    <n v="0"/>
    <s v="AM"/>
    <s v="AM6"/>
    <n v="17350"/>
    <n v="17351"/>
    <x v="0"/>
    <x v="6"/>
    <x v="0"/>
    <n v="38.6"/>
    <n v="0"/>
    <n v="0"/>
    <n v="2614.44"/>
    <n v="38.6"/>
    <n v="0"/>
  </r>
  <r>
    <s v="I25_66to56"/>
    <s v="Win"/>
    <s v="TR012"/>
    <x v="1"/>
    <x v="5"/>
    <s v="Fi01"/>
    <x v="5"/>
    <s v="AM6.vld"/>
    <s v="4c"/>
    <n v="25"/>
    <n v="0"/>
    <s v="AM"/>
    <s v="AM6"/>
    <n v="17352"/>
    <n v="17353"/>
    <x v="1"/>
    <x v="7"/>
    <x v="0"/>
    <n v="64.98"/>
    <n v="0"/>
    <n v="0"/>
    <n v="2734.08"/>
    <n v="64.98"/>
    <n v="0"/>
  </r>
  <r>
    <s v="I25_66to56"/>
    <s v="Win"/>
    <s v="TR012"/>
    <x v="1"/>
    <x v="5"/>
    <s v="Fi01"/>
    <x v="5"/>
    <s v="AM6.vld"/>
    <s v="4c"/>
    <n v="25"/>
    <n v="0"/>
    <s v="AM"/>
    <s v="AM6"/>
    <n v="18993"/>
    <n v="15334"/>
    <x v="0"/>
    <x v="8"/>
    <x v="0"/>
    <n v="385.07"/>
    <n v="14.44"/>
    <n v="31.87"/>
    <n v="4044.55"/>
    <n v="399.51"/>
    <n v="31.87"/>
  </r>
  <r>
    <s v="I25_66to56"/>
    <s v="Win"/>
    <s v="TR012"/>
    <x v="1"/>
    <x v="5"/>
    <s v="Fi01"/>
    <x v="5"/>
    <s v="AM6.vld"/>
    <s v="4c"/>
    <n v="25"/>
    <n v="0"/>
    <s v="AM"/>
    <s v="AM6"/>
    <n v="18999"/>
    <n v="19000"/>
    <x v="1"/>
    <x v="9"/>
    <x v="0"/>
    <n v="118.82"/>
    <n v="9.66"/>
    <n v="34.03"/>
    <n v="5233.51"/>
    <n v="128.49"/>
    <n v="34.03"/>
  </r>
  <r>
    <s v="I25_66to56"/>
    <s v="Win"/>
    <s v="TR012"/>
    <x v="1"/>
    <x v="5"/>
    <s v="Fi01"/>
    <x v="5"/>
    <s v="AM6.vld"/>
    <s v="4c"/>
    <n v="25"/>
    <n v="0"/>
    <s v="AM"/>
    <s v="AM6"/>
    <n v="19002"/>
    <n v="19001"/>
    <x v="0"/>
    <x v="10"/>
    <x v="0"/>
    <n v="55.96"/>
    <n v="3.73"/>
    <n v="26.96"/>
    <n v="5212.7"/>
    <n v="59.69"/>
    <n v="26.96"/>
  </r>
  <r>
    <s v="I25_66to56"/>
    <s v="Win"/>
    <s v="TR012"/>
    <x v="1"/>
    <x v="5"/>
    <s v="Fi01"/>
    <x v="5"/>
    <s v="AM6.vld"/>
    <s v="4c"/>
    <n v="25"/>
    <n v="0"/>
    <s v="AM"/>
    <s v="AM6"/>
    <n v="19004"/>
    <n v="13271"/>
    <x v="1"/>
    <x v="11"/>
    <x v="0"/>
    <n v="11.73"/>
    <n v="0.81"/>
    <n v="17.84"/>
    <n v="5867.35"/>
    <n v="12.54"/>
    <n v="17.84"/>
  </r>
  <r>
    <s v="I25_66to56"/>
    <s v="Win"/>
    <s v="TR012"/>
    <x v="1"/>
    <x v="5"/>
    <s v="Fi01"/>
    <x v="5"/>
    <s v="AM6.vld"/>
    <s v="4c"/>
    <n v="25"/>
    <n v="0"/>
    <s v="AM"/>
    <s v="AM6"/>
    <n v="19017"/>
    <n v="19018"/>
    <x v="1"/>
    <x v="11"/>
    <x v="1"/>
    <n v="783.5"/>
    <n v="52.89"/>
    <n v="142.69999999999999"/>
    <n v="979.08"/>
    <n v="836.39"/>
    <n v="142.69999999999999"/>
  </r>
  <r>
    <s v="I25_66to56"/>
    <s v="Win"/>
    <s v="TR012"/>
    <x v="1"/>
    <x v="5"/>
    <s v="Fi01"/>
    <x v="5"/>
    <s v="AM6.vld"/>
    <s v="4c"/>
    <n v="25"/>
    <n v="0"/>
    <s v="AM"/>
    <s v="AM6"/>
    <n v="19035"/>
    <n v="19036"/>
    <x v="1"/>
    <x v="9"/>
    <x v="1"/>
    <n v="382.21"/>
    <n v="15.11"/>
    <n v="73.73"/>
    <n v="471.05"/>
    <n v="397.32"/>
    <n v="73.73"/>
  </r>
  <r>
    <s v="I25_66to56"/>
    <s v="Win"/>
    <s v="TR012"/>
    <x v="1"/>
    <x v="5"/>
    <s v="Fi01"/>
    <x v="5"/>
    <s v="AM6.vld"/>
    <s v="4c"/>
    <n v="25"/>
    <n v="0"/>
    <s v="AM"/>
    <s v="AM6"/>
    <n v="19127"/>
    <n v="19239"/>
    <x v="0"/>
    <x v="0"/>
    <x v="1"/>
    <n v="862.28"/>
    <n v="60.62"/>
    <n v="164.61"/>
    <n v="1087.51"/>
    <n v="922.9"/>
    <n v="164.61"/>
  </r>
  <r>
    <s v="I25_66to56"/>
    <s v="Win"/>
    <s v="TR012"/>
    <x v="1"/>
    <x v="5"/>
    <s v="Fi01"/>
    <x v="5"/>
    <s v="AM6.vld"/>
    <s v="4c"/>
    <n v="25"/>
    <n v="0"/>
    <s v="AM"/>
    <s v="AM6"/>
    <n v="19131"/>
    <n v="19130"/>
    <x v="0"/>
    <x v="2"/>
    <x v="1"/>
    <n v="830.6"/>
    <n v="54.27"/>
    <n v="169.58"/>
    <n v="1054.44"/>
    <n v="884.86"/>
    <n v="169.58"/>
  </r>
  <r>
    <s v="I25_66to56"/>
    <s v="Win"/>
    <s v="TR012"/>
    <x v="1"/>
    <x v="5"/>
    <s v="Fi01"/>
    <x v="5"/>
    <s v="AM6.vld"/>
    <s v="4c"/>
    <n v="25"/>
    <n v="0"/>
    <s v="AM"/>
    <s v="AM6"/>
    <n v="19136"/>
    <n v="19135"/>
    <x v="0"/>
    <x v="1"/>
    <x v="1"/>
    <n v="720.2"/>
    <n v="45.43"/>
    <n v="134.72"/>
    <n v="900.35"/>
    <n v="765.63"/>
    <n v="134.72"/>
  </r>
  <r>
    <s v="I25_66to56"/>
    <s v="Win"/>
    <s v="TR012"/>
    <x v="1"/>
    <x v="5"/>
    <s v="Fi01"/>
    <x v="5"/>
    <s v="AM6.vld"/>
    <s v="4c"/>
    <n v="25"/>
    <n v="0"/>
    <s v="AM"/>
    <s v="AM6"/>
    <n v="19149"/>
    <n v="19148"/>
    <x v="0"/>
    <x v="10"/>
    <x v="1"/>
    <n v="529.66999999999996"/>
    <n v="28.82"/>
    <n v="87.34"/>
    <n v="645.83000000000004"/>
    <n v="558.49"/>
    <n v="87.34"/>
  </r>
  <r>
    <s v="I25_66to56"/>
    <s v="Win"/>
    <s v="TR012"/>
    <x v="1"/>
    <x v="5"/>
    <s v="Fi01"/>
    <x v="6"/>
    <s v="MD1.vld"/>
    <s v="4c"/>
    <n v="25"/>
    <n v="0"/>
    <s v="MD"/>
    <s v="MD1"/>
    <n v="5209"/>
    <n v="19241"/>
    <x v="0"/>
    <x v="0"/>
    <x v="0"/>
    <n v="106.4"/>
    <n v="6.35"/>
    <n v="53.04"/>
    <n v="10300.44"/>
    <n v="112.75"/>
    <n v="53.04"/>
  </r>
  <r>
    <s v="I25_66to56"/>
    <s v="Win"/>
    <s v="TR012"/>
    <x v="1"/>
    <x v="5"/>
    <s v="Fi01"/>
    <x v="6"/>
    <s v="MD1.vld"/>
    <s v="4c"/>
    <n v="25"/>
    <n v="0"/>
    <s v="MD"/>
    <s v="MD1"/>
    <n v="5394"/>
    <n v="15366"/>
    <x v="0"/>
    <x v="1"/>
    <x v="0"/>
    <n v="127.36"/>
    <n v="8.99"/>
    <n v="38.700000000000003"/>
    <n v="9177.34"/>
    <n v="136.36000000000001"/>
    <n v="38.700000000000003"/>
  </r>
  <r>
    <s v="I25_66to56"/>
    <s v="Win"/>
    <s v="TR012"/>
    <x v="1"/>
    <x v="5"/>
    <s v="Fi01"/>
    <x v="6"/>
    <s v="MD1.vld"/>
    <s v="4c"/>
    <n v="25"/>
    <n v="0"/>
    <s v="MD"/>
    <s v="MD1"/>
    <n v="13270"/>
    <n v="11802"/>
    <x v="0"/>
    <x v="2"/>
    <x v="0"/>
    <n v="206.27"/>
    <n v="14.56"/>
    <n v="24.87"/>
    <n v="9498.52"/>
    <n v="220.83"/>
    <n v="24.87"/>
  </r>
  <r>
    <s v="I25_66to56"/>
    <s v="Win"/>
    <s v="TR012"/>
    <x v="1"/>
    <x v="5"/>
    <s v="Fi01"/>
    <x v="6"/>
    <s v="MD1.vld"/>
    <s v="4c"/>
    <n v="25"/>
    <n v="0"/>
    <s v="MD"/>
    <s v="MD1"/>
    <n v="15333"/>
    <n v="18991"/>
    <x v="1"/>
    <x v="3"/>
    <x v="0"/>
    <n v="495.18"/>
    <n v="9.33"/>
    <n v="34.08"/>
    <n v="6471.46"/>
    <n v="504.51"/>
    <n v="34.08"/>
  </r>
  <r>
    <s v="I25_66to56"/>
    <s v="Win"/>
    <s v="TR012"/>
    <x v="1"/>
    <x v="5"/>
    <s v="Fi01"/>
    <x v="6"/>
    <s v="MD1.vld"/>
    <s v="4c"/>
    <n v="25"/>
    <n v="0"/>
    <s v="MD"/>
    <s v="MD1"/>
    <n v="15740"/>
    <n v="15741"/>
    <x v="1"/>
    <x v="4"/>
    <x v="0"/>
    <n v="323.52"/>
    <n v="0"/>
    <n v="0"/>
    <n v="5369.92"/>
    <n v="323.52"/>
    <n v="0"/>
  </r>
  <r>
    <s v="I25_66to56"/>
    <s v="Win"/>
    <s v="TR012"/>
    <x v="1"/>
    <x v="5"/>
    <s v="Fi01"/>
    <x v="6"/>
    <s v="MD1.vld"/>
    <s v="4c"/>
    <n v="25"/>
    <n v="0"/>
    <s v="MD"/>
    <s v="MD1"/>
    <n v="15742"/>
    <n v="15743"/>
    <x v="0"/>
    <x v="5"/>
    <x v="0"/>
    <n v="130.44999999999999"/>
    <n v="0"/>
    <n v="0"/>
    <n v="3056.86"/>
    <n v="130.44999999999999"/>
    <n v="0"/>
  </r>
  <r>
    <s v="I25_66to56"/>
    <s v="Win"/>
    <s v="TR012"/>
    <x v="1"/>
    <x v="5"/>
    <s v="Fi01"/>
    <x v="6"/>
    <s v="MD1.vld"/>
    <s v="4c"/>
    <n v="25"/>
    <n v="0"/>
    <s v="MD"/>
    <s v="MD1"/>
    <n v="17350"/>
    <n v="17351"/>
    <x v="0"/>
    <x v="6"/>
    <x v="0"/>
    <n v="47.05"/>
    <n v="0"/>
    <n v="0"/>
    <n v="3631.1"/>
    <n v="47.05"/>
    <n v="0"/>
  </r>
  <r>
    <s v="I25_66to56"/>
    <s v="Win"/>
    <s v="TR012"/>
    <x v="1"/>
    <x v="5"/>
    <s v="Fi01"/>
    <x v="6"/>
    <s v="MD1.vld"/>
    <s v="4c"/>
    <n v="25"/>
    <n v="0"/>
    <s v="MD"/>
    <s v="MD1"/>
    <n v="17352"/>
    <n v="17353"/>
    <x v="1"/>
    <x v="7"/>
    <x v="0"/>
    <n v="97.71"/>
    <n v="0"/>
    <n v="0"/>
    <n v="4303.0200000000004"/>
    <n v="97.71"/>
    <n v="0"/>
  </r>
  <r>
    <s v="I25_66to56"/>
    <s v="Win"/>
    <s v="TR012"/>
    <x v="1"/>
    <x v="5"/>
    <s v="Fi01"/>
    <x v="6"/>
    <s v="MD1.vld"/>
    <s v="4c"/>
    <n v="25"/>
    <n v="0"/>
    <s v="MD"/>
    <s v="MD1"/>
    <n v="18993"/>
    <n v="15334"/>
    <x v="0"/>
    <x v="8"/>
    <x v="0"/>
    <n v="252.15"/>
    <n v="9.7899999999999991"/>
    <n v="39.89"/>
    <n v="4933.53"/>
    <n v="261.94"/>
    <n v="39.89"/>
  </r>
  <r>
    <s v="I25_66to56"/>
    <s v="Win"/>
    <s v="TR012"/>
    <x v="1"/>
    <x v="5"/>
    <s v="Fi01"/>
    <x v="6"/>
    <s v="MD1.vld"/>
    <s v="4c"/>
    <n v="25"/>
    <n v="0"/>
    <s v="MD"/>
    <s v="MD1"/>
    <n v="18999"/>
    <n v="19000"/>
    <x v="1"/>
    <x v="9"/>
    <x v="0"/>
    <n v="133.43"/>
    <n v="8.7799999999999994"/>
    <n v="50.24"/>
    <n v="8350.4699999999993"/>
    <n v="142.21"/>
    <n v="50.24"/>
  </r>
  <r>
    <s v="I25_66to56"/>
    <s v="Win"/>
    <s v="TR012"/>
    <x v="1"/>
    <x v="5"/>
    <s v="Fi01"/>
    <x v="6"/>
    <s v="MD1.vld"/>
    <s v="4c"/>
    <n v="25"/>
    <n v="0"/>
    <s v="MD"/>
    <s v="MD1"/>
    <n v="19002"/>
    <n v="19001"/>
    <x v="0"/>
    <x v="10"/>
    <x v="0"/>
    <n v="34.4"/>
    <n v="1.51"/>
    <n v="44.08"/>
    <n v="7453.4"/>
    <n v="35.909999999999997"/>
    <n v="44.08"/>
  </r>
  <r>
    <s v="I25_66to56"/>
    <s v="Win"/>
    <s v="TR012"/>
    <x v="1"/>
    <x v="5"/>
    <s v="Fi01"/>
    <x v="6"/>
    <s v="MD1.vld"/>
    <s v="4c"/>
    <n v="25"/>
    <n v="0"/>
    <s v="MD"/>
    <s v="MD1"/>
    <n v="19004"/>
    <n v="13271"/>
    <x v="1"/>
    <x v="11"/>
    <x v="0"/>
    <n v="20.48"/>
    <n v="1.65"/>
    <n v="30.05"/>
    <n v="9645.68"/>
    <n v="22.13"/>
    <n v="30.05"/>
  </r>
  <r>
    <s v="I25_66to56"/>
    <s v="Win"/>
    <s v="TR012"/>
    <x v="1"/>
    <x v="5"/>
    <s v="Fi01"/>
    <x v="6"/>
    <s v="MD1.vld"/>
    <s v="4c"/>
    <n v="25"/>
    <n v="0"/>
    <s v="MD"/>
    <s v="MD1"/>
    <n v="19017"/>
    <n v="19018"/>
    <x v="1"/>
    <x v="11"/>
    <x v="1"/>
    <n v="1025.83"/>
    <n v="59.24"/>
    <n v="190.9"/>
    <n v="1275.97"/>
    <n v="1085.07"/>
    <n v="190.9"/>
  </r>
  <r>
    <s v="I25_66to56"/>
    <s v="Win"/>
    <s v="TR012"/>
    <x v="1"/>
    <x v="5"/>
    <s v="Fi01"/>
    <x v="6"/>
    <s v="MD1.vld"/>
    <s v="4c"/>
    <n v="25"/>
    <n v="0"/>
    <s v="MD"/>
    <s v="MD1"/>
    <n v="19035"/>
    <n v="19036"/>
    <x v="1"/>
    <x v="9"/>
    <x v="1"/>
    <n v="537.29999999999995"/>
    <n v="18.03"/>
    <n v="96.81"/>
    <n v="652.14"/>
    <n v="555.33000000000004"/>
    <n v="96.81"/>
  </r>
  <r>
    <s v="I25_66to56"/>
    <s v="Win"/>
    <s v="TR012"/>
    <x v="1"/>
    <x v="5"/>
    <s v="Fi01"/>
    <x v="6"/>
    <s v="MD1.vld"/>
    <s v="4c"/>
    <n v="25"/>
    <n v="0"/>
    <s v="MD"/>
    <s v="MD1"/>
    <n v="19127"/>
    <n v="19239"/>
    <x v="0"/>
    <x v="0"/>
    <x v="1"/>
    <n v="813.03"/>
    <n v="50.83"/>
    <n v="147.5"/>
    <n v="1011.37"/>
    <n v="863.86"/>
    <n v="147.5"/>
  </r>
  <r>
    <s v="I25_66to56"/>
    <s v="Win"/>
    <s v="TR012"/>
    <x v="1"/>
    <x v="5"/>
    <s v="Fi01"/>
    <x v="6"/>
    <s v="MD1.vld"/>
    <s v="4c"/>
    <n v="25"/>
    <n v="0"/>
    <s v="MD"/>
    <s v="MD1"/>
    <n v="19131"/>
    <n v="19130"/>
    <x v="0"/>
    <x v="2"/>
    <x v="1"/>
    <n v="727.38"/>
    <n v="43.7"/>
    <n v="168.18"/>
    <n v="939.27"/>
    <n v="771.08"/>
    <n v="168.18"/>
  </r>
  <r>
    <s v="I25_66to56"/>
    <s v="Win"/>
    <s v="TR012"/>
    <x v="1"/>
    <x v="5"/>
    <s v="Fi01"/>
    <x v="6"/>
    <s v="MD1.vld"/>
    <s v="4c"/>
    <n v="25"/>
    <n v="0"/>
    <s v="MD"/>
    <s v="MD1"/>
    <n v="19136"/>
    <n v="19135"/>
    <x v="0"/>
    <x v="1"/>
    <x v="1"/>
    <n v="627.19000000000005"/>
    <n v="37.19"/>
    <n v="159.38999999999999"/>
    <n v="823.77"/>
    <n v="664.38"/>
    <n v="159.38999999999999"/>
  </r>
  <r>
    <s v="I25_66to56"/>
    <s v="Win"/>
    <s v="TR012"/>
    <x v="1"/>
    <x v="5"/>
    <s v="Fi01"/>
    <x v="6"/>
    <s v="MD1.vld"/>
    <s v="4c"/>
    <n v="25"/>
    <n v="0"/>
    <s v="MD"/>
    <s v="MD1"/>
    <n v="19149"/>
    <n v="19148"/>
    <x v="0"/>
    <x v="10"/>
    <x v="1"/>
    <n v="357.3"/>
    <n v="19.440000000000001"/>
    <n v="101.4"/>
    <n v="478.13"/>
    <n v="376.74"/>
    <n v="101.4"/>
  </r>
  <r>
    <s v="I25_66to56"/>
    <s v="Win"/>
    <s v="TR012"/>
    <x v="1"/>
    <x v="5"/>
    <s v="Fi01"/>
    <x v="7"/>
    <s v="MD2.vld"/>
    <s v="4c"/>
    <n v="25"/>
    <n v="0"/>
    <s v="MD"/>
    <s v="MD2"/>
    <n v="5209"/>
    <n v="19241"/>
    <x v="0"/>
    <x v="0"/>
    <x v="0"/>
    <n v="348"/>
    <n v="18.43"/>
    <n v="85.4"/>
    <n v="15429.05"/>
    <n v="366.43"/>
    <n v="85.4"/>
  </r>
  <r>
    <s v="I25_66to56"/>
    <s v="Win"/>
    <s v="TR012"/>
    <x v="1"/>
    <x v="5"/>
    <s v="Fi01"/>
    <x v="7"/>
    <s v="MD2.vld"/>
    <s v="4c"/>
    <n v="25"/>
    <n v="0"/>
    <s v="MD"/>
    <s v="MD2"/>
    <n v="5394"/>
    <n v="15366"/>
    <x v="0"/>
    <x v="1"/>
    <x v="0"/>
    <n v="436.61"/>
    <n v="29.6"/>
    <n v="67.900000000000006"/>
    <n v="13994.79"/>
    <n v="466.21"/>
    <n v="67.900000000000006"/>
  </r>
  <r>
    <s v="I25_66to56"/>
    <s v="Win"/>
    <s v="TR012"/>
    <x v="1"/>
    <x v="5"/>
    <s v="Fi01"/>
    <x v="7"/>
    <s v="MD2.vld"/>
    <s v="4c"/>
    <n v="25"/>
    <n v="0"/>
    <s v="MD"/>
    <s v="MD2"/>
    <n v="13270"/>
    <n v="11802"/>
    <x v="0"/>
    <x v="2"/>
    <x v="0"/>
    <n v="585.05999999999995"/>
    <n v="37.64"/>
    <n v="41.67"/>
    <n v="14288.51"/>
    <n v="622.70000000000005"/>
    <n v="41.67"/>
  </r>
  <r>
    <s v="I25_66to56"/>
    <s v="Win"/>
    <s v="TR012"/>
    <x v="1"/>
    <x v="5"/>
    <s v="Fi01"/>
    <x v="7"/>
    <s v="MD2.vld"/>
    <s v="4c"/>
    <n v="25"/>
    <n v="0"/>
    <s v="MD"/>
    <s v="MD2"/>
    <n v="15333"/>
    <n v="18991"/>
    <x v="1"/>
    <x v="3"/>
    <x v="0"/>
    <n v="1561.32"/>
    <n v="29.14"/>
    <n v="60.58"/>
    <n v="10862.43"/>
    <n v="1590.46"/>
    <n v="60.58"/>
  </r>
  <r>
    <s v="I25_66to56"/>
    <s v="Win"/>
    <s v="TR012"/>
    <x v="1"/>
    <x v="5"/>
    <s v="Fi01"/>
    <x v="7"/>
    <s v="MD2.vld"/>
    <s v="4c"/>
    <n v="25"/>
    <n v="0"/>
    <s v="MD"/>
    <s v="MD2"/>
    <n v="15740"/>
    <n v="15741"/>
    <x v="1"/>
    <x v="4"/>
    <x v="0"/>
    <n v="950.26"/>
    <n v="0"/>
    <n v="0"/>
    <n v="8487.66"/>
    <n v="950.26"/>
    <n v="0"/>
  </r>
  <r>
    <s v="I25_66to56"/>
    <s v="Win"/>
    <s v="TR012"/>
    <x v="1"/>
    <x v="5"/>
    <s v="Fi01"/>
    <x v="7"/>
    <s v="MD2.vld"/>
    <s v="4c"/>
    <n v="25"/>
    <n v="0"/>
    <s v="MD"/>
    <s v="MD2"/>
    <n v="15742"/>
    <n v="15743"/>
    <x v="0"/>
    <x v="5"/>
    <x v="0"/>
    <n v="395.63"/>
    <n v="0"/>
    <n v="0"/>
    <n v="5762.67"/>
    <n v="395.63"/>
    <n v="0"/>
  </r>
  <r>
    <s v="I25_66to56"/>
    <s v="Win"/>
    <s v="TR012"/>
    <x v="1"/>
    <x v="5"/>
    <s v="Fi01"/>
    <x v="7"/>
    <s v="MD2.vld"/>
    <s v="4c"/>
    <n v="25"/>
    <n v="0"/>
    <s v="MD"/>
    <s v="MD2"/>
    <n v="17350"/>
    <n v="17351"/>
    <x v="0"/>
    <x v="6"/>
    <x v="0"/>
    <n v="127.54"/>
    <n v="0"/>
    <n v="0"/>
    <n v="6003.1"/>
    <n v="127.54"/>
    <n v="0"/>
  </r>
  <r>
    <s v="I25_66to56"/>
    <s v="Win"/>
    <s v="TR012"/>
    <x v="1"/>
    <x v="5"/>
    <s v="Fi01"/>
    <x v="7"/>
    <s v="MD2.vld"/>
    <s v="4c"/>
    <n v="25"/>
    <n v="0"/>
    <s v="MD"/>
    <s v="MD2"/>
    <n v="17352"/>
    <n v="17353"/>
    <x v="1"/>
    <x v="7"/>
    <x v="0"/>
    <n v="277.45"/>
    <n v="0"/>
    <n v="0"/>
    <n v="6643.64"/>
    <n v="277.45"/>
    <n v="0"/>
  </r>
  <r>
    <s v="I25_66to56"/>
    <s v="Win"/>
    <s v="TR012"/>
    <x v="1"/>
    <x v="5"/>
    <s v="Fi01"/>
    <x v="7"/>
    <s v="MD2.vld"/>
    <s v="4c"/>
    <n v="25"/>
    <n v="0"/>
    <s v="MD"/>
    <s v="MD2"/>
    <n v="18993"/>
    <n v="15334"/>
    <x v="0"/>
    <x v="8"/>
    <x v="0"/>
    <n v="798.87"/>
    <n v="30.83"/>
    <n v="77.02"/>
    <n v="8633.41"/>
    <n v="829.7"/>
    <n v="77.02"/>
  </r>
  <r>
    <s v="I25_66to56"/>
    <s v="Win"/>
    <s v="TR012"/>
    <x v="1"/>
    <x v="5"/>
    <s v="Fi01"/>
    <x v="7"/>
    <s v="MD2.vld"/>
    <s v="4c"/>
    <n v="25"/>
    <n v="0"/>
    <s v="MD"/>
    <s v="MD2"/>
    <n v="18999"/>
    <n v="19000"/>
    <x v="1"/>
    <x v="9"/>
    <x v="0"/>
    <n v="250.29"/>
    <n v="14.18"/>
    <n v="60.73"/>
    <n v="12339.94"/>
    <n v="264.47000000000003"/>
    <n v="60.73"/>
  </r>
  <r>
    <s v="I25_66to56"/>
    <s v="Win"/>
    <s v="TR012"/>
    <x v="1"/>
    <x v="5"/>
    <s v="Fi01"/>
    <x v="7"/>
    <s v="MD2.vld"/>
    <s v="4c"/>
    <n v="25"/>
    <n v="0"/>
    <s v="MD"/>
    <s v="MD2"/>
    <n v="19002"/>
    <n v="19001"/>
    <x v="0"/>
    <x v="10"/>
    <x v="0"/>
    <n v="120.8"/>
    <n v="5.67"/>
    <n v="70.66"/>
    <n v="11475.45"/>
    <n v="126.46"/>
    <n v="70.66"/>
  </r>
  <r>
    <s v="I25_66to56"/>
    <s v="Win"/>
    <s v="TR012"/>
    <x v="1"/>
    <x v="5"/>
    <s v="Fi01"/>
    <x v="7"/>
    <s v="MD2.vld"/>
    <s v="4c"/>
    <n v="25"/>
    <n v="0"/>
    <s v="MD"/>
    <s v="MD2"/>
    <n v="19004"/>
    <n v="13271"/>
    <x v="1"/>
    <x v="11"/>
    <x v="0"/>
    <n v="219.53"/>
    <n v="17.45"/>
    <n v="72.81"/>
    <n v="14481.6"/>
    <n v="236.98"/>
    <n v="72.81"/>
  </r>
  <r>
    <s v="I25_66to56"/>
    <s v="Win"/>
    <s v="TR012"/>
    <x v="1"/>
    <x v="5"/>
    <s v="Fi01"/>
    <x v="7"/>
    <s v="MD2.vld"/>
    <s v="4c"/>
    <n v="25"/>
    <n v="0"/>
    <s v="MD"/>
    <s v="MD2"/>
    <n v="19017"/>
    <n v="19018"/>
    <x v="1"/>
    <x v="11"/>
    <x v="1"/>
    <n v="2360.67"/>
    <n v="122.94"/>
    <n v="228.49"/>
    <n v="2712.1"/>
    <n v="2483.61"/>
    <n v="228.49"/>
  </r>
  <r>
    <s v="I25_66to56"/>
    <s v="Win"/>
    <s v="TR012"/>
    <x v="1"/>
    <x v="5"/>
    <s v="Fi01"/>
    <x v="7"/>
    <s v="MD2.vld"/>
    <s v="4c"/>
    <n v="25"/>
    <n v="0"/>
    <s v="MD"/>
    <s v="MD2"/>
    <n v="19035"/>
    <n v="19036"/>
    <x v="1"/>
    <x v="9"/>
    <x v="1"/>
    <n v="1378.06"/>
    <n v="45.14"/>
    <n v="149.76"/>
    <n v="1572.96"/>
    <n v="1423.2"/>
    <n v="149.76"/>
  </r>
  <r>
    <s v="I25_66to56"/>
    <s v="Win"/>
    <s v="TR012"/>
    <x v="1"/>
    <x v="5"/>
    <s v="Fi01"/>
    <x v="7"/>
    <s v="MD2.vld"/>
    <s v="4c"/>
    <n v="25"/>
    <n v="0"/>
    <s v="MD"/>
    <s v="MD2"/>
    <n v="19127"/>
    <n v="19239"/>
    <x v="0"/>
    <x v="0"/>
    <x v="1"/>
    <n v="2197.62"/>
    <n v="127.05"/>
    <n v="212.14"/>
    <n v="2536.81"/>
    <n v="2324.67"/>
    <n v="212.14"/>
  </r>
  <r>
    <s v="I25_66to56"/>
    <s v="Win"/>
    <s v="TR012"/>
    <x v="1"/>
    <x v="5"/>
    <s v="Fi01"/>
    <x v="7"/>
    <s v="MD2.vld"/>
    <s v="4c"/>
    <n v="25"/>
    <n v="0"/>
    <s v="MD"/>
    <s v="MD2"/>
    <n v="19131"/>
    <n v="19130"/>
    <x v="0"/>
    <x v="2"/>
    <x v="1"/>
    <n v="2021.14"/>
    <n v="112.29"/>
    <n v="250.2"/>
    <n v="2383.63"/>
    <n v="2133.4299999999998"/>
    <n v="250.2"/>
  </r>
  <r>
    <s v="I25_66to56"/>
    <s v="Win"/>
    <s v="TR012"/>
    <x v="1"/>
    <x v="5"/>
    <s v="Fi01"/>
    <x v="7"/>
    <s v="MD2.vld"/>
    <s v="4c"/>
    <n v="25"/>
    <n v="0"/>
    <s v="MD"/>
    <s v="MD2"/>
    <n v="19136"/>
    <n v="19135"/>
    <x v="0"/>
    <x v="1"/>
    <x v="1"/>
    <n v="1679.97"/>
    <n v="89.82"/>
    <n v="231.71"/>
    <n v="2001.5"/>
    <n v="1769.78"/>
    <n v="231.71"/>
  </r>
  <r>
    <s v="I25_66to56"/>
    <s v="Win"/>
    <s v="TR012"/>
    <x v="1"/>
    <x v="5"/>
    <s v="Fi01"/>
    <x v="7"/>
    <s v="MD2.vld"/>
    <s v="4c"/>
    <n v="25"/>
    <n v="0"/>
    <s v="MD"/>
    <s v="MD2"/>
    <n v="19149"/>
    <n v="19148"/>
    <x v="0"/>
    <x v="10"/>
    <x v="1"/>
    <n v="948.44"/>
    <n v="45.39"/>
    <n v="145.68"/>
    <n v="1139.51"/>
    <n v="993.83"/>
    <n v="145.68"/>
  </r>
  <r>
    <s v="I25_66to56"/>
    <s v="Win"/>
    <s v="TR012"/>
    <x v="1"/>
    <x v="5"/>
    <s v="Fi01"/>
    <x v="8"/>
    <s v="PM1.vld"/>
    <s v="4c"/>
    <n v="25"/>
    <n v="0"/>
    <s v="PM"/>
    <s v="PM1"/>
    <n v="5209"/>
    <n v="19241"/>
    <x v="0"/>
    <x v="0"/>
    <x v="0"/>
    <n v="99.12"/>
    <n v="8.99"/>
    <n v="35.119999999999997"/>
    <n v="2554.21"/>
    <n v="108.1"/>
    <n v="35.119999999999997"/>
  </r>
  <r>
    <s v="I25_66to56"/>
    <s v="Win"/>
    <s v="TR012"/>
    <x v="1"/>
    <x v="5"/>
    <s v="Fi01"/>
    <x v="8"/>
    <s v="PM1.vld"/>
    <s v="4c"/>
    <n v="25"/>
    <n v="0"/>
    <s v="PM"/>
    <s v="PM1"/>
    <n v="5394"/>
    <n v="15366"/>
    <x v="0"/>
    <x v="1"/>
    <x v="0"/>
    <n v="77.52"/>
    <n v="11.8"/>
    <n v="27.84"/>
    <n v="2401.5500000000002"/>
    <n v="89.32"/>
    <n v="27.84"/>
  </r>
  <r>
    <s v="I25_66to56"/>
    <s v="Win"/>
    <s v="TR012"/>
    <x v="1"/>
    <x v="5"/>
    <s v="Fi01"/>
    <x v="8"/>
    <s v="PM1.vld"/>
    <s v="4c"/>
    <n v="25"/>
    <n v="0"/>
    <s v="PM"/>
    <s v="PM1"/>
    <n v="13270"/>
    <n v="11802"/>
    <x v="0"/>
    <x v="2"/>
    <x v="0"/>
    <n v="132.88"/>
    <n v="20.77"/>
    <n v="19.170000000000002"/>
    <n v="2397.41"/>
    <n v="153.65"/>
    <n v="19.170000000000002"/>
  </r>
  <r>
    <s v="I25_66to56"/>
    <s v="Win"/>
    <s v="TR012"/>
    <x v="1"/>
    <x v="5"/>
    <s v="Fi01"/>
    <x v="8"/>
    <s v="PM1.vld"/>
    <s v="4c"/>
    <n v="25"/>
    <n v="0"/>
    <s v="PM"/>
    <s v="PM1"/>
    <n v="15333"/>
    <n v="18991"/>
    <x v="1"/>
    <x v="3"/>
    <x v="0"/>
    <n v="313.23"/>
    <n v="6.98"/>
    <n v="13.29"/>
    <n v="2238.92"/>
    <n v="320.22000000000003"/>
    <n v="13.29"/>
  </r>
  <r>
    <s v="I25_66to56"/>
    <s v="Win"/>
    <s v="TR012"/>
    <x v="1"/>
    <x v="5"/>
    <s v="Fi01"/>
    <x v="8"/>
    <s v="PM1.vld"/>
    <s v="4c"/>
    <n v="25"/>
    <n v="0"/>
    <s v="PM"/>
    <s v="PM1"/>
    <n v="15740"/>
    <n v="15741"/>
    <x v="1"/>
    <x v="4"/>
    <x v="0"/>
    <n v="169.56"/>
    <n v="0"/>
    <n v="0"/>
    <n v="1560.75"/>
    <n v="169.56"/>
    <n v="0"/>
  </r>
  <r>
    <s v="I25_66to56"/>
    <s v="Win"/>
    <s v="TR012"/>
    <x v="1"/>
    <x v="5"/>
    <s v="Fi01"/>
    <x v="8"/>
    <s v="PM1.vld"/>
    <s v="4c"/>
    <n v="25"/>
    <n v="0"/>
    <s v="PM"/>
    <s v="PM1"/>
    <n v="15742"/>
    <n v="15743"/>
    <x v="0"/>
    <x v="5"/>
    <x v="0"/>
    <n v="196.35"/>
    <n v="0"/>
    <n v="0"/>
    <n v="1457.48"/>
    <n v="196.35"/>
    <n v="0"/>
  </r>
  <r>
    <s v="I25_66to56"/>
    <s v="Win"/>
    <s v="TR012"/>
    <x v="1"/>
    <x v="5"/>
    <s v="Fi01"/>
    <x v="8"/>
    <s v="PM1.vld"/>
    <s v="4c"/>
    <n v="25"/>
    <n v="0"/>
    <s v="PM"/>
    <s v="PM1"/>
    <n v="17350"/>
    <n v="17351"/>
    <x v="0"/>
    <x v="6"/>
    <x v="0"/>
    <n v="45.21"/>
    <n v="0"/>
    <n v="0"/>
    <n v="1691.85"/>
    <n v="45.21"/>
    <n v="0"/>
  </r>
  <r>
    <s v="I25_66to56"/>
    <s v="Win"/>
    <s v="TR012"/>
    <x v="1"/>
    <x v="5"/>
    <s v="Fi01"/>
    <x v="8"/>
    <s v="PM1.vld"/>
    <s v="4c"/>
    <n v="25"/>
    <n v="0"/>
    <s v="PM"/>
    <s v="PM1"/>
    <n v="17352"/>
    <n v="17353"/>
    <x v="1"/>
    <x v="7"/>
    <x v="0"/>
    <n v="44.86"/>
    <n v="0"/>
    <n v="0"/>
    <n v="1791.5"/>
    <n v="44.86"/>
    <n v="0"/>
  </r>
  <r>
    <s v="I25_66to56"/>
    <s v="Win"/>
    <s v="TR012"/>
    <x v="1"/>
    <x v="5"/>
    <s v="Fi01"/>
    <x v="8"/>
    <s v="PM1.vld"/>
    <s v="4c"/>
    <n v="25"/>
    <n v="0"/>
    <s v="PM"/>
    <s v="PM1"/>
    <n v="18993"/>
    <n v="15334"/>
    <x v="0"/>
    <x v="8"/>
    <x v="0"/>
    <n v="318.37"/>
    <n v="8.44"/>
    <n v="15.53"/>
    <n v="1771.3"/>
    <n v="326.81"/>
    <n v="15.53"/>
  </r>
  <r>
    <s v="I25_66to56"/>
    <s v="Win"/>
    <s v="TR012"/>
    <x v="1"/>
    <x v="5"/>
    <s v="Fi01"/>
    <x v="8"/>
    <s v="PM1.vld"/>
    <s v="4c"/>
    <n v="25"/>
    <n v="0"/>
    <s v="PM"/>
    <s v="PM1"/>
    <n v="18999"/>
    <n v="19000"/>
    <x v="1"/>
    <x v="9"/>
    <x v="0"/>
    <n v="63.37"/>
    <n v="7.36"/>
    <n v="21.36"/>
    <n v="2452.46"/>
    <n v="70.73"/>
    <n v="21.36"/>
  </r>
  <r>
    <s v="I25_66to56"/>
    <s v="Win"/>
    <s v="TR012"/>
    <x v="1"/>
    <x v="5"/>
    <s v="Fi01"/>
    <x v="8"/>
    <s v="PM1.vld"/>
    <s v="4c"/>
    <n v="25"/>
    <n v="0"/>
    <s v="PM"/>
    <s v="PM1"/>
    <n v="19002"/>
    <n v="19001"/>
    <x v="0"/>
    <x v="10"/>
    <x v="0"/>
    <n v="35.19"/>
    <n v="4.5999999999999996"/>
    <n v="19.89"/>
    <n v="2058.38"/>
    <n v="39.79"/>
    <n v="19.89"/>
  </r>
  <r>
    <s v="I25_66to56"/>
    <s v="Win"/>
    <s v="TR012"/>
    <x v="1"/>
    <x v="5"/>
    <s v="Fi01"/>
    <x v="8"/>
    <s v="PM1.vld"/>
    <s v="4c"/>
    <n v="25"/>
    <n v="0"/>
    <s v="PM"/>
    <s v="PM1"/>
    <n v="19004"/>
    <n v="13271"/>
    <x v="1"/>
    <x v="11"/>
    <x v="0"/>
    <n v="53.53"/>
    <n v="6.9"/>
    <n v="24.6"/>
    <n v="2668.01"/>
    <n v="60.42"/>
    <n v="24.6"/>
  </r>
  <r>
    <s v="I25_66to56"/>
    <s v="Win"/>
    <s v="TR012"/>
    <x v="1"/>
    <x v="5"/>
    <s v="Fi01"/>
    <x v="8"/>
    <s v="PM1.vld"/>
    <s v="4c"/>
    <n v="25"/>
    <n v="0"/>
    <s v="PM"/>
    <s v="PM1"/>
    <n v="19017"/>
    <n v="19018"/>
    <x v="1"/>
    <x v="11"/>
    <x v="1"/>
    <n v="565.1"/>
    <n v="45.57"/>
    <n v="91.32"/>
    <n v="701.99"/>
    <n v="610.66999999999996"/>
    <n v="91.32"/>
  </r>
  <r>
    <s v="I25_66to56"/>
    <s v="Win"/>
    <s v="TR012"/>
    <x v="1"/>
    <x v="5"/>
    <s v="Fi01"/>
    <x v="8"/>
    <s v="PM1.vld"/>
    <s v="4c"/>
    <n v="25"/>
    <n v="0"/>
    <s v="PM"/>
    <s v="PM1"/>
    <n v="19035"/>
    <n v="19036"/>
    <x v="1"/>
    <x v="9"/>
    <x v="1"/>
    <n v="300.47000000000003"/>
    <n v="17.239999999999998"/>
    <n v="51.15"/>
    <n v="368.86"/>
    <n v="317.70999999999998"/>
    <n v="51.15"/>
  </r>
  <r>
    <s v="I25_66to56"/>
    <s v="Win"/>
    <s v="TR012"/>
    <x v="1"/>
    <x v="5"/>
    <s v="Fi01"/>
    <x v="8"/>
    <s v="PM1.vld"/>
    <s v="4c"/>
    <n v="25"/>
    <n v="0"/>
    <s v="PM"/>
    <s v="PM1"/>
    <n v="19127"/>
    <n v="19239"/>
    <x v="0"/>
    <x v="0"/>
    <x v="1"/>
    <n v="548.94000000000005"/>
    <n v="69.52"/>
    <n v="88.97"/>
    <n v="707.43"/>
    <n v="618.46"/>
    <n v="88.97"/>
  </r>
  <r>
    <s v="I25_66to56"/>
    <s v="Win"/>
    <s v="TR012"/>
    <x v="1"/>
    <x v="5"/>
    <s v="Fi01"/>
    <x v="8"/>
    <s v="PM1.vld"/>
    <s v="4c"/>
    <n v="25"/>
    <n v="0"/>
    <s v="PM"/>
    <s v="PM1"/>
    <n v="19131"/>
    <n v="19130"/>
    <x v="0"/>
    <x v="2"/>
    <x v="1"/>
    <n v="570.13"/>
    <n v="63.48"/>
    <n v="102.71"/>
    <n v="736.32"/>
    <n v="633.61"/>
    <n v="102.71"/>
  </r>
  <r>
    <s v="I25_66to56"/>
    <s v="Win"/>
    <s v="TR012"/>
    <x v="1"/>
    <x v="5"/>
    <s v="Fi01"/>
    <x v="8"/>
    <s v="PM1.vld"/>
    <s v="4c"/>
    <n v="25"/>
    <n v="0"/>
    <s v="PM"/>
    <s v="PM1"/>
    <n v="19136"/>
    <n v="19135"/>
    <x v="0"/>
    <x v="1"/>
    <x v="1"/>
    <n v="540.47"/>
    <n v="56.14"/>
    <n v="90.12"/>
    <n v="686.72"/>
    <n v="596.61"/>
    <n v="90.12"/>
  </r>
  <r>
    <s v="I25_66to56"/>
    <s v="Win"/>
    <s v="TR012"/>
    <x v="1"/>
    <x v="5"/>
    <s v="Fi01"/>
    <x v="8"/>
    <s v="PM1.vld"/>
    <s v="4c"/>
    <n v="25"/>
    <n v="0"/>
    <s v="PM"/>
    <s v="PM1"/>
    <n v="19149"/>
    <n v="19148"/>
    <x v="0"/>
    <x v="10"/>
    <x v="1"/>
    <n v="369.13"/>
    <n v="26.9"/>
    <n v="56.33"/>
    <n v="452.36"/>
    <n v="396.04"/>
    <n v="56.33"/>
  </r>
  <r>
    <s v="I25_66to56"/>
    <s v="Win"/>
    <s v="TR012"/>
    <x v="1"/>
    <x v="5"/>
    <s v="Fi01"/>
    <x v="9"/>
    <s v="PM2.vld"/>
    <s v="4c"/>
    <n v="25"/>
    <n v="0"/>
    <s v="PM"/>
    <s v="PM2"/>
    <n v="5209"/>
    <n v="19241"/>
    <x v="0"/>
    <x v="0"/>
    <x v="0"/>
    <n v="162.63999999999999"/>
    <n v="15.67"/>
    <n v="71.8"/>
    <n v="5305.62"/>
    <n v="178.32"/>
    <n v="71.8"/>
  </r>
  <r>
    <s v="I25_66to56"/>
    <s v="Win"/>
    <s v="TR012"/>
    <x v="1"/>
    <x v="5"/>
    <s v="Fi01"/>
    <x v="9"/>
    <s v="PM2.vld"/>
    <s v="4c"/>
    <n v="25"/>
    <n v="0"/>
    <s v="PM"/>
    <s v="PM2"/>
    <n v="5394"/>
    <n v="15366"/>
    <x v="0"/>
    <x v="1"/>
    <x v="0"/>
    <n v="153.22999999999999"/>
    <n v="23.82"/>
    <n v="62.4"/>
    <n v="4945.43"/>
    <n v="177.05"/>
    <n v="62.4"/>
  </r>
  <r>
    <s v="I25_66to56"/>
    <s v="Win"/>
    <s v="TR012"/>
    <x v="1"/>
    <x v="5"/>
    <s v="Fi01"/>
    <x v="9"/>
    <s v="PM2.vld"/>
    <s v="4c"/>
    <n v="25"/>
    <n v="0"/>
    <s v="PM"/>
    <s v="PM2"/>
    <n v="13270"/>
    <n v="11802"/>
    <x v="0"/>
    <x v="2"/>
    <x v="0"/>
    <n v="292.89999999999998"/>
    <n v="45.67"/>
    <n v="50.16"/>
    <n v="4961.32"/>
    <n v="338.57"/>
    <n v="50.16"/>
  </r>
  <r>
    <s v="I25_66to56"/>
    <s v="Win"/>
    <s v="TR012"/>
    <x v="1"/>
    <x v="5"/>
    <s v="Fi01"/>
    <x v="9"/>
    <s v="PM2.vld"/>
    <s v="4c"/>
    <n v="25"/>
    <n v="0"/>
    <s v="PM"/>
    <s v="PM2"/>
    <n v="15333"/>
    <n v="18991"/>
    <x v="1"/>
    <x v="3"/>
    <x v="0"/>
    <n v="610.55999999999995"/>
    <n v="15.38"/>
    <n v="30.35"/>
    <n v="4929.97"/>
    <n v="625.95000000000005"/>
    <n v="30.35"/>
  </r>
  <r>
    <s v="I25_66to56"/>
    <s v="Win"/>
    <s v="TR012"/>
    <x v="1"/>
    <x v="5"/>
    <s v="Fi01"/>
    <x v="9"/>
    <s v="PM2.vld"/>
    <s v="4c"/>
    <n v="25"/>
    <n v="0"/>
    <s v="PM"/>
    <s v="PM2"/>
    <n v="15740"/>
    <n v="15741"/>
    <x v="1"/>
    <x v="4"/>
    <x v="0"/>
    <n v="271.56"/>
    <n v="0"/>
    <n v="0"/>
    <n v="3458.17"/>
    <n v="271.56"/>
    <n v="0"/>
  </r>
  <r>
    <s v="I25_66to56"/>
    <s v="Win"/>
    <s v="TR012"/>
    <x v="1"/>
    <x v="5"/>
    <s v="Fi01"/>
    <x v="9"/>
    <s v="PM2.vld"/>
    <s v="4c"/>
    <n v="25"/>
    <n v="0"/>
    <s v="PM"/>
    <s v="PM2"/>
    <n v="15742"/>
    <n v="15743"/>
    <x v="0"/>
    <x v="5"/>
    <x v="0"/>
    <n v="419.38"/>
    <n v="0"/>
    <n v="0"/>
    <n v="3038.79"/>
    <n v="419.38"/>
    <n v="0"/>
  </r>
  <r>
    <s v="I25_66to56"/>
    <s v="Win"/>
    <s v="TR012"/>
    <x v="1"/>
    <x v="5"/>
    <s v="Fi01"/>
    <x v="9"/>
    <s v="PM2.vld"/>
    <s v="4c"/>
    <n v="25"/>
    <n v="0"/>
    <s v="PM"/>
    <s v="PM2"/>
    <n v="17350"/>
    <n v="17351"/>
    <x v="0"/>
    <x v="6"/>
    <x v="0"/>
    <n v="98.37"/>
    <n v="0"/>
    <n v="0"/>
    <n v="3751.79"/>
    <n v="98.37"/>
    <n v="0"/>
  </r>
  <r>
    <s v="I25_66to56"/>
    <s v="Win"/>
    <s v="TR012"/>
    <x v="1"/>
    <x v="5"/>
    <s v="Fi01"/>
    <x v="9"/>
    <s v="PM2.vld"/>
    <s v="4c"/>
    <n v="25"/>
    <n v="0"/>
    <s v="PM"/>
    <s v="PM2"/>
    <n v="17352"/>
    <n v="17353"/>
    <x v="1"/>
    <x v="7"/>
    <x v="0"/>
    <n v="66.3"/>
    <n v="0"/>
    <n v="0"/>
    <n v="3703.34"/>
    <n v="66.3"/>
    <n v="0"/>
  </r>
  <r>
    <s v="I25_66to56"/>
    <s v="Win"/>
    <s v="TR012"/>
    <x v="1"/>
    <x v="5"/>
    <s v="Fi01"/>
    <x v="9"/>
    <s v="PM2.vld"/>
    <s v="4c"/>
    <n v="25"/>
    <n v="0"/>
    <s v="PM"/>
    <s v="PM2"/>
    <n v="18993"/>
    <n v="15334"/>
    <x v="0"/>
    <x v="8"/>
    <x v="0"/>
    <n v="727.9"/>
    <n v="21.59"/>
    <n v="35.08"/>
    <n v="3694.97"/>
    <n v="749.49"/>
    <n v="35.08"/>
  </r>
  <r>
    <s v="I25_66to56"/>
    <s v="Win"/>
    <s v="TR012"/>
    <x v="1"/>
    <x v="5"/>
    <s v="Fi01"/>
    <x v="9"/>
    <s v="PM2.vld"/>
    <s v="4c"/>
    <n v="25"/>
    <n v="0"/>
    <s v="PM"/>
    <s v="PM2"/>
    <n v="18999"/>
    <n v="19000"/>
    <x v="1"/>
    <x v="9"/>
    <x v="0"/>
    <n v="92.75"/>
    <n v="10.86"/>
    <n v="44.74"/>
    <n v="5202.66"/>
    <n v="103.61"/>
    <n v="44.74"/>
  </r>
  <r>
    <s v="I25_66to56"/>
    <s v="Win"/>
    <s v="TR012"/>
    <x v="1"/>
    <x v="5"/>
    <s v="Fi01"/>
    <x v="9"/>
    <s v="PM2.vld"/>
    <s v="4c"/>
    <n v="25"/>
    <n v="0"/>
    <s v="PM"/>
    <s v="PM2"/>
    <n v="19002"/>
    <n v="19001"/>
    <x v="0"/>
    <x v="10"/>
    <x v="0"/>
    <n v="83.16"/>
    <n v="11.1"/>
    <n v="45.02"/>
    <n v="4280.78"/>
    <n v="94.26"/>
    <n v="45.02"/>
  </r>
  <r>
    <s v="I25_66to56"/>
    <s v="Win"/>
    <s v="TR012"/>
    <x v="1"/>
    <x v="5"/>
    <s v="Fi01"/>
    <x v="9"/>
    <s v="PM2.vld"/>
    <s v="4c"/>
    <n v="25"/>
    <n v="0"/>
    <s v="PM"/>
    <s v="PM2"/>
    <n v="19004"/>
    <n v="13271"/>
    <x v="1"/>
    <x v="11"/>
    <x v="0"/>
    <n v="94.45"/>
    <n v="11.59"/>
    <n v="61.31"/>
    <n v="5668.6"/>
    <n v="106.04"/>
    <n v="61.31"/>
  </r>
  <r>
    <s v="I25_66to56"/>
    <s v="Win"/>
    <s v="TR012"/>
    <x v="1"/>
    <x v="5"/>
    <s v="Fi01"/>
    <x v="9"/>
    <s v="PM2.vld"/>
    <s v="4c"/>
    <n v="25"/>
    <n v="0"/>
    <s v="PM"/>
    <s v="PM2"/>
    <n v="19017"/>
    <n v="19018"/>
    <x v="1"/>
    <x v="11"/>
    <x v="1"/>
    <n v="861.75"/>
    <n v="77.13"/>
    <n v="261.08"/>
    <n v="1199.95"/>
    <n v="938.88"/>
    <n v="261.08"/>
  </r>
  <r>
    <s v="I25_66to56"/>
    <s v="Win"/>
    <s v="TR012"/>
    <x v="1"/>
    <x v="5"/>
    <s v="Fi01"/>
    <x v="9"/>
    <s v="PM2.vld"/>
    <s v="4c"/>
    <n v="25"/>
    <n v="0"/>
    <s v="PM"/>
    <s v="PM2"/>
    <n v="19035"/>
    <n v="19036"/>
    <x v="1"/>
    <x v="9"/>
    <x v="1"/>
    <n v="463.78"/>
    <n v="34.799999999999997"/>
    <n v="147.31"/>
    <n v="645.89"/>
    <n v="498.58"/>
    <n v="147.31"/>
  </r>
  <r>
    <s v="I25_66to56"/>
    <s v="Win"/>
    <s v="TR012"/>
    <x v="1"/>
    <x v="5"/>
    <s v="Fi01"/>
    <x v="9"/>
    <s v="PM2.vld"/>
    <s v="4c"/>
    <n v="25"/>
    <n v="0"/>
    <s v="PM"/>
    <s v="PM2"/>
    <n v="19127"/>
    <n v="19239"/>
    <x v="0"/>
    <x v="0"/>
    <x v="1"/>
    <n v="1193.17"/>
    <n v="155.1"/>
    <n v="208.87"/>
    <n v="1557.15"/>
    <n v="1348.27"/>
    <n v="208.87"/>
  </r>
  <r>
    <s v="I25_66to56"/>
    <s v="Win"/>
    <s v="TR012"/>
    <x v="1"/>
    <x v="5"/>
    <s v="Fi01"/>
    <x v="9"/>
    <s v="PM2.vld"/>
    <s v="4c"/>
    <n v="25"/>
    <n v="0"/>
    <s v="PM"/>
    <s v="PM2"/>
    <n v="19131"/>
    <n v="19130"/>
    <x v="0"/>
    <x v="2"/>
    <x v="1"/>
    <n v="1176.79"/>
    <n v="136.22999999999999"/>
    <n v="219.34"/>
    <n v="1532.36"/>
    <n v="1313.02"/>
    <n v="219.34"/>
  </r>
  <r>
    <s v="I25_66to56"/>
    <s v="Win"/>
    <s v="TR012"/>
    <x v="1"/>
    <x v="5"/>
    <s v="Fi01"/>
    <x v="9"/>
    <s v="PM2.vld"/>
    <s v="4c"/>
    <n v="25"/>
    <n v="0"/>
    <s v="PM"/>
    <s v="PM2"/>
    <n v="19136"/>
    <n v="19135"/>
    <x v="0"/>
    <x v="1"/>
    <x v="1"/>
    <n v="1137.04"/>
    <n v="122.73"/>
    <n v="197.25"/>
    <n v="1457.02"/>
    <n v="1259.77"/>
    <n v="197.25"/>
  </r>
  <r>
    <s v="I25_66to56"/>
    <s v="Win"/>
    <s v="TR012"/>
    <x v="1"/>
    <x v="5"/>
    <s v="Fi01"/>
    <x v="9"/>
    <s v="PM2.vld"/>
    <s v="4c"/>
    <n v="25"/>
    <n v="0"/>
    <s v="PM"/>
    <s v="PM2"/>
    <n v="19149"/>
    <n v="19148"/>
    <x v="0"/>
    <x v="10"/>
    <x v="1"/>
    <n v="817.5"/>
    <n v="65.36"/>
    <n v="134.54"/>
    <n v="1017.4"/>
    <n v="882.86"/>
    <n v="134.54"/>
  </r>
  <r>
    <s v="I25_66to56"/>
    <s v="Win"/>
    <s v="TR012"/>
    <x v="1"/>
    <x v="5"/>
    <s v="Fi01"/>
    <x v="10"/>
    <s v="PM3.vld"/>
    <s v="4c"/>
    <n v="25"/>
    <n v="0"/>
    <s v="PM"/>
    <s v="PM3"/>
    <n v="5209"/>
    <n v="19241"/>
    <x v="0"/>
    <x v="0"/>
    <x v="0"/>
    <n v="159.15"/>
    <n v="17.84"/>
    <n v="142.19"/>
    <n v="8809.06"/>
    <n v="176.99"/>
    <n v="142.19"/>
  </r>
  <r>
    <s v="I25_66to56"/>
    <s v="Win"/>
    <s v="TR012"/>
    <x v="1"/>
    <x v="5"/>
    <s v="Fi01"/>
    <x v="10"/>
    <s v="PM3.vld"/>
    <s v="4c"/>
    <n v="25"/>
    <n v="0"/>
    <s v="PM"/>
    <s v="PM3"/>
    <n v="5394"/>
    <n v="15366"/>
    <x v="0"/>
    <x v="1"/>
    <x v="0"/>
    <n v="213.86"/>
    <n v="33.1"/>
    <n v="100.35"/>
    <n v="7870.03"/>
    <n v="246.96"/>
    <n v="100.35"/>
  </r>
  <r>
    <s v="I25_66to56"/>
    <s v="Win"/>
    <s v="TR012"/>
    <x v="1"/>
    <x v="5"/>
    <s v="Fi01"/>
    <x v="10"/>
    <s v="PM3.vld"/>
    <s v="4c"/>
    <n v="25"/>
    <n v="0"/>
    <s v="PM"/>
    <s v="PM3"/>
    <n v="13270"/>
    <n v="11802"/>
    <x v="0"/>
    <x v="2"/>
    <x v="0"/>
    <n v="302.20999999999998"/>
    <n v="46.37"/>
    <n v="80.22"/>
    <n v="8014.38"/>
    <n v="348.58"/>
    <n v="80.22"/>
  </r>
  <r>
    <s v="I25_66to56"/>
    <s v="Win"/>
    <s v="TR012"/>
    <x v="1"/>
    <x v="5"/>
    <s v="Fi01"/>
    <x v="10"/>
    <s v="PM3.vld"/>
    <s v="4c"/>
    <n v="25"/>
    <n v="0"/>
    <s v="PM"/>
    <s v="PM3"/>
    <n v="15333"/>
    <n v="18991"/>
    <x v="1"/>
    <x v="3"/>
    <x v="0"/>
    <n v="1014.7"/>
    <n v="24.03"/>
    <n v="50.36"/>
    <n v="8141.1"/>
    <n v="1038.73"/>
    <n v="50.36"/>
  </r>
  <r>
    <s v="I25_66to56"/>
    <s v="Win"/>
    <s v="TR012"/>
    <x v="1"/>
    <x v="5"/>
    <s v="Fi01"/>
    <x v="10"/>
    <s v="PM3.vld"/>
    <s v="4c"/>
    <n v="25"/>
    <n v="0"/>
    <s v="PM"/>
    <s v="PM3"/>
    <n v="15740"/>
    <n v="15741"/>
    <x v="1"/>
    <x v="4"/>
    <x v="0"/>
    <n v="432.14"/>
    <n v="0"/>
    <n v="0"/>
    <n v="5441.29"/>
    <n v="432.14"/>
    <n v="0"/>
  </r>
  <r>
    <s v="I25_66to56"/>
    <s v="Win"/>
    <s v="TR012"/>
    <x v="1"/>
    <x v="5"/>
    <s v="Fi01"/>
    <x v="10"/>
    <s v="PM3.vld"/>
    <s v="4c"/>
    <n v="25"/>
    <n v="0"/>
    <s v="PM"/>
    <s v="PM3"/>
    <n v="15742"/>
    <n v="15743"/>
    <x v="0"/>
    <x v="5"/>
    <x v="0"/>
    <n v="557.84"/>
    <n v="0"/>
    <n v="0"/>
    <n v="4399.91"/>
    <n v="557.84"/>
    <n v="0"/>
  </r>
  <r>
    <s v="I25_66to56"/>
    <s v="Win"/>
    <s v="TR012"/>
    <x v="1"/>
    <x v="5"/>
    <s v="Fi01"/>
    <x v="10"/>
    <s v="PM3.vld"/>
    <s v="4c"/>
    <n v="25"/>
    <n v="0"/>
    <s v="PM"/>
    <s v="PM3"/>
    <n v="17350"/>
    <n v="17351"/>
    <x v="0"/>
    <x v="6"/>
    <x v="0"/>
    <n v="124.78"/>
    <n v="0"/>
    <n v="0"/>
    <n v="6138.77"/>
    <n v="124.78"/>
    <n v="0"/>
  </r>
  <r>
    <s v="I25_66to56"/>
    <s v="Win"/>
    <s v="TR012"/>
    <x v="1"/>
    <x v="5"/>
    <s v="Fi01"/>
    <x v="10"/>
    <s v="PM3.vld"/>
    <s v="4c"/>
    <n v="25"/>
    <n v="0"/>
    <s v="PM"/>
    <s v="PM3"/>
    <n v="17352"/>
    <n v="17353"/>
    <x v="1"/>
    <x v="7"/>
    <x v="0"/>
    <n v="95.55"/>
    <n v="0"/>
    <n v="0"/>
    <n v="5922.52"/>
    <n v="95.55"/>
    <n v="0"/>
  </r>
  <r>
    <s v="I25_66to56"/>
    <s v="Win"/>
    <s v="TR012"/>
    <x v="1"/>
    <x v="5"/>
    <s v="Fi01"/>
    <x v="10"/>
    <s v="PM3.vld"/>
    <s v="4c"/>
    <n v="25"/>
    <n v="0"/>
    <s v="PM"/>
    <s v="PM3"/>
    <n v="18993"/>
    <n v="15334"/>
    <x v="0"/>
    <x v="8"/>
    <x v="0"/>
    <n v="1023.3"/>
    <n v="31.08"/>
    <n v="54.74"/>
    <n v="5752.09"/>
    <n v="1054.3800000000001"/>
    <n v="54.74"/>
  </r>
  <r>
    <s v="I25_66to56"/>
    <s v="Win"/>
    <s v="TR012"/>
    <x v="1"/>
    <x v="5"/>
    <s v="Fi01"/>
    <x v="10"/>
    <s v="PM3.vld"/>
    <s v="4c"/>
    <n v="25"/>
    <n v="0"/>
    <s v="PM"/>
    <s v="PM3"/>
    <n v="18999"/>
    <n v="19000"/>
    <x v="1"/>
    <x v="9"/>
    <x v="0"/>
    <n v="130.52000000000001"/>
    <n v="15.88"/>
    <n v="75.62"/>
    <n v="8354.08"/>
    <n v="146.4"/>
    <n v="75.62"/>
  </r>
  <r>
    <s v="I25_66to56"/>
    <s v="Win"/>
    <s v="TR012"/>
    <x v="1"/>
    <x v="5"/>
    <s v="Fi01"/>
    <x v="10"/>
    <s v="PM3.vld"/>
    <s v="4c"/>
    <n v="25"/>
    <n v="0"/>
    <s v="PM"/>
    <s v="PM3"/>
    <n v="19002"/>
    <n v="19001"/>
    <x v="0"/>
    <x v="10"/>
    <x v="0"/>
    <n v="142.12"/>
    <n v="18.95"/>
    <n v="84.49"/>
    <n v="7014.38"/>
    <n v="161.07"/>
    <n v="84.49"/>
  </r>
  <r>
    <s v="I25_66to56"/>
    <s v="Win"/>
    <s v="TR012"/>
    <x v="1"/>
    <x v="5"/>
    <s v="Fi01"/>
    <x v="10"/>
    <s v="PM3.vld"/>
    <s v="4c"/>
    <n v="25"/>
    <n v="0"/>
    <s v="PM"/>
    <s v="PM3"/>
    <n v="19004"/>
    <n v="13271"/>
    <x v="1"/>
    <x v="11"/>
    <x v="0"/>
    <n v="261.52999999999997"/>
    <n v="33.380000000000003"/>
    <n v="154.37"/>
    <n v="9064.7800000000007"/>
    <n v="294.91000000000003"/>
    <n v="154.37"/>
  </r>
  <r>
    <s v="I25_66to56"/>
    <s v="Win"/>
    <s v="TR012"/>
    <x v="1"/>
    <x v="5"/>
    <s v="Fi01"/>
    <x v="10"/>
    <s v="PM3.vld"/>
    <s v="4c"/>
    <n v="25"/>
    <n v="0"/>
    <s v="PM"/>
    <s v="PM3"/>
    <n v="19017"/>
    <n v="19018"/>
    <x v="1"/>
    <x v="11"/>
    <x v="1"/>
    <n v="1414.09"/>
    <n v="145.80000000000001"/>
    <n v="562.63"/>
    <n v="2122.52"/>
    <n v="1559.89"/>
    <n v="562.63"/>
  </r>
  <r>
    <s v="I25_66to56"/>
    <s v="Win"/>
    <s v="TR012"/>
    <x v="1"/>
    <x v="5"/>
    <s v="Fi01"/>
    <x v="10"/>
    <s v="PM3.vld"/>
    <s v="4c"/>
    <n v="25"/>
    <n v="0"/>
    <s v="PM"/>
    <s v="PM3"/>
    <n v="19035"/>
    <n v="19036"/>
    <x v="1"/>
    <x v="9"/>
    <x v="1"/>
    <n v="648.45000000000005"/>
    <n v="56.91"/>
    <n v="326.27999999999997"/>
    <n v="1031.6400000000001"/>
    <n v="705.36"/>
    <n v="326.27999999999997"/>
  </r>
  <r>
    <s v="I25_66to56"/>
    <s v="Win"/>
    <s v="TR012"/>
    <x v="1"/>
    <x v="5"/>
    <s v="Fi01"/>
    <x v="10"/>
    <s v="PM3.vld"/>
    <s v="4c"/>
    <n v="25"/>
    <n v="0"/>
    <s v="PM"/>
    <s v="PM3"/>
    <n v="19127"/>
    <n v="19239"/>
    <x v="0"/>
    <x v="0"/>
    <x v="1"/>
    <n v="1454.52"/>
    <n v="187.44"/>
    <n v="392.64"/>
    <n v="2034.6"/>
    <n v="1641.95"/>
    <n v="392.64"/>
  </r>
  <r>
    <s v="I25_66to56"/>
    <s v="Win"/>
    <s v="TR012"/>
    <x v="1"/>
    <x v="5"/>
    <s v="Fi01"/>
    <x v="10"/>
    <s v="PM3.vld"/>
    <s v="4c"/>
    <n v="25"/>
    <n v="0"/>
    <s v="PM"/>
    <s v="PM3"/>
    <n v="19131"/>
    <n v="19130"/>
    <x v="0"/>
    <x v="2"/>
    <x v="1"/>
    <n v="1474.6"/>
    <n v="171.59"/>
    <n v="417.47"/>
    <n v="2063.66"/>
    <n v="1646.19"/>
    <n v="417.47"/>
  </r>
  <r>
    <s v="I25_66to56"/>
    <s v="Win"/>
    <s v="TR012"/>
    <x v="1"/>
    <x v="5"/>
    <s v="Fi01"/>
    <x v="10"/>
    <s v="PM3.vld"/>
    <s v="4c"/>
    <n v="25"/>
    <n v="0"/>
    <s v="PM"/>
    <s v="PM3"/>
    <n v="19136"/>
    <n v="19135"/>
    <x v="0"/>
    <x v="1"/>
    <x v="1"/>
    <n v="1385.75"/>
    <n v="150.16999999999999"/>
    <n v="368.64"/>
    <n v="1904.56"/>
    <n v="1535.91"/>
    <n v="368.64"/>
  </r>
  <r>
    <s v="I25_66to56"/>
    <s v="Win"/>
    <s v="TR012"/>
    <x v="1"/>
    <x v="5"/>
    <s v="Fi01"/>
    <x v="10"/>
    <s v="PM3.vld"/>
    <s v="4c"/>
    <n v="25"/>
    <n v="0"/>
    <s v="PM"/>
    <s v="PM3"/>
    <n v="19149"/>
    <n v="19148"/>
    <x v="0"/>
    <x v="10"/>
    <x v="1"/>
    <n v="993.39"/>
    <n v="80.47"/>
    <n v="256.47000000000003"/>
    <n v="1330.33"/>
    <n v="1073.8599999999999"/>
    <n v="256.47000000000003"/>
  </r>
  <r>
    <s v="I25_66to56"/>
    <s v="Win"/>
    <s v="TR012"/>
    <x v="1"/>
    <x v="5"/>
    <s v="Fi01"/>
    <x v="11"/>
    <s v="PM4.vld"/>
    <s v="4c"/>
    <n v="25"/>
    <n v="0"/>
    <s v="PM"/>
    <s v="PM4"/>
    <n v="5209"/>
    <n v="19241"/>
    <x v="0"/>
    <x v="0"/>
    <x v="0"/>
    <n v="144.75"/>
    <n v="15.05"/>
    <n v="93.24"/>
    <n v="5420.87"/>
    <n v="159.80000000000001"/>
    <n v="93.24"/>
  </r>
  <r>
    <s v="I25_66to56"/>
    <s v="Win"/>
    <s v="TR012"/>
    <x v="1"/>
    <x v="5"/>
    <s v="Fi01"/>
    <x v="11"/>
    <s v="PM4.vld"/>
    <s v="4c"/>
    <n v="25"/>
    <n v="0"/>
    <s v="PM"/>
    <s v="PM4"/>
    <n v="5394"/>
    <n v="15366"/>
    <x v="0"/>
    <x v="1"/>
    <x v="0"/>
    <n v="177.35"/>
    <n v="24.65"/>
    <n v="54.53"/>
    <n v="4803.1899999999996"/>
    <n v="202"/>
    <n v="54.53"/>
  </r>
  <r>
    <s v="I25_66to56"/>
    <s v="Win"/>
    <s v="TR012"/>
    <x v="1"/>
    <x v="5"/>
    <s v="Fi01"/>
    <x v="11"/>
    <s v="PM4.vld"/>
    <s v="4c"/>
    <n v="25"/>
    <n v="0"/>
    <s v="PM"/>
    <s v="PM4"/>
    <n v="13270"/>
    <n v="11802"/>
    <x v="0"/>
    <x v="2"/>
    <x v="0"/>
    <n v="288.27999999999997"/>
    <n v="43.76"/>
    <n v="48.08"/>
    <n v="4963.78"/>
    <n v="332.04"/>
    <n v="48.08"/>
  </r>
  <r>
    <s v="I25_66to56"/>
    <s v="Win"/>
    <s v="TR012"/>
    <x v="1"/>
    <x v="5"/>
    <s v="Fi01"/>
    <x v="11"/>
    <s v="PM4.vld"/>
    <s v="4c"/>
    <n v="25"/>
    <n v="0"/>
    <s v="PM"/>
    <s v="PM4"/>
    <n v="15333"/>
    <n v="18991"/>
    <x v="1"/>
    <x v="3"/>
    <x v="0"/>
    <n v="560.91"/>
    <n v="13.74"/>
    <n v="29.27"/>
    <n v="4374.43"/>
    <n v="574.64"/>
    <n v="29.27"/>
  </r>
  <r>
    <s v="I25_66to56"/>
    <s v="Win"/>
    <s v="TR012"/>
    <x v="1"/>
    <x v="5"/>
    <s v="Fi01"/>
    <x v="11"/>
    <s v="PM4.vld"/>
    <s v="4c"/>
    <n v="25"/>
    <n v="0"/>
    <s v="PM"/>
    <s v="PM4"/>
    <n v="15740"/>
    <n v="15741"/>
    <x v="1"/>
    <x v="4"/>
    <x v="0"/>
    <n v="281.67"/>
    <n v="0"/>
    <n v="0"/>
    <n v="3017.66"/>
    <n v="281.67"/>
    <n v="0"/>
  </r>
  <r>
    <s v="I25_66to56"/>
    <s v="Win"/>
    <s v="TR012"/>
    <x v="1"/>
    <x v="5"/>
    <s v="Fi01"/>
    <x v="11"/>
    <s v="PM4.vld"/>
    <s v="4c"/>
    <n v="25"/>
    <n v="0"/>
    <s v="PM"/>
    <s v="PM4"/>
    <n v="15742"/>
    <n v="15743"/>
    <x v="0"/>
    <x v="5"/>
    <x v="0"/>
    <n v="321.23"/>
    <n v="0"/>
    <n v="0"/>
    <n v="2231.02"/>
    <n v="321.23"/>
    <n v="0"/>
  </r>
  <r>
    <s v="I25_66to56"/>
    <s v="Win"/>
    <s v="TR012"/>
    <x v="1"/>
    <x v="5"/>
    <s v="Fi01"/>
    <x v="11"/>
    <s v="PM4.vld"/>
    <s v="4c"/>
    <n v="25"/>
    <n v="0"/>
    <s v="PM"/>
    <s v="PM4"/>
    <n v="17350"/>
    <n v="17351"/>
    <x v="0"/>
    <x v="6"/>
    <x v="0"/>
    <n v="101.13"/>
    <n v="0"/>
    <n v="0"/>
    <n v="3156.94"/>
    <n v="101.13"/>
    <n v="0"/>
  </r>
  <r>
    <s v="I25_66to56"/>
    <s v="Win"/>
    <s v="TR012"/>
    <x v="1"/>
    <x v="5"/>
    <s v="Fi01"/>
    <x v="11"/>
    <s v="PM4.vld"/>
    <s v="4c"/>
    <n v="25"/>
    <n v="0"/>
    <s v="PM"/>
    <s v="PM4"/>
    <n v="17352"/>
    <n v="17353"/>
    <x v="1"/>
    <x v="7"/>
    <x v="0"/>
    <n v="79.59"/>
    <n v="0"/>
    <n v="0"/>
    <n v="3363.12"/>
    <n v="79.59"/>
    <n v="0"/>
  </r>
  <r>
    <s v="I25_66to56"/>
    <s v="Win"/>
    <s v="TR012"/>
    <x v="1"/>
    <x v="5"/>
    <s v="Fi01"/>
    <x v="11"/>
    <s v="PM4.vld"/>
    <s v="4c"/>
    <n v="25"/>
    <n v="0"/>
    <s v="PM"/>
    <s v="PM4"/>
    <n v="18993"/>
    <n v="15334"/>
    <x v="0"/>
    <x v="8"/>
    <x v="0"/>
    <n v="543.25"/>
    <n v="15.87"/>
    <n v="29.26"/>
    <n v="2963.59"/>
    <n v="559.11"/>
    <n v="29.26"/>
  </r>
  <r>
    <s v="I25_66to56"/>
    <s v="Win"/>
    <s v="TR012"/>
    <x v="1"/>
    <x v="5"/>
    <s v="Fi01"/>
    <x v="11"/>
    <s v="PM4.vld"/>
    <s v="4c"/>
    <n v="25"/>
    <n v="0"/>
    <s v="PM"/>
    <s v="PM4"/>
    <n v="18999"/>
    <n v="19000"/>
    <x v="1"/>
    <x v="9"/>
    <x v="0"/>
    <n v="98.34"/>
    <n v="11.51"/>
    <n v="46.21"/>
    <n v="4876.53"/>
    <n v="109.85"/>
    <n v="46.21"/>
  </r>
  <r>
    <s v="I25_66to56"/>
    <s v="Win"/>
    <s v="TR012"/>
    <x v="1"/>
    <x v="5"/>
    <s v="Fi01"/>
    <x v="11"/>
    <s v="PM4.vld"/>
    <s v="4c"/>
    <n v="25"/>
    <n v="0"/>
    <s v="PM"/>
    <s v="PM4"/>
    <n v="19002"/>
    <n v="19001"/>
    <x v="0"/>
    <x v="10"/>
    <x v="0"/>
    <n v="78.64"/>
    <n v="10.35"/>
    <n v="46.82"/>
    <n v="3939.25"/>
    <n v="88.99"/>
    <n v="46.82"/>
  </r>
  <r>
    <s v="I25_66to56"/>
    <s v="Win"/>
    <s v="TR012"/>
    <x v="1"/>
    <x v="5"/>
    <s v="Fi01"/>
    <x v="11"/>
    <s v="PM4.vld"/>
    <s v="4c"/>
    <n v="25"/>
    <n v="0"/>
    <s v="PM"/>
    <s v="PM4"/>
    <n v="19004"/>
    <n v="13271"/>
    <x v="1"/>
    <x v="11"/>
    <x v="0"/>
    <n v="107.77"/>
    <n v="13.5"/>
    <n v="61.78"/>
    <n v="5418.27"/>
    <n v="121.27"/>
    <n v="61.78"/>
  </r>
  <r>
    <s v="I25_66to56"/>
    <s v="Win"/>
    <s v="TR012"/>
    <x v="1"/>
    <x v="5"/>
    <s v="Fi01"/>
    <x v="11"/>
    <s v="PM4.vld"/>
    <s v="4c"/>
    <n v="25"/>
    <n v="0"/>
    <s v="PM"/>
    <s v="PM4"/>
    <n v="19017"/>
    <n v="19018"/>
    <x v="1"/>
    <x v="11"/>
    <x v="1"/>
    <n v="961.43"/>
    <n v="80.569999999999993"/>
    <n v="216.19"/>
    <n v="1258.2"/>
    <n v="1042"/>
    <n v="216.19"/>
  </r>
  <r>
    <s v="I25_66to56"/>
    <s v="Win"/>
    <s v="TR012"/>
    <x v="1"/>
    <x v="5"/>
    <s v="Fi01"/>
    <x v="11"/>
    <s v="PM4.vld"/>
    <s v="4c"/>
    <n v="25"/>
    <n v="0"/>
    <s v="PM"/>
    <s v="PM4"/>
    <n v="19035"/>
    <n v="19036"/>
    <x v="1"/>
    <x v="9"/>
    <x v="1"/>
    <n v="496.32"/>
    <n v="30.15"/>
    <n v="103.57"/>
    <n v="630.03"/>
    <n v="526.46"/>
    <n v="103.57"/>
  </r>
  <r>
    <s v="I25_66to56"/>
    <s v="Win"/>
    <s v="TR012"/>
    <x v="1"/>
    <x v="5"/>
    <s v="Fi01"/>
    <x v="11"/>
    <s v="PM4.vld"/>
    <s v="4c"/>
    <n v="25"/>
    <n v="0"/>
    <s v="PM"/>
    <s v="PM4"/>
    <n v="19127"/>
    <n v="19239"/>
    <x v="0"/>
    <x v="0"/>
    <x v="1"/>
    <n v="1163.08"/>
    <n v="145.56"/>
    <n v="181.88"/>
    <n v="1490.52"/>
    <n v="1308.6400000000001"/>
    <n v="181.88"/>
  </r>
  <r>
    <s v="I25_66to56"/>
    <s v="Win"/>
    <s v="TR012"/>
    <x v="1"/>
    <x v="5"/>
    <s v="Fi01"/>
    <x v="11"/>
    <s v="PM4.vld"/>
    <s v="4c"/>
    <n v="25"/>
    <n v="0"/>
    <s v="PM"/>
    <s v="PM4"/>
    <n v="19131"/>
    <n v="19130"/>
    <x v="0"/>
    <x v="2"/>
    <x v="1"/>
    <n v="1116.98"/>
    <n v="125.67"/>
    <n v="214.06"/>
    <n v="1456.71"/>
    <n v="1242.6500000000001"/>
    <n v="214.06"/>
  </r>
  <r>
    <s v="I25_66to56"/>
    <s v="Win"/>
    <s v="TR012"/>
    <x v="1"/>
    <x v="5"/>
    <s v="Fi01"/>
    <x v="11"/>
    <s v="PM4.vld"/>
    <s v="4c"/>
    <n v="25"/>
    <n v="0"/>
    <s v="PM"/>
    <s v="PM4"/>
    <n v="19136"/>
    <n v="19135"/>
    <x v="0"/>
    <x v="1"/>
    <x v="1"/>
    <n v="1021.93"/>
    <n v="108.45"/>
    <n v="198.86"/>
    <n v="1329.24"/>
    <n v="1130.3900000000001"/>
    <n v="198.86"/>
  </r>
  <r>
    <s v="I25_66to56"/>
    <s v="Win"/>
    <s v="TR012"/>
    <x v="1"/>
    <x v="5"/>
    <s v="Fi01"/>
    <x v="11"/>
    <s v="PM4.vld"/>
    <s v="4c"/>
    <n v="25"/>
    <n v="0"/>
    <s v="PM"/>
    <s v="PM4"/>
    <n v="19149"/>
    <n v="19148"/>
    <x v="0"/>
    <x v="10"/>
    <x v="1"/>
    <n v="631.11"/>
    <n v="48.25"/>
    <n v="127.62"/>
    <n v="806.98"/>
    <n v="679.37"/>
    <n v="127.62"/>
  </r>
  <r>
    <s v="I25_66to56"/>
    <s v="Win"/>
    <s v="TR012"/>
    <x v="2"/>
    <x v="5"/>
    <s v="Fi01"/>
    <x v="0"/>
    <s v="AM1.vld"/>
    <s v="4c"/>
    <n v="35"/>
    <n v="0"/>
    <s v="AM"/>
    <s v="AM1"/>
    <n v="5209"/>
    <n v="19241"/>
    <x v="0"/>
    <x v="0"/>
    <x v="0"/>
    <n v="38.25"/>
    <n v="2.19"/>
    <n v="19.22"/>
    <n v="2379.21"/>
    <n v="40.44"/>
    <n v="19.22"/>
  </r>
  <r>
    <s v="I25_66to56"/>
    <s v="Win"/>
    <s v="TR012"/>
    <x v="2"/>
    <x v="5"/>
    <s v="Fi01"/>
    <x v="0"/>
    <s v="AM1.vld"/>
    <s v="4c"/>
    <n v="35"/>
    <n v="0"/>
    <s v="AM"/>
    <s v="AM1"/>
    <n v="5394"/>
    <n v="15366"/>
    <x v="0"/>
    <x v="1"/>
    <x v="0"/>
    <n v="11.42"/>
    <n v="0.7"/>
    <n v="8.25"/>
    <n v="1910.58"/>
    <n v="12.13"/>
    <n v="8.25"/>
  </r>
  <r>
    <s v="I25_66to56"/>
    <s v="Win"/>
    <s v="TR012"/>
    <x v="2"/>
    <x v="5"/>
    <s v="Fi01"/>
    <x v="0"/>
    <s v="AM1.vld"/>
    <s v="4c"/>
    <n v="35"/>
    <n v="0"/>
    <s v="AM"/>
    <s v="AM1"/>
    <n v="13270"/>
    <n v="11802"/>
    <x v="0"/>
    <x v="2"/>
    <x v="0"/>
    <n v="17.39"/>
    <n v="1.48"/>
    <n v="8.0399999999999991"/>
    <n v="1904.47"/>
    <n v="18.87"/>
    <n v="8.0399999999999991"/>
  </r>
  <r>
    <s v="I25_66to56"/>
    <s v="Win"/>
    <s v="TR012"/>
    <x v="2"/>
    <x v="5"/>
    <s v="Fi01"/>
    <x v="0"/>
    <s v="AM1.vld"/>
    <s v="4c"/>
    <n v="35"/>
    <n v="0"/>
    <s v="AM"/>
    <s v="AM1"/>
    <n v="15333"/>
    <n v="18991"/>
    <x v="1"/>
    <x v="3"/>
    <x v="0"/>
    <n v="127.59"/>
    <n v="1.07"/>
    <n v="4.8499999999999996"/>
    <n v="1319.4"/>
    <n v="128.66999999999999"/>
    <n v="4.8499999999999996"/>
  </r>
  <r>
    <s v="I25_66to56"/>
    <s v="Win"/>
    <s v="TR012"/>
    <x v="2"/>
    <x v="5"/>
    <s v="Fi01"/>
    <x v="0"/>
    <s v="AM1.vld"/>
    <s v="4c"/>
    <n v="35"/>
    <n v="0"/>
    <s v="AM"/>
    <s v="AM1"/>
    <n v="15740"/>
    <n v="15741"/>
    <x v="1"/>
    <x v="4"/>
    <x v="0"/>
    <n v="93.86"/>
    <n v="0"/>
    <n v="0"/>
    <n v="1292.68"/>
    <n v="93.86"/>
    <n v="0"/>
  </r>
  <r>
    <s v="I25_66to56"/>
    <s v="Win"/>
    <s v="TR012"/>
    <x v="2"/>
    <x v="5"/>
    <s v="Fi01"/>
    <x v="0"/>
    <s v="AM1.vld"/>
    <s v="4c"/>
    <n v="35"/>
    <n v="0"/>
    <s v="AM"/>
    <s v="AM1"/>
    <n v="15742"/>
    <n v="15743"/>
    <x v="0"/>
    <x v="5"/>
    <x v="0"/>
    <n v="56.06"/>
    <n v="0"/>
    <n v="0"/>
    <n v="1430.34"/>
    <n v="56.06"/>
    <n v="0"/>
  </r>
  <r>
    <s v="I25_66to56"/>
    <s v="Win"/>
    <s v="TR012"/>
    <x v="2"/>
    <x v="5"/>
    <s v="Fi01"/>
    <x v="0"/>
    <s v="AM1.vld"/>
    <s v="4c"/>
    <n v="35"/>
    <n v="0"/>
    <s v="AM"/>
    <s v="AM1"/>
    <n v="17350"/>
    <n v="17351"/>
    <x v="0"/>
    <x v="6"/>
    <x v="0"/>
    <n v="12.58"/>
    <n v="0"/>
    <n v="0"/>
    <n v="961.24"/>
    <n v="12.58"/>
    <n v="0"/>
  </r>
  <r>
    <s v="I25_66to56"/>
    <s v="Win"/>
    <s v="TR012"/>
    <x v="2"/>
    <x v="5"/>
    <s v="Fi01"/>
    <x v="0"/>
    <s v="AM1.vld"/>
    <s v="4c"/>
    <n v="35"/>
    <n v="0"/>
    <s v="AM"/>
    <s v="AM1"/>
    <n v="17352"/>
    <n v="17353"/>
    <x v="1"/>
    <x v="7"/>
    <x v="0"/>
    <n v="16.13"/>
    <n v="0"/>
    <n v="0"/>
    <n v="952.26"/>
    <n v="16.13"/>
    <n v="0"/>
  </r>
  <r>
    <s v="I25_66to56"/>
    <s v="Win"/>
    <s v="TR012"/>
    <x v="2"/>
    <x v="5"/>
    <s v="Fi01"/>
    <x v="0"/>
    <s v="AM1.vld"/>
    <s v="4c"/>
    <n v="35"/>
    <n v="0"/>
    <s v="AM"/>
    <s v="AM1"/>
    <n v="18993"/>
    <n v="15334"/>
    <x v="0"/>
    <x v="8"/>
    <x v="0"/>
    <n v="100.24"/>
    <n v="2.34"/>
    <n v="12.78"/>
    <n v="2222"/>
    <n v="102.58"/>
    <n v="12.78"/>
  </r>
  <r>
    <s v="I25_66to56"/>
    <s v="Win"/>
    <s v="TR012"/>
    <x v="2"/>
    <x v="5"/>
    <s v="Fi01"/>
    <x v="0"/>
    <s v="AM1.vld"/>
    <s v="4c"/>
    <n v="35"/>
    <n v="0"/>
    <s v="AM"/>
    <s v="AM1"/>
    <n v="18999"/>
    <n v="19000"/>
    <x v="1"/>
    <x v="9"/>
    <x v="0"/>
    <n v="50.87"/>
    <n v="4.03"/>
    <n v="13.53"/>
    <n v="2028.27"/>
    <n v="54.9"/>
    <n v="13.53"/>
  </r>
  <r>
    <s v="I25_66to56"/>
    <s v="Win"/>
    <s v="TR012"/>
    <x v="2"/>
    <x v="5"/>
    <s v="Fi01"/>
    <x v="0"/>
    <s v="AM1.vld"/>
    <s v="4c"/>
    <n v="35"/>
    <n v="0"/>
    <s v="AM"/>
    <s v="AM1"/>
    <n v="19002"/>
    <n v="19001"/>
    <x v="0"/>
    <x v="10"/>
    <x v="0"/>
    <n v="5.77"/>
    <n v="0.44"/>
    <n v="10.36"/>
    <n v="2153.65"/>
    <n v="6.21"/>
    <n v="10.36"/>
  </r>
  <r>
    <s v="I25_66to56"/>
    <s v="Win"/>
    <s v="TR012"/>
    <x v="2"/>
    <x v="5"/>
    <s v="Fi01"/>
    <x v="0"/>
    <s v="AM1.vld"/>
    <s v="4c"/>
    <n v="35"/>
    <n v="0"/>
    <s v="AM"/>
    <s v="AM1"/>
    <n v="19004"/>
    <n v="13271"/>
    <x v="1"/>
    <x v="11"/>
    <x v="0"/>
    <n v="7.64"/>
    <n v="0.65"/>
    <n v="3.82"/>
    <n v="1040.25"/>
    <n v="8.2899999999999991"/>
    <n v="3.82"/>
  </r>
  <r>
    <s v="I25_66to56"/>
    <s v="Win"/>
    <s v="TR012"/>
    <x v="2"/>
    <x v="5"/>
    <s v="Fi01"/>
    <x v="0"/>
    <s v="AM1.vld"/>
    <s v="4c"/>
    <n v="35"/>
    <n v="0"/>
    <s v="AM"/>
    <s v="AM1"/>
    <n v="19017"/>
    <n v="19018"/>
    <x v="1"/>
    <x v="11"/>
    <x v="1"/>
    <n v="214.28"/>
    <n v="13.42"/>
    <n v="24.55"/>
    <n v="252.25"/>
    <n v="227.7"/>
    <n v="24.55"/>
  </r>
  <r>
    <s v="I25_66to56"/>
    <s v="Win"/>
    <s v="TR012"/>
    <x v="2"/>
    <x v="5"/>
    <s v="Fi01"/>
    <x v="0"/>
    <s v="AM1.vld"/>
    <s v="4c"/>
    <n v="35"/>
    <n v="0"/>
    <s v="AM"/>
    <s v="AM1"/>
    <n v="19035"/>
    <n v="19036"/>
    <x v="1"/>
    <x v="9"/>
    <x v="1"/>
    <n v="104.92"/>
    <n v="3.52"/>
    <n v="19.78"/>
    <n v="128.22"/>
    <n v="108.44"/>
    <n v="19.78"/>
  </r>
  <r>
    <s v="I25_66to56"/>
    <s v="Win"/>
    <s v="TR012"/>
    <x v="2"/>
    <x v="5"/>
    <s v="Fi01"/>
    <x v="0"/>
    <s v="AM1.vld"/>
    <s v="4c"/>
    <n v="35"/>
    <n v="0"/>
    <s v="AM"/>
    <s v="AM1"/>
    <n v="19127"/>
    <n v="19239"/>
    <x v="0"/>
    <x v="0"/>
    <x v="1"/>
    <n v="68.23"/>
    <n v="5.63"/>
    <n v="32.42"/>
    <n v="106.28"/>
    <n v="73.86"/>
    <n v="32.42"/>
  </r>
  <r>
    <s v="I25_66to56"/>
    <s v="Win"/>
    <s v="TR012"/>
    <x v="2"/>
    <x v="5"/>
    <s v="Fi01"/>
    <x v="0"/>
    <s v="AM1.vld"/>
    <s v="4c"/>
    <n v="35"/>
    <n v="0"/>
    <s v="AM"/>
    <s v="AM1"/>
    <n v="19131"/>
    <n v="19130"/>
    <x v="0"/>
    <x v="2"/>
    <x v="1"/>
    <n v="89.46"/>
    <n v="6.38"/>
    <n v="35.76"/>
    <n v="131.6"/>
    <n v="95.84"/>
    <n v="35.76"/>
  </r>
  <r>
    <s v="I25_66to56"/>
    <s v="Win"/>
    <s v="TR012"/>
    <x v="2"/>
    <x v="5"/>
    <s v="Fi01"/>
    <x v="0"/>
    <s v="AM1.vld"/>
    <s v="4c"/>
    <n v="35"/>
    <n v="0"/>
    <s v="AM"/>
    <s v="AM1"/>
    <n v="19136"/>
    <n v="19135"/>
    <x v="0"/>
    <x v="1"/>
    <x v="1"/>
    <n v="88.91"/>
    <n v="6.53"/>
    <n v="42.23"/>
    <n v="137.68"/>
    <n v="95.45"/>
    <n v="42.23"/>
  </r>
  <r>
    <s v="I25_66to56"/>
    <s v="Win"/>
    <s v="TR012"/>
    <x v="2"/>
    <x v="5"/>
    <s v="Fi01"/>
    <x v="0"/>
    <s v="AM1.vld"/>
    <s v="4c"/>
    <n v="35"/>
    <n v="0"/>
    <s v="AM"/>
    <s v="AM1"/>
    <n v="19149"/>
    <n v="19148"/>
    <x v="0"/>
    <x v="10"/>
    <x v="1"/>
    <n v="72.14"/>
    <n v="4.2"/>
    <n v="27.03"/>
    <n v="103.37"/>
    <n v="76.34"/>
    <n v="27.03"/>
  </r>
  <r>
    <s v="I25_66to56"/>
    <s v="Win"/>
    <s v="TR012"/>
    <x v="2"/>
    <x v="5"/>
    <s v="Fi01"/>
    <x v="1"/>
    <s v="AM2.vld"/>
    <s v="4c"/>
    <n v="35"/>
    <n v="0"/>
    <s v="AM"/>
    <s v="AM2"/>
    <n v="5209"/>
    <n v="19241"/>
    <x v="0"/>
    <x v="0"/>
    <x v="0"/>
    <n v="239.92"/>
    <n v="16.760000000000002"/>
    <n v="40.98"/>
    <n v="4205.54"/>
    <n v="256.68"/>
    <n v="40.98"/>
  </r>
  <r>
    <s v="I25_66to56"/>
    <s v="Win"/>
    <s v="TR012"/>
    <x v="2"/>
    <x v="5"/>
    <s v="Fi01"/>
    <x v="1"/>
    <s v="AM2.vld"/>
    <s v="4c"/>
    <n v="35"/>
    <n v="0"/>
    <s v="AM"/>
    <s v="AM2"/>
    <n v="5394"/>
    <n v="15366"/>
    <x v="0"/>
    <x v="1"/>
    <x v="0"/>
    <n v="118.19"/>
    <n v="13.79"/>
    <n v="32.479999999999997"/>
    <n v="3348.51"/>
    <n v="131.97999999999999"/>
    <n v="32.479999999999997"/>
  </r>
  <r>
    <s v="I25_66to56"/>
    <s v="Win"/>
    <s v="TR012"/>
    <x v="2"/>
    <x v="5"/>
    <s v="Fi01"/>
    <x v="1"/>
    <s v="AM2.vld"/>
    <s v="4c"/>
    <n v="35"/>
    <n v="0"/>
    <s v="AM"/>
    <s v="AM2"/>
    <n v="13270"/>
    <n v="11802"/>
    <x v="0"/>
    <x v="2"/>
    <x v="0"/>
    <n v="96.44"/>
    <n v="8.39"/>
    <n v="18.84"/>
    <n v="3419.07"/>
    <n v="104.83"/>
    <n v="18.84"/>
  </r>
  <r>
    <s v="I25_66to56"/>
    <s v="Win"/>
    <s v="TR012"/>
    <x v="2"/>
    <x v="5"/>
    <s v="Fi01"/>
    <x v="1"/>
    <s v="AM2.vld"/>
    <s v="4c"/>
    <n v="35"/>
    <n v="0"/>
    <s v="AM"/>
    <s v="AM2"/>
    <n v="15333"/>
    <n v="18991"/>
    <x v="1"/>
    <x v="3"/>
    <x v="0"/>
    <n v="330.86"/>
    <n v="4.7"/>
    <n v="9.1199999999999992"/>
    <n v="2208.14"/>
    <n v="335.56"/>
    <n v="9.1199999999999992"/>
  </r>
  <r>
    <s v="I25_66to56"/>
    <s v="Win"/>
    <s v="TR012"/>
    <x v="2"/>
    <x v="5"/>
    <s v="Fi01"/>
    <x v="1"/>
    <s v="AM2.vld"/>
    <s v="4c"/>
    <n v="35"/>
    <n v="0"/>
    <s v="AM"/>
    <s v="AM2"/>
    <n v="15740"/>
    <n v="15741"/>
    <x v="1"/>
    <x v="4"/>
    <x v="0"/>
    <n v="200.04"/>
    <n v="0"/>
    <n v="0"/>
    <n v="2026.77"/>
    <n v="200.04"/>
    <n v="0"/>
  </r>
  <r>
    <s v="I25_66to56"/>
    <s v="Win"/>
    <s v="TR012"/>
    <x v="2"/>
    <x v="5"/>
    <s v="Fi01"/>
    <x v="1"/>
    <s v="AM2.vld"/>
    <s v="4c"/>
    <n v="35"/>
    <n v="0"/>
    <s v="AM"/>
    <s v="AM2"/>
    <n v="15742"/>
    <n v="15743"/>
    <x v="0"/>
    <x v="5"/>
    <x v="0"/>
    <n v="215.7"/>
    <n v="0"/>
    <n v="0"/>
    <n v="1922.63"/>
    <n v="215.7"/>
    <n v="0"/>
  </r>
  <r>
    <s v="I25_66to56"/>
    <s v="Win"/>
    <s v="TR012"/>
    <x v="2"/>
    <x v="5"/>
    <s v="Fi01"/>
    <x v="1"/>
    <s v="AM2.vld"/>
    <s v="4c"/>
    <n v="35"/>
    <n v="0"/>
    <s v="AM"/>
    <s v="AM2"/>
    <n v="17350"/>
    <n v="17351"/>
    <x v="0"/>
    <x v="6"/>
    <x v="0"/>
    <n v="27.35"/>
    <n v="0"/>
    <n v="0"/>
    <n v="1532.22"/>
    <n v="27.35"/>
    <n v="0"/>
  </r>
  <r>
    <s v="I25_66to56"/>
    <s v="Win"/>
    <s v="TR012"/>
    <x v="2"/>
    <x v="5"/>
    <s v="Fi01"/>
    <x v="1"/>
    <s v="AM2.vld"/>
    <s v="4c"/>
    <n v="35"/>
    <n v="0"/>
    <s v="AM"/>
    <s v="AM2"/>
    <n v="17352"/>
    <n v="17353"/>
    <x v="1"/>
    <x v="7"/>
    <x v="0"/>
    <n v="35.26"/>
    <n v="0"/>
    <n v="0"/>
    <n v="1535.72"/>
    <n v="35.26"/>
    <n v="0"/>
  </r>
  <r>
    <s v="I25_66to56"/>
    <s v="Win"/>
    <s v="TR012"/>
    <x v="2"/>
    <x v="5"/>
    <s v="Fi01"/>
    <x v="1"/>
    <s v="AM2.vld"/>
    <s v="4c"/>
    <n v="35"/>
    <n v="0"/>
    <s v="AM"/>
    <s v="AM2"/>
    <n v="18993"/>
    <n v="15334"/>
    <x v="0"/>
    <x v="8"/>
    <x v="0"/>
    <n v="489.68"/>
    <n v="15.52"/>
    <n v="21.94"/>
    <n v="3229.03"/>
    <n v="505.2"/>
    <n v="21.94"/>
  </r>
  <r>
    <s v="I25_66to56"/>
    <s v="Win"/>
    <s v="TR012"/>
    <x v="2"/>
    <x v="5"/>
    <s v="Fi01"/>
    <x v="1"/>
    <s v="AM2.vld"/>
    <s v="4c"/>
    <n v="35"/>
    <n v="0"/>
    <s v="AM"/>
    <s v="AM2"/>
    <n v="18999"/>
    <n v="19000"/>
    <x v="1"/>
    <x v="9"/>
    <x v="0"/>
    <n v="57.88"/>
    <n v="4.9000000000000004"/>
    <n v="21.43"/>
    <n v="2962.93"/>
    <n v="62.78"/>
    <n v="21.43"/>
  </r>
  <r>
    <s v="I25_66to56"/>
    <s v="Win"/>
    <s v="TR012"/>
    <x v="2"/>
    <x v="5"/>
    <s v="Fi01"/>
    <x v="1"/>
    <s v="AM2.vld"/>
    <s v="4c"/>
    <n v="35"/>
    <n v="0"/>
    <s v="AM"/>
    <s v="AM2"/>
    <n v="19002"/>
    <n v="19001"/>
    <x v="0"/>
    <x v="10"/>
    <x v="0"/>
    <n v="88.2"/>
    <n v="8.19"/>
    <n v="21.02"/>
    <n v="3304.16"/>
    <n v="96.39"/>
    <n v="21.02"/>
  </r>
  <r>
    <s v="I25_66to56"/>
    <s v="Win"/>
    <s v="TR012"/>
    <x v="2"/>
    <x v="5"/>
    <s v="Fi01"/>
    <x v="1"/>
    <s v="AM2.vld"/>
    <s v="4c"/>
    <n v="35"/>
    <n v="0"/>
    <s v="AM"/>
    <s v="AM2"/>
    <n v="19004"/>
    <n v="13271"/>
    <x v="1"/>
    <x v="11"/>
    <x v="0"/>
    <n v="3.65"/>
    <n v="0.31"/>
    <n v="8.34"/>
    <n v="2093.39"/>
    <n v="3.97"/>
    <n v="8.34"/>
  </r>
  <r>
    <s v="I25_66to56"/>
    <s v="Win"/>
    <s v="TR012"/>
    <x v="2"/>
    <x v="5"/>
    <s v="Fi01"/>
    <x v="1"/>
    <s v="AM2.vld"/>
    <s v="4c"/>
    <n v="35"/>
    <n v="0"/>
    <s v="AM"/>
    <s v="AM2"/>
    <n v="19017"/>
    <n v="19018"/>
    <x v="1"/>
    <x v="11"/>
    <x v="1"/>
    <n v="244.04"/>
    <n v="17.05"/>
    <n v="51.35"/>
    <n v="312.45"/>
    <n v="261.10000000000002"/>
    <n v="51.35"/>
  </r>
  <r>
    <s v="I25_66to56"/>
    <s v="Win"/>
    <s v="TR012"/>
    <x v="2"/>
    <x v="5"/>
    <s v="Fi01"/>
    <x v="1"/>
    <s v="AM2.vld"/>
    <s v="4c"/>
    <n v="35"/>
    <n v="0"/>
    <s v="AM"/>
    <s v="AM2"/>
    <n v="19035"/>
    <n v="19036"/>
    <x v="1"/>
    <x v="9"/>
    <x v="1"/>
    <n v="155.12"/>
    <n v="7.33"/>
    <n v="39.119999999999997"/>
    <n v="201.57"/>
    <n v="162.44999999999999"/>
    <n v="39.119999999999997"/>
  </r>
  <r>
    <s v="I25_66to56"/>
    <s v="Win"/>
    <s v="TR012"/>
    <x v="2"/>
    <x v="5"/>
    <s v="Fi01"/>
    <x v="1"/>
    <s v="AM2.vld"/>
    <s v="4c"/>
    <n v="35"/>
    <n v="0"/>
    <s v="AM"/>
    <s v="AM2"/>
    <n v="19127"/>
    <n v="19239"/>
    <x v="0"/>
    <x v="0"/>
    <x v="1"/>
    <n v="642.5"/>
    <n v="59.49"/>
    <n v="106.47"/>
    <n v="808.46"/>
    <n v="701.99"/>
    <n v="106.47"/>
  </r>
  <r>
    <s v="I25_66to56"/>
    <s v="Win"/>
    <s v="TR012"/>
    <x v="2"/>
    <x v="5"/>
    <s v="Fi01"/>
    <x v="1"/>
    <s v="AM2.vld"/>
    <s v="4c"/>
    <n v="35"/>
    <n v="0"/>
    <s v="AM"/>
    <s v="AM2"/>
    <n v="19131"/>
    <n v="19130"/>
    <x v="0"/>
    <x v="2"/>
    <x v="1"/>
    <n v="952.83"/>
    <n v="81.39"/>
    <n v="121.13"/>
    <n v="1155.3499999999999"/>
    <n v="1034.22"/>
    <n v="121.13"/>
  </r>
  <r>
    <s v="I25_66to56"/>
    <s v="Win"/>
    <s v="TR012"/>
    <x v="2"/>
    <x v="5"/>
    <s v="Fi01"/>
    <x v="1"/>
    <s v="AM2.vld"/>
    <s v="4c"/>
    <n v="35"/>
    <n v="0"/>
    <s v="AM"/>
    <s v="AM2"/>
    <n v="19136"/>
    <n v="19135"/>
    <x v="0"/>
    <x v="1"/>
    <x v="1"/>
    <n v="977.03"/>
    <n v="75.61"/>
    <n v="100.81"/>
    <n v="1153.44"/>
    <n v="1052.6300000000001"/>
    <n v="100.81"/>
  </r>
  <r>
    <s v="I25_66to56"/>
    <s v="Win"/>
    <s v="TR012"/>
    <x v="2"/>
    <x v="5"/>
    <s v="Fi01"/>
    <x v="1"/>
    <s v="AM2.vld"/>
    <s v="4c"/>
    <n v="35"/>
    <n v="0"/>
    <s v="AM"/>
    <s v="AM2"/>
    <n v="19149"/>
    <n v="19148"/>
    <x v="0"/>
    <x v="10"/>
    <x v="1"/>
    <n v="650.54999999999995"/>
    <n v="40.58"/>
    <n v="64.010000000000005"/>
    <n v="755.14"/>
    <n v="691.13"/>
    <n v="64.010000000000005"/>
  </r>
  <r>
    <s v="I25_66to56"/>
    <s v="Win"/>
    <s v="TR012"/>
    <x v="2"/>
    <x v="5"/>
    <s v="Fi01"/>
    <x v="2"/>
    <s v="AM3.vld"/>
    <s v="4c"/>
    <n v="35"/>
    <n v="0"/>
    <s v="AM"/>
    <s v="AM3"/>
    <n v="5209"/>
    <n v="19241"/>
    <x v="0"/>
    <x v="0"/>
    <x v="0"/>
    <n v="96.2"/>
    <n v="7.75"/>
    <n v="29.73"/>
    <n v="3606.35"/>
    <n v="103.95"/>
    <n v="29.73"/>
  </r>
  <r>
    <s v="I25_66to56"/>
    <s v="Win"/>
    <s v="TR012"/>
    <x v="2"/>
    <x v="5"/>
    <s v="Fi01"/>
    <x v="2"/>
    <s v="AM3.vld"/>
    <s v="4c"/>
    <n v="35"/>
    <n v="0"/>
    <s v="AM"/>
    <s v="AM3"/>
    <n v="5394"/>
    <n v="15366"/>
    <x v="0"/>
    <x v="1"/>
    <x v="0"/>
    <n v="68.569999999999993"/>
    <n v="7.34"/>
    <n v="34.200000000000003"/>
    <n v="3008.74"/>
    <n v="75.91"/>
    <n v="34.200000000000003"/>
  </r>
  <r>
    <s v="I25_66to56"/>
    <s v="Win"/>
    <s v="TR012"/>
    <x v="2"/>
    <x v="5"/>
    <s v="Fi01"/>
    <x v="2"/>
    <s v="AM3.vld"/>
    <s v="4c"/>
    <n v="35"/>
    <n v="0"/>
    <s v="AM"/>
    <s v="AM3"/>
    <n v="13270"/>
    <n v="11802"/>
    <x v="0"/>
    <x v="2"/>
    <x v="0"/>
    <n v="98.27"/>
    <n v="9.49"/>
    <n v="26.17"/>
    <n v="3100.44"/>
    <n v="107.76"/>
    <n v="26.17"/>
  </r>
  <r>
    <s v="I25_66to56"/>
    <s v="Win"/>
    <s v="TR012"/>
    <x v="2"/>
    <x v="5"/>
    <s v="Fi01"/>
    <x v="2"/>
    <s v="AM3.vld"/>
    <s v="4c"/>
    <n v="35"/>
    <n v="0"/>
    <s v="AM"/>
    <s v="AM3"/>
    <n v="15333"/>
    <n v="18991"/>
    <x v="1"/>
    <x v="3"/>
    <x v="0"/>
    <n v="499.6"/>
    <n v="6.77"/>
    <n v="7.58"/>
    <n v="2019.47"/>
    <n v="506.36"/>
    <n v="7.58"/>
  </r>
  <r>
    <s v="I25_66to56"/>
    <s v="Win"/>
    <s v="TR012"/>
    <x v="2"/>
    <x v="5"/>
    <s v="Fi01"/>
    <x v="2"/>
    <s v="AM3.vld"/>
    <s v="4c"/>
    <n v="35"/>
    <n v="0"/>
    <s v="AM"/>
    <s v="AM3"/>
    <n v="15740"/>
    <n v="15741"/>
    <x v="1"/>
    <x v="4"/>
    <x v="0"/>
    <n v="317.42"/>
    <n v="0"/>
    <n v="0"/>
    <n v="1837.02"/>
    <n v="317.42"/>
    <n v="0"/>
  </r>
  <r>
    <s v="I25_66to56"/>
    <s v="Win"/>
    <s v="TR012"/>
    <x v="2"/>
    <x v="5"/>
    <s v="Fi01"/>
    <x v="2"/>
    <s v="AM3.vld"/>
    <s v="4c"/>
    <n v="35"/>
    <n v="0"/>
    <s v="AM"/>
    <s v="AM3"/>
    <n v="15742"/>
    <n v="15743"/>
    <x v="0"/>
    <x v="5"/>
    <x v="0"/>
    <n v="118.9"/>
    <n v="0"/>
    <n v="0"/>
    <n v="1393.42"/>
    <n v="118.9"/>
    <n v="0"/>
  </r>
  <r>
    <s v="I25_66to56"/>
    <s v="Win"/>
    <s v="TR012"/>
    <x v="2"/>
    <x v="5"/>
    <s v="Fi01"/>
    <x v="2"/>
    <s v="AM3.vld"/>
    <s v="4c"/>
    <n v="35"/>
    <n v="0"/>
    <s v="AM"/>
    <s v="AM3"/>
    <n v="17350"/>
    <n v="17351"/>
    <x v="0"/>
    <x v="6"/>
    <x v="0"/>
    <n v="17.899999999999999"/>
    <n v="0"/>
    <n v="0"/>
    <n v="1354.81"/>
    <n v="17.899999999999999"/>
    <n v="0"/>
  </r>
  <r>
    <s v="I25_66to56"/>
    <s v="Win"/>
    <s v="TR012"/>
    <x v="2"/>
    <x v="5"/>
    <s v="Fi01"/>
    <x v="2"/>
    <s v="AM3.vld"/>
    <s v="4c"/>
    <n v="35"/>
    <n v="0"/>
    <s v="AM"/>
    <s v="AM3"/>
    <n v="17352"/>
    <n v="17353"/>
    <x v="1"/>
    <x v="7"/>
    <x v="0"/>
    <n v="64.040000000000006"/>
    <n v="0"/>
    <n v="0"/>
    <n v="1505.29"/>
    <n v="64.040000000000006"/>
    <n v="0"/>
  </r>
  <r>
    <s v="I25_66to56"/>
    <s v="Win"/>
    <s v="TR012"/>
    <x v="2"/>
    <x v="5"/>
    <s v="Fi01"/>
    <x v="2"/>
    <s v="AM3.vld"/>
    <s v="4c"/>
    <n v="35"/>
    <n v="0"/>
    <s v="AM"/>
    <s v="AM3"/>
    <n v="18993"/>
    <n v="15334"/>
    <x v="0"/>
    <x v="8"/>
    <x v="0"/>
    <n v="313.5"/>
    <n v="11.73"/>
    <n v="17.899999999999999"/>
    <n v="2545.84"/>
    <n v="325.22000000000003"/>
    <n v="17.899999999999999"/>
  </r>
  <r>
    <s v="I25_66to56"/>
    <s v="Win"/>
    <s v="TR012"/>
    <x v="2"/>
    <x v="5"/>
    <s v="Fi01"/>
    <x v="2"/>
    <s v="AM3.vld"/>
    <s v="4c"/>
    <n v="35"/>
    <n v="0"/>
    <s v="AM"/>
    <s v="AM3"/>
    <n v="18999"/>
    <n v="19000"/>
    <x v="1"/>
    <x v="9"/>
    <x v="0"/>
    <n v="80.62"/>
    <n v="7.14"/>
    <n v="16.18"/>
    <n v="2187.4899999999998"/>
    <n v="87.76"/>
    <n v="16.18"/>
  </r>
  <r>
    <s v="I25_66to56"/>
    <s v="Win"/>
    <s v="TR012"/>
    <x v="2"/>
    <x v="5"/>
    <s v="Fi01"/>
    <x v="2"/>
    <s v="AM3.vld"/>
    <s v="4c"/>
    <n v="35"/>
    <n v="0"/>
    <s v="AM"/>
    <s v="AM3"/>
    <n v="19002"/>
    <n v="19001"/>
    <x v="0"/>
    <x v="10"/>
    <x v="0"/>
    <n v="54.72"/>
    <n v="5.31"/>
    <n v="17.579999999999998"/>
    <n v="2815.14"/>
    <n v="60.03"/>
    <n v="17.579999999999998"/>
  </r>
  <r>
    <s v="I25_66to56"/>
    <s v="Win"/>
    <s v="TR012"/>
    <x v="2"/>
    <x v="5"/>
    <s v="Fi01"/>
    <x v="2"/>
    <s v="AM3.vld"/>
    <s v="4c"/>
    <n v="35"/>
    <n v="0"/>
    <s v="AM"/>
    <s v="AM3"/>
    <n v="19004"/>
    <n v="13271"/>
    <x v="1"/>
    <x v="11"/>
    <x v="0"/>
    <n v="8.2200000000000006"/>
    <n v="0.79"/>
    <n v="8.1999999999999993"/>
    <n v="1801.01"/>
    <n v="9"/>
    <n v="8.1999999999999993"/>
  </r>
  <r>
    <s v="I25_66to56"/>
    <s v="Win"/>
    <s v="TR012"/>
    <x v="2"/>
    <x v="5"/>
    <s v="Fi01"/>
    <x v="2"/>
    <s v="AM3.vld"/>
    <s v="4c"/>
    <n v="35"/>
    <n v="0"/>
    <s v="AM"/>
    <s v="AM3"/>
    <n v="19017"/>
    <n v="19018"/>
    <x v="1"/>
    <x v="11"/>
    <x v="1"/>
    <n v="456.62"/>
    <n v="29.12"/>
    <n v="49.59"/>
    <n v="535.33000000000004"/>
    <n v="485.75"/>
    <n v="49.59"/>
  </r>
  <r>
    <s v="I25_66to56"/>
    <s v="Win"/>
    <s v="TR012"/>
    <x v="2"/>
    <x v="5"/>
    <s v="Fi01"/>
    <x v="2"/>
    <s v="AM3.vld"/>
    <s v="4c"/>
    <n v="35"/>
    <n v="0"/>
    <s v="AM"/>
    <s v="AM3"/>
    <n v="19035"/>
    <n v="19036"/>
    <x v="1"/>
    <x v="9"/>
    <x v="1"/>
    <n v="367.76"/>
    <n v="16"/>
    <n v="38.29"/>
    <n v="422.06"/>
    <n v="383.76"/>
    <n v="38.29"/>
  </r>
  <r>
    <s v="I25_66to56"/>
    <s v="Win"/>
    <s v="TR012"/>
    <x v="2"/>
    <x v="5"/>
    <s v="Fi01"/>
    <x v="2"/>
    <s v="AM3.vld"/>
    <s v="4c"/>
    <n v="35"/>
    <n v="0"/>
    <s v="AM"/>
    <s v="AM3"/>
    <n v="19127"/>
    <n v="19239"/>
    <x v="0"/>
    <x v="0"/>
    <x v="1"/>
    <n v="573.97"/>
    <n v="56.03"/>
    <n v="131.15"/>
    <n v="761.15"/>
    <n v="630"/>
    <n v="131.15"/>
  </r>
  <r>
    <s v="I25_66to56"/>
    <s v="Win"/>
    <s v="TR012"/>
    <x v="2"/>
    <x v="5"/>
    <s v="Fi01"/>
    <x v="2"/>
    <s v="AM3.vld"/>
    <s v="4c"/>
    <n v="35"/>
    <n v="0"/>
    <s v="AM"/>
    <s v="AM3"/>
    <n v="19131"/>
    <n v="19130"/>
    <x v="0"/>
    <x v="2"/>
    <x v="1"/>
    <n v="619.52"/>
    <n v="57.13"/>
    <n v="135.75"/>
    <n v="812.4"/>
    <n v="676.65"/>
    <n v="135.75"/>
  </r>
  <r>
    <s v="I25_66to56"/>
    <s v="Win"/>
    <s v="TR012"/>
    <x v="2"/>
    <x v="5"/>
    <s v="Fi01"/>
    <x v="2"/>
    <s v="AM3.vld"/>
    <s v="4c"/>
    <n v="35"/>
    <n v="0"/>
    <s v="AM"/>
    <s v="AM3"/>
    <n v="19136"/>
    <n v="19135"/>
    <x v="0"/>
    <x v="1"/>
    <x v="1"/>
    <n v="605.94000000000005"/>
    <n v="53.71"/>
    <n v="115.37"/>
    <n v="775.02"/>
    <n v="659.64"/>
    <n v="115.37"/>
  </r>
  <r>
    <s v="I25_66to56"/>
    <s v="Win"/>
    <s v="TR012"/>
    <x v="2"/>
    <x v="5"/>
    <s v="Fi01"/>
    <x v="2"/>
    <s v="AM3.vld"/>
    <s v="4c"/>
    <n v="35"/>
    <n v="0"/>
    <s v="AM"/>
    <s v="AM3"/>
    <n v="19149"/>
    <n v="19148"/>
    <x v="0"/>
    <x v="10"/>
    <x v="1"/>
    <n v="501.81"/>
    <n v="42.69"/>
    <n v="86.34"/>
    <n v="630.84"/>
    <n v="544.5"/>
    <n v="86.34"/>
  </r>
  <r>
    <s v="I25_66to56"/>
    <s v="Win"/>
    <s v="TR012"/>
    <x v="2"/>
    <x v="5"/>
    <s v="Fi01"/>
    <x v="3"/>
    <s v="AM4.vld"/>
    <s v="4c"/>
    <n v="35"/>
    <n v="0"/>
    <s v="AM"/>
    <s v="AM4"/>
    <n v="5209"/>
    <n v="19241"/>
    <x v="0"/>
    <x v="0"/>
    <x v="0"/>
    <n v="142.99"/>
    <n v="14.25"/>
    <n v="62.37"/>
    <n v="7534.61"/>
    <n v="157.24"/>
    <n v="62.37"/>
  </r>
  <r>
    <s v="I25_66to56"/>
    <s v="Win"/>
    <s v="TR012"/>
    <x v="2"/>
    <x v="5"/>
    <s v="Fi01"/>
    <x v="3"/>
    <s v="AM4.vld"/>
    <s v="4c"/>
    <n v="35"/>
    <n v="0"/>
    <s v="AM"/>
    <s v="AM4"/>
    <n v="5394"/>
    <n v="15366"/>
    <x v="0"/>
    <x v="1"/>
    <x v="0"/>
    <n v="148.66999999999999"/>
    <n v="14.95"/>
    <n v="75.569999999999993"/>
    <n v="6576.09"/>
    <n v="163.62"/>
    <n v="75.569999999999993"/>
  </r>
  <r>
    <s v="I25_66to56"/>
    <s v="Win"/>
    <s v="TR012"/>
    <x v="2"/>
    <x v="5"/>
    <s v="Fi01"/>
    <x v="3"/>
    <s v="AM4.vld"/>
    <s v="4c"/>
    <n v="35"/>
    <n v="0"/>
    <s v="AM"/>
    <s v="AM4"/>
    <n v="13270"/>
    <n v="11802"/>
    <x v="0"/>
    <x v="2"/>
    <x v="0"/>
    <n v="221.81"/>
    <n v="21.39"/>
    <n v="57.1"/>
    <n v="6667.84"/>
    <n v="243.2"/>
    <n v="57.1"/>
  </r>
  <r>
    <s v="I25_66to56"/>
    <s v="Win"/>
    <s v="TR012"/>
    <x v="2"/>
    <x v="5"/>
    <s v="Fi01"/>
    <x v="3"/>
    <s v="AM4.vld"/>
    <s v="4c"/>
    <n v="35"/>
    <n v="0"/>
    <s v="AM"/>
    <s v="AM4"/>
    <n v="15333"/>
    <n v="18991"/>
    <x v="1"/>
    <x v="3"/>
    <x v="0"/>
    <n v="1088.24"/>
    <n v="16.559999999999999"/>
    <n v="17.71"/>
    <n v="4382.74"/>
    <n v="1104.8"/>
    <n v="17.71"/>
  </r>
  <r>
    <s v="I25_66to56"/>
    <s v="Win"/>
    <s v="TR012"/>
    <x v="2"/>
    <x v="5"/>
    <s v="Fi01"/>
    <x v="3"/>
    <s v="AM4.vld"/>
    <s v="4c"/>
    <n v="35"/>
    <n v="0"/>
    <s v="AM"/>
    <s v="AM4"/>
    <n v="15740"/>
    <n v="15741"/>
    <x v="1"/>
    <x v="4"/>
    <x v="0"/>
    <n v="672.77"/>
    <n v="0"/>
    <n v="0"/>
    <n v="3894.8"/>
    <n v="672.77"/>
    <n v="0"/>
  </r>
  <r>
    <s v="I25_66to56"/>
    <s v="Win"/>
    <s v="TR012"/>
    <x v="2"/>
    <x v="5"/>
    <s v="Fi01"/>
    <x v="3"/>
    <s v="AM4.vld"/>
    <s v="4c"/>
    <n v="35"/>
    <n v="0"/>
    <s v="AM"/>
    <s v="AM4"/>
    <n v="15742"/>
    <n v="15743"/>
    <x v="0"/>
    <x v="5"/>
    <x v="0"/>
    <n v="221.24"/>
    <n v="0"/>
    <n v="0"/>
    <n v="3189.04"/>
    <n v="221.24"/>
    <n v="0"/>
  </r>
  <r>
    <s v="I25_66to56"/>
    <s v="Win"/>
    <s v="TR012"/>
    <x v="2"/>
    <x v="5"/>
    <s v="Fi01"/>
    <x v="3"/>
    <s v="AM4.vld"/>
    <s v="4c"/>
    <n v="35"/>
    <n v="0"/>
    <s v="AM"/>
    <s v="AM4"/>
    <n v="17350"/>
    <n v="17351"/>
    <x v="0"/>
    <x v="6"/>
    <x v="0"/>
    <n v="39.4"/>
    <n v="0"/>
    <n v="0"/>
    <n v="3241.52"/>
    <n v="39.4"/>
    <n v="0"/>
  </r>
  <r>
    <s v="I25_66to56"/>
    <s v="Win"/>
    <s v="TR012"/>
    <x v="2"/>
    <x v="5"/>
    <s v="Fi01"/>
    <x v="3"/>
    <s v="AM4.vld"/>
    <s v="4c"/>
    <n v="35"/>
    <n v="0"/>
    <s v="AM"/>
    <s v="AM4"/>
    <n v="17352"/>
    <n v="17353"/>
    <x v="1"/>
    <x v="7"/>
    <x v="0"/>
    <n v="141.16999999999999"/>
    <n v="0"/>
    <n v="0"/>
    <n v="3456.51"/>
    <n v="141.16999999999999"/>
    <n v="0"/>
  </r>
  <r>
    <s v="I25_66to56"/>
    <s v="Win"/>
    <s v="TR012"/>
    <x v="2"/>
    <x v="5"/>
    <s v="Fi01"/>
    <x v="3"/>
    <s v="AM4.vld"/>
    <s v="4c"/>
    <n v="35"/>
    <n v="0"/>
    <s v="AM"/>
    <s v="AM4"/>
    <n v="18993"/>
    <n v="15334"/>
    <x v="0"/>
    <x v="8"/>
    <x v="0"/>
    <n v="618.66999999999996"/>
    <n v="24.13"/>
    <n v="36.33"/>
    <n v="5283.47"/>
    <n v="642.79999999999995"/>
    <n v="36.33"/>
  </r>
  <r>
    <s v="I25_66to56"/>
    <s v="Win"/>
    <s v="TR012"/>
    <x v="2"/>
    <x v="5"/>
    <s v="Fi01"/>
    <x v="3"/>
    <s v="AM4.vld"/>
    <s v="4c"/>
    <n v="35"/>
    <n v="0"/>
    <s v="AM"/>
    <s v="AM4"/>
    <n v="18999"/>
    <n v="19000"/>
    <x v="1"/>
    <x v="9"/>
    <x v="0"/>
    <n v="164.05"/>
    <n v="14.99"/>
    <n v="35.520000000000003"/>
    <n v="4619.78"/>
    <n v="179.05"/>
    <n v="35.520000000000003"/>
  </r>
  <r>
    <s v="I25_66to56"/>
    <s v="Win"/>
    <s v="TR012"/>
    <x v="2"/>
    <x v="5"/>
    <s v="Fi01"/>
    <x v="3"/>
    <s v="AM4.vld"/>
    <s v="4c"/>
    <n v="35"/>
    <n v="0"/>
    <s v="AM"/>
    <s v="AM4"/>
    <n v="19002"/>
    <n v="19001"/>
    <x v="0"/>
    <x v="10"/>
    <x v="0"/>
    <n v="113.79"/>
    <n v="11.25"/>
    <n v="36.32"/>
    <n v="5815.71"/>
    <n v="125.05"/>
    <n v="36.32"/>
  </r>
  <r>
    <s v="I25_66to56"/>
    <s v="Win"/>
    <s v="TR012"/>
    <x v="2"/>
    <x v="5"/>
    <s v="Fi01"/>
    <x v="3"/>
    <s v="AM4.vld"/>
    <s v="4c"/>
    <n v="35"/>
    <n v="0"/>
    <s v="AM"/>
    <s v="AM4"/>
    <n v="19004"/>
    <n v="13271"/>
    <x v="1"/>
    <x v="11"/>
    <x v="0"/>
    <n v="16.57"/>
    <n v="1.62"/>
    <n v="23.1"/>
    <n v="4432.38"/>
    <n v="18.190000000000001"/>
    <n v="23.1"/>
  </r>
  <r>
    <s v="I25_66to56"/>
    <s v="Win"/>
    <s v="TR012"/>
    <x v="2"/>
    <x v="5"/>
    <s v="Fi01"/>
    <x v="3"/>
    <s v="AM4.vld"/>
    <s v="4c"/>
    <n v="35"/>
    <n v="0"/>
    <s v="AM"/>
    <s v="AM4"/>
    <n v="19017"/>
    <n v="19018"/>
    <x v="1"/>
    <x v="11"/>
    <x v="1"/>
    <n v="983.32"/>
    <n v="64.98"/>
    <n v="138.56"/>
    <n v="1186.8599999999999"/>
    <n v="1048.31"/>
    <n v="138.56"/>
  </r>
  <r>
    <s v="I25_66to56"/>
    <s v="Win"/>
    <s v="TR012"/>
    <x v="2"/>
    <x v="5"/>
    <s v="Fi01"/>
    <x v="3"/>
    <s v="AM4.vld"/>
    <s v="4c"/>
    <n v="35"/>
    <n v="0"/>
    <s v="AM"/>
    <s v="AM4"/>
    <n v="19035"/>
    <n v="19036"/>
    <x v="1"/>
    <x v="9"/>
    <x v="1"/>
    <n v="856.93"/>
    <n v="42.58"/>
    <n v="95.93"/>
    <n v="995.43"/>
    <n v="899.5"/>
    <n v="95.93"/>
  </r>
  <r>
    <s v="I25_66to56"/>
    <s v="Win"/>
    <s v="TR012"/>
    <x v="2"/>
    <x v="5"/>
    <s v="Fi01"/>
    <x v="3"/>
    <s v="AM4.vld"/>
    <s v="4c"/>
    <n v="35"/>
    <n v="0"/>
    <s v="AM"/>
    <s v="AM4"/>
    <n v="19127"/>
    <n v="19239"/>
    <x v="0"/>
    <x v="0"/>
    <x v="1"/>
    <n v="1269.1099999999999"/>
    <n v="121.78"/>
    <n v="324.91000000000003"/>
    <n v="1715.8"/>
    <n v="1390.89"/>
    <n v="324.91000000000003"/>
  </r>
  <r>
    <s v="I25_66to56"/>
    <s v="Win"/>
    <s v="TR012"/>
    <x v="2"/>
    <x v="5"/>
    <s v="Fi01"/>
    <x v="3"/>
    <s v="AM4.vld"/>
    <s v="4c"/>
    <n v="35"/>
    <n v="0"/>
    <s v="AM"/>
    <s v="AM4"/>
    <n v="19131"/>
    <n v="19130"/>
    <x v="0"/>
    <x v="2"/>
    <x v="1"/>
    <n v="1240.93"/>
    <n v="114.89"/>
    <n v="339.75"/>
    <n v="1695.56"/>
    <n v="1355.81"/>
    <n v="339.75"/>
  </r>
  <r>
    <s v="I25_66to56"/>
    <s v="Win"/>
    <s v="TR012"/>
    <x v="2"/>
    <x v="5"/>
    <s v="Fi01"/>
    <x v="3"/>
    <s v="AM4.vld"/>
    <s v="4c"/>
    <n v="35"/>
    <n v="0"/>
    <s v="AM"/>
    <s v="AM4"/>
    <n v="19136"/>
    <n v="19135"/>
    <x v="0"/>
    <x v="1"/>
    <x v="1"/>
    <n v="1189.83"/>
    <n v="108.13"/>
    <n v="297.05"/>
    <n v="1595.01"/>
    <n v="1297.96"/>
    <n v="297.05"/>
  </r>
  <r>
    <s v="I25_66to56"/>
    <s v="Win"/>
    <s v="TR012"/>
    <x v="2"/>
    <x v="5"/>
    <s v="Fi01"/>
    <x v="3"/>
    <s v="AM4.vld"/>
    <s v="4c"/>
    <n v="35"/>
    <n v="0"/>
    <s v="AM"/>
    <s v="AM4"/>
    <n v="19149"/>
    <n v="19148"/>
    <x v="0"/>
    <x v="10"/>
    <x v="1"/>
    <n v="1034.1400000000001"/>
    <n v="93.08"/>
    <n v="233.73"/>
    <n v="1360.94"/>
    <n v="1127.22"/>
    <n v="233.73"/>
  </r>
  <r>
    <s v="I25_66to56"/>
    <s v="Win"/>
    <s v="TR012"/>
    <x v="2"/>
    <x v="5"/>
    <s v="Fi01"/>
    <x v="4"/>
    <s v="AM5.vld"/>
    <s v="4c"/>
    <n v="35"/>
    <n v="0"/>
    <s v="AM"/>
    <s v="AM5"/>
    <n v="5209"/>
    <n v="19241"/>
    <x v="0"/>
    <x v="0"/>
    <x v="0"/>
    <n v="72.61"/>
    <n v="6.49"/>
    <n v="32.03"/>
    <n v="3578.13"/>
    <n v="79.099999999999994"/>
    <n v="32.03"/>
  </r>
  <r>
    <s v="I25_66to56"/>
    <s v="Win"/>
    <s v="TR012"/>
    <x v="2"/>
    <x v="5"/>
    <s v="Fi01"/>
    <x v="4"/>
    <s v="AM5.vld"/>
    <s v="4c"/>
    <n v="35"/>
    <n v="0"/>
    <s v="AM"/>
    <s v="AM5"/>
    <n v="5394"/>
    <n v="15366"/>
    <x v="0"/>
    <x v="1"/>
    <x v="0"/>
    <n v="88.6"/>
    <n v="8.74"/>
    <n v="39.479999999999997"/>
    <n v="3153.8"/>
    <n v="97.34"/>
    <n v="39.479999999999997"/>
  </r>
  <r>
    <s v="I25_66to56"/>
    <s v="Win"/>
    <s v="TR012"/>
    <x v="2"/>
    <x v="5"/>
    <s v="Fi01"/>
    <x v="4"/>
    <s v="AM5.vld"/>
    <s v="4c"/>
    <n v="35"/>
    <n v="0"/>
    <s v="AM"/>
    <s v="AM5"/>
    <n v="13270"/>
    <n v="11802"/>
    <x v="0"/>
    <x v="2"/>
    <x v="0"/>
    <n v="91.18"/>
    <n v="8.9"/>
    <n v="24.8"/>
    <n v="3175.14"/>
    <n v="100.08"/>
    <n v="24.8"/>
  </r>
  <r>
    <s v="I25_66to56"/>
    <s v="Win"/>
    <s v="TR012"/>
    <x v="2"/>
    <x v="5"/>
    <s v="Fi01"/>
    <x v="4"/>
    <s v="AM5.vld"/>
    <s v="4c"/>
    <n v="35"/>
    <n v="0"/>
    <s v="AM"/>
    <s v="AM5"/>
    <n v="15333"/>
    <n v="18991"/>
    <x v="1"/>
    <x v="3"/>
    <x v="0"/>
    <n v="503.11"/>
    <n v="7.42"/>
    <n v="8.82"/>
    <n v="2123.02"/>
    <n v="510.53"/>
    <n v="8.82"/>
  </r>
  <r>
    <s v="I25_66to56"/>
    <s v="Win"/>
    <s v="TR012"/>
    <x v="2"/>
    <x v="5"/>
    <s v="Fi01"/>
    <x v="4"/>
    <s v="AM5.vld"/>
    <s v="4c"/>
    <n v="35"/>
    <n v="0"/>
    <s v="AM"/>
    <s v="AM5"/>
    <n v="15740"/>
    <n v="15741"/>
    <x v="1"/>
    <x v="4"/>
    <x v="0"/>
    <n v="314.61"/>
    <n v="0"/>
    <n v="0"/>
    <n v="1906.98"/>
    <n v="314.61"/>
    <n v="0"/>
  </r>
  <r>
    <s v="I25_66to56"/>
    <s v="Win"/>
    <s v="TR012"/>
    <x v="2"/>
    <x v="5"/>
    <s v="Fi01"/>
    <x v="4"/>
    <s v="AM5.vld"/>
    <s v="4c"/>
    <n v="35"/>
    <n v="0"/>
    <s v="AM"/>
    <s v="AM5"/>
    <n v="15742"/>
    <n v="15743"/>
    <x v="0"/>
    <x v="5"/>
    <x v="0"/>
    <n v="99.86"/>
    <n v="0"/>
    <n v="0"/>
    <n v="1305.45"/>
    <n v="99.86"/>
    <n v="0"/>
  </r>
  <r>
    <s v="I25_66to56"/>
    <s v="Win"/>
    <s v="TR012"/>
    <x v="2"/>
    <x v="5"/>
    <s v="Fi01"/>
    <x v="4"/>
    <s v="AM5.vld"/>
    <s v="4c"/>
    <n v="35"/>
    <n v="0"/>
    <s v="AM"/>
    <s v="AM5"/>
    <n v="17350"/>
    <n v="17351"/>
    <x v="0"/>
    <x v="6"/>
    <x v="0"/>
    <n v="25.17"/>
    <n v="0"/>
    <n v="0"/>
    <n v="1553.62"/>
    <n v="25.17"/>
    <n v="0"/>
  </r>
  <r>
    <s v="I25_66to56"/>
    <s v="Win"/>
    <s v="TR012"/>
    <x v="2"/>
    <x v="5"/>
    <s v="Fi01"/>
    <x v="4"/>
    <s v="AM5.vld"/>
    <s v="4c"/>
    <n v="35"/>
    <n v="0"/>
    <s v="AM"/>
    <s v="AM5"/>
    <n v="17352"/>
    <n v="17353"/>
    <x v="1"/>
    <x v="7"/>
    <x v="0"/>
    <n v="66.709999999999994"/>
    <n v="0"/>
    <n v="0"/>
    <n v="1673.37"/>
    <n v="66.709999999999994"/>
    <n v="0"/>
  </r>
  <r>
    <s v="I25_66to56"/>
    <s v="Win"/>
    <s v="TR012"/>
    <x v="2"/>
    <x v="5"/>
    <s v="Fi01"/>
    <x v="4"/>
    <s v="AM5.vld"/>
    <s v="4c"/>
    <n v="35"/>
    <n v="0"/>
    <s v="AM"/>
    <s v="AM5"/>
    <n v="18993"/>
    <n v="15334"/>
    <x v="0"/>
    <x v="8"/>
    <x v="0"/>
    <n v="265.49"/>
    <n v="10.08"/>
    <n v="16.25"/>
    <n v="2324.29"/>
    <n v="275.57"/>
    <n v="16.25"/>
  </r>
  <r>
    <s v="I25_66to56"/>
    <s v="Win"/>
    <s v="TR012"/>
    <x v="2"/>
    <x v="5"/>
    <s v="Fi01"/>
    <x v="4"/>
    <s v="AM5.vld"/>
    <s v="4c"/>
    <n v="35"/>
    <n v="0"/>
    <s v="AM"/>
    <s v="AM5"/>
    <n v="18999"/>
    <n v="19000"/>
    <x v="1"/>
    <x v="9"/>
    <x v="0"/>
    <n v="78.040000000000006"/>
    <n v="7.2"/>
    <n v="15.33"/>
    <n v="2361.62"/>
    <n v="85.24"/>
    <n v="15.33"/>
  </r>
  <r>
    <s v="I25_66to56"/>
    <s v="Win"/>
    <s v="TR012"/>
    <x v="2"/>
    <x v="5"/>
    <s v="Fi01"/>
    <x v="4"/>
    <s v="AM5.vld"/>
    <s v="4c"/>
    <n v="35"/>
    <n v="0"/>
    <s v="AM"/>
    <s v="AM5"/>
    <n v="19002"/>
    <n v="19001"/>
    <x v="0"/>
    <x v="10"/>
    <x v="0"/>
    <n v="49.85"/>
    <n v="4.8099999999999996"/>
    <n v="17.399999999999999"/>
    <n v="2721.89"/>
    <n v="54.66"/>
    <n v="17.399999999999999"/>
  </r>
  <r>
    <s v="I25_66to56"/>
    <s v="Win"/>
    <s v="TR012"/>
    <x v="2"/>
    <x v="5"/>
    <s v="Fi01"/>
    <x v="4"/>
    <s v="AM5.vld"/>
    <s v="4c"/>
    <n v="35"/>
    <n v="0"/>
    <s v="AM"/>
    <s v="AM5"/>
    <n v="19004"/>
    <n v="13271"/>
    <x v="1"/>
    <x v="11"/>
    <x v="0"/>
    <n v="12.14"/>
    <n v="1.17"/>
    <n v="9.6999999999999993"/>
    <n v="2441.87"/>
    <n v="13.31"/>
    <n v="9.6999999999999993"/>
  </r>
  <r>
    <s v="I25_66to56"/>
    <s v="Win"/>
    <s v="TR012"/>
    <x v="2"/>
    <x v="5"/>
    <s v="Fi01"/>
    <x v="4"/>
    <s v="AM5.vld"/>
    <s v="4c"/>
    <n v="35"/>
    <n v="0"/>
    <s v="AM"/>
    <s v="AM5"/>
    <n v="19017"/>
    <n v="19018"/>
    <x v="1"/>
    <x v="11"/>
    <x v="1"/>
    <n v="545.53"/>
    <n v="37.49"/>
    <n v="72.319999999999993"/>
    <n v="655.34"/>
    <n v="583.01"/>
    <n v="72.319999999999993"/>
  </r>
  <r>
    <s v="I25_66to56"/>
    <s v="Win"/>
    <s v="TR012"/>
    <x v="2"/>
    <x v="5"/>
    <s v="Fi01"/>
    <x v="4"/>
    <s v="AM5.vld"/>
    <s v="4c"/>
    <n v="35"/>
    <n v="0"/>
    <s v="AM"/>
    <s v="AM5"/>
    <n v="19035"/>
    <n v="19036"/>
    <x v="1"/>
    <x v="9"/>
    <x v="1"/>
    <n v="364.12"/>
    <n v="16.47"/>
    <n v="48.73"/>
    <n v="429.32"/>
    <n v="380.59"/>
    <n v="48.73"/>
  </r>
  <r>
    <s v="I25_66to56"/>
    <s v="Win"/>
    <s v="TR012"/>
    <x v="2"/>
    <x v="5"/>
    <s v="Fi01"/>
    <x v="4"/>
    <s v="AM5.vld"/>
    <s v="4c"/>
    <n v="35"/>
    <n v="0"/>
    <s v="AM"/>
    <s v="AM5"/>
    <n v="19127"/>
    <n v="19239"/>
    <x v="0"/>
    <x v="0"/>
    <x v="1"/>
    <n v="572.03"/>
    <n v="51.92"/>
    <n v="136.65"/>
    <n v="760.6"/>
    <n v="623.95000000000005"/>
    <n v="136.65"/>
  </r>
  <r>
    <s v="I25_66to56"/>
    <s v="Win"/>
    <s v="TR012"/>
    <x v="2"/>
    <x v="5"/>
    <s v="Fi01"/>
    <x v="4"/>
    <s v="AM5.vld"/>
    <s v="4c"/>
    <n v="35"/>
    <n v="0"/>
    <s v="AM"/>
    <s v="AM5"/>
    <n v="19131"/>
    <n v="19130"/>
    <x v="0"/>
    <x v="2"/>
    <x v="1"/>
    <n v="553.94000000000005"/>
    <n v="47.91"/>
    <n v="137.77000000000001"/>
    <n v="739.62"/>
    <n v="601.85"/>
    <n v="137.77000000000001"/>
  </r>
  <r>
    <s v="I25_66to56"/>
    <s v="Win"/>
    <s v="TR012"/>
    <x v="2"/>
    <x v="5"/>
    <s v="Fi01"/>
    <x v="4"/>
    <s v="AM5.vld"/>
    <s v="4c"/>
    <n v="35"/>
    <n v="0"/>
    <s v="AM"/>
    <s v="AM5"/>
    <n v="19136"/>
    <n v="19135"/>
    <x v="0"/>
    <x v="1"/>
    <x v="1"/>
    <n v="498.25"/>
    <n v="41.91"/>
    <n v="110.26"/>
    <n v="650.41"/>
    <n v="540.15"/>
    <n v="110.26"/>
  </r>
  <r>
    <s v="I25_66to56"/>
    <s v="Win"/>
    <s v="TR012"/>
    <x v="2"/>
    <x v="5"/>
    <s v="Fi01"/>
    <x v="4"/>
    <s v="AM5.vld"/>
    <s v="4c"/>
    <n v="35"/>
    <n v="0"/>
    <s v="AM"/>
    <s v="AM5"/>
    <n v="19149"/>
    <n v="19148"/>
    <x v="0"/>
    <x v="10"/>
    <x v="1"/>
    <n v="374.52"/>
    <n v="31.32"/>
    <n v="82.43"/>
    <n v="488.26"/>
    <n v="405.84"/>
    <n v="82.43"/>
  </r>
  <r>
    <s v="I25_66to56"/>
    <s v="Win"/>
    <s v="TR012"/>
    <x v="2"/>
    <x v="5"/>
    <s v="Fi01"/>
    <x v="5"/>
    <s v="AM6.vld"/>
    <s v="4c"/>
    <n v="35"/>
    <n v="0"/>
    <s v="AM"/>
    <s v="AM6"/>
    <n v="5209"/>
    <n v="19241"/>
    <x v="0"/>
    <x v="0"/>
    <x v="0"/>
    <n v="238.33"/>
    <n v="13.69"/>
    <n v="45.33"/>
    <n v="7325.5"/>
    <n v="252.02"/>
    <n v="45.33"/>
  </r>
  <r>
    <s v="I25_66to56"/>
    <s v="Win"/>
    <s v="TR012"/>
    <x v="2"/>
    <x v="5"/>
    <s v="Fi01"/>
    <x v="5"/>
    <s v="AM6.vld"/>
    <s v="4c"/>
    <n v="35"/>
    <n v="0"/>
    <s v="AM"/>
    <s v="AM6"/>
    <n v="5394"/>
    <n v="15366"/>
    <x v="0"/>
    <x v="1"/>
    <x v="0"/>
    <n v="209.07"/>
    <n v="18.739999999999998"/>
    <n v="69.14"/>
    <n v="6483.4"/>
    <n v="227.81"/>
    <n v="69.14"/>
  </r>
  <r>
    <s v="I25_66to56"/>
    <s v="Win"/>
    <s v="TR012"/>
    <x v="2"/>
    <x v="5"/>
    <s v="Fi01"/>
    <x v="5"/>
    <s v="AM6.vld"/>
    <s v="4c"/>
    <n v="35"/>
    <n v="0"/>
    <s v="AM"/>
    <s v="AM6"/>
    <n v="13270"/>
    <n v="11802"/>
    <x v="0"/>
    <x v="2"/>
    <x v="0"/>
    <n v="145.1"/>
    <n v="11.63"/>
    <n v="25.63"/>
    <n v="6565.47"/>
    <n v="156.74"/>
    <n v="25.63"/>
  </r>
  <r>
    <s v="I25_66to56"/>
    <s v="Win"/>
    <s v="TR012"/>
    <x v="2"/>
    <x v="5"/>
    <s v="Fi01"/>
    <x v="5"/>
    <s v="AM6.vld"/>
    <s v="4c"/>
    <n v="35"/>
    <n v="0"/>
    <s v="AM"/>
    <s v="AM6"/>
    <n v="15333"/>
    <n v="18991"/>
    <x v="1"/>
    <x v="3"/>
    <x v="0"/>
    <n v="1001.12"/>
    <n v="18.41"/>
    <n v="25.33"/>
    <n v="4985.55"/>
    <n v="1019.52"/>
    <n v="25.33"/>
  </r>
  <r>
    <s v="I25_66to56"/>
    <s v="Win"/>
    <s v="TR012"/>
    <x v="2"/>
    <x v="5"/>
    <s v="Fi01"/>
    <x v="5"/>
    <s v="AM6.vld"/>
    <s v="4c"/>
    <n v="35"/>
    <n v="0"/>
    <s v="AM"/>
    <s v="AM6"/>
    <n v="15740"/>
    <n v="15741"/>
    <x v="1"/>
    <x v="4"/>
    <x v="0"/>
    <n v="627.64"/>
    <n v="0"/>
    <n v="0"/>
    <n v="4286.83"/>
    <n v="627.64"/>
    <n v="0"/>
  </r>
  <r>
    <s v="I25_66to56"/>
    <s v="Win"/>
    <s v="TR012"/>
    <x v="2"/>
    <x v="5"/>
    <s v="Fi01"/>
    <x v="5"/>
    <s v="AM6.vld"/>
    <s v="4c"/>
    <n v="35"/>
    <n v="0"/>
    <s v="AM"/>
    <s v="AM6"/>
    <n v="15742"/>
    <n v="15743"/>
    <x v="0"/>
    <x v="5"/>
    <x v="0"/>
    <n v="308.16000000000003"/>
    <n v="0"/>
    <n v="0"/>
    <n v="3041.35"/>
    <n v="308.16000000000003"/>
    <n v="0"/>
  </r>
  <r>
    <s v="I25_66to56"/>
    <s v="Win"/>
    <s v="TR012"/>
    <x v="2"/>
    <x v="5"/>
    <s v="Fi01"/>
    <x v="5"/>
    <s v="AM6.vld"/>
    <s v="4c"/>
    <n v="35"/>
    <n v="0"/>
    <s v="AM"/>
    <s v="AM6"/>
    <n v="17350"/>
    <n v="17351"/>
    <x v="0"/>
    <x v="6"/>
    <x v="0"/>
    <n v="67.97"/>
    <n v="0"/>
    <n v="0"/>
    <n v="3082.6"/>
    <n v="67.97"/>
    <n v="0"/>
  </r>
  <r>
    <s v="I25_66to56"/>
    <s v="Win"/>
    <s v="TR012"/>
    <x v="2"/>
    <x v="5"/>
    <s v="Fi01"/>
    <x v="5"/>
    <s v="AM6.vld"/>
    <s v="4c"/>
    <n v="35"/>
    <n v="0"/>
    <s v="AM"/>
    <s v="AM6"/>
    <n v="17352"/>
    <n v="17353"/>
    <x v="1"/>
    <x v="7"/>
    <x v="0"/>
    <n v="130.46"/>
    <n v="0"/>
    <n v="0"/>
    <n v="3274.49"/>
    <n v="130.46"/>
    <n v="0"/>
  </r>
  <r>
    <s v="I25_66to56"/>
    <s v="Win"/>
    <s v="TR012"/>
    <x v="2"/>
    <x v="5"/>
    <s v="Fi01"/>
    <x v="5"/>
    <s v="AM6.vld"/>
    <s v="4c"/>
    <n v="35"/>
    <n v="0"/>
    <s v="AM"/>
    <s v="AM6"/>
    <n v="18993"/>
    <n v="15334"/>
    <x v="0"/>
    <x v="8"/>
    <x v="0"/>
    <n v="678.25"/>
    <n v="24.2"/>
    <n v="35.659999999999997"/>
    <n v="4478.16"/>
    <n v="702.46"/>
    <n v="35.659999999999997"/>
  </r>
  <r>
    <s v="I25_66to56"/>
    <s v="Win"/>
    <s v="TR012"/>
    <x v="2"/>
    <x v="5"/>
    <s v="Fi01"/>
    <x v="5"/>
    <s v="AM6.vld"/>
    <s v="4c"/>
    <n v="35"/>
    <n v="0"/>
    <s v="AM"/>
    <s v="AM6"/>
    <n v="18999"/>
    <n v="19000"/>
    <x v="1"/>
    <x v="9"/>
    <x v="0"/>
    <n v="161.93"/>
    <n v="11.84"/>
    <n v="29.51"/>
    <n v="5454.32"/>
    <n v="173.76"/>
    <n v="29.51"/>
  </r>
  <r>
    <s v="I25_66to56"/>
    <s v="Win"/>
    <s v="TR012"/>
    <x v="2"/>
    <x v="5"/>
    <s v="Fi01"/>
    <x v="5"/>
    <s v="AM6.vld"/>
    <s v="4c"/>
    <n v="35"/>
    <n v="0"/>
    <s v="AM"/>
    <s v="AM6"/>
    <n v="19002"/>
    <n v="19001"/>
    <x v="0"/>
    <x v="10"/>
    <x v="0"/>
    <n v="104.22"/>
    <n v="6.59"/>
    <n v="27.44"/>
    <n v="5326.92"/>
    <n v="110.8"/>
    <n v="27.44"/>
  </r>
  <r>
    <s v="I25_66to56"/>
    <s v="Win"/>
    <s v="TR012"/>
    <x v="2"/>
    <x v="5"/>
    <s v="Fi01"/>
    <x v="5"/>
    <s v="AM6.vld"/>
    <s v="4c"/>
    <n v="35"/>
    <n v="0"/>
    <s v="AM"/>
    <s v="AM6"/>
    <n v="19004"/>
    <n v="13271"/>
    <x v="1"/>
    <x v="11"/>
    <x v="0"/>
    <n v="35.47"/>
    <n v="2.62"/>
    <n v="37.1"/>
    <n v="5817.47"/>
    <n v="38.090000000000003"/>
    <n v="37.1"/>
  </r>
  <r>
    <s v="I25_66to56"/>
    <s v="Win"/>
    <s v="TR012"/>
    <x v="2"/>
    <x v="5"/>
    <s v="Fi01"/>
    <x v="5"/>
    <s v="AM6.vld"/>
    <s v="4c"/>
    <n v="35"/>
    <n v="0"/>
    <s v="AM"/>
    <s v="AM6"/>
    <n v="19017"/>
    <n v="19018"/>
    <x v="1"/>
    <x v="11"/>
    <x v="1"/>
    <n v="1435"/>
    <n v="89.86"/>
    <n v="131.25"/>
    <n v="1656.11"/>
    <n v="1524.86"/>
    <n v="131.25"/>
  </r>
  <r>
    <s v="I25_66to56"/>
    <s v="Win"/>
    <s v="TR012"/>
    <x v="2"/>
    <x v="5"/>
    <s v="Fi01"/>
    <x v="5"/>
    <s v="AM6.vld"/>
    <s v="4c"/>
    <n v="35"/>
    <n v="0"/>
    <s v="AM"/>
    <s v="AM6"/>
    <n v="19035"/>
    <n v="19036"/>
    <x v="1"/>
    <x v="9"/>
    <x v="1"/>
    <n v="904.69"/>
    <n v="35.159999999999997"/>
    <n v="85.86"/>
    <n v="1025.72"/>
    <n v="939.86"/>
    <n v="85.86"/>
  </r>
  <r>
    <s v="I25_66to56"/>
    <s v="Win"/>
    <s v="TR012"/>
    <x v="2"/>
    <x v="5"/>
    <s v="Fi01"/>
    <x v="5"/>
    <s v="AM6.vld"/>
    <s v="4c"/>
    <n v="35"/>
    <n v="0"/>
    <s v="AM"/>
    <s v="AM6"/>
    <n v="19127"/>
    <n v="19239"/>
    <x v="0"/>
    <x v="0"/>
    <x v="1"/>
    <n v="1106.05"/>
    <n v="82.34"/>
    <n v="203.25"/>
    <n v="1391.64"/>
    <n v="1188.3900000000001"/>
    <n v="203.25"/>
  </r>
  <r>
    <s v="I25_66to56"/>
    <s v="Win"/>
    <s v="TR012"/>
    <x v="2"/>
    <x v="5"/>
    <s v="Fi01"/>
    <x v="5"/>
    <s v="AM6.vld"/>
    <s v="4c"/>
    <n v="35"/>
    <n v="0"/>
    <s v="AM"/>
    <s v="AM6"/>
    <n v="19131"/>
    <n v="19130"/>
    <x v="0"/>
    <x v="2"/>
    <x v="1"/>
    <n v="1243.1099999999999"/>
    <n v="85.9"/>
    <n v="208.41"/>
    <n v="1537.42"/>
    <n v="1329.01"/>
    <n v="208.41"/>
  </r>
  <r>
    <s v="I25_66to56"/>
    <s v="Win"/>
    <s v="TR012"/>
    <x v="2"/>
    <x v="5"/>
    <s v="Fi01"/>
    <x v="5"/>
    <s v="AM6.vld"/>
    <s v="4c"/>
    <n v="35"/>
    <n v="0"/>
    <s v="AM"/>
    <s v="AM6"/>
    <n v="19136"/>
    <n v="19135"/>
    <x v="0"/>
    <x v="1"/>
    <x v="1"/>
    <n v="1118.6400000000001"/>
    <n v="71.34"/>
    <n v="152.19999999999999"/>
    <n v="1342.17"/>
    <n v="1189.97"/>
    <n v="152.19999999999999"/>
  </r>
  <r>
    <s v="I25_66to56"/>
    <s v="Win"/>
    <s v="TR012"/>
    <x v="2"/>
    <x v="5"/>
    <s v="Fi01"/>
    <x v="5"/>
    <s v="AM6.vld"/>
    <s v="4c"/>
    <n v="35"/>
    <n v="0"/>
    <s v="AM"/>
    <s v="AM6"/>
    <n v="19149"/>
    <n v="19148"/>
    <x v="0"/>
    <x v="10"/>
    <x v="1"/>
    <n v="942.91"/>
    <n v="50.54"/>
    <n v="105.35"/>
    <n v="1098.8"/>
    <n v="993.45"/>
    <n v="105.35"/>
  </r>
  <r>
    <s v="I25_66to56"/>
    <s v="Win"/>
    <s v="TR012"/>
    <x v="2"/>
    <x v="5"/>
    <s v="Fi01"/>
    <x v="6"/>
    <s v="MD1.vld"/>
    <s v="4c"/>
    <n v="35"/>
    <n v="0"/>
    <s v="MD"/>
    <s v="MD1"/>
    <n v="5209"/>
    <n v="19241"/>
    <x v="0"/>
    <x v="0"/>
    <x v="0"/>
    <n v="270.19"/>
    <n v="15.95"/>
    <n v="59.8"/>
    <n v="10291.86"/>
    <n v="286.14"/>
    <n v="59.8"/>
  </r>
  <r>
    <s v="I25_66to56"/>
    <s v="Win"/>
    <s v="TR012"/>
    <x v="2"/>
    <x v="5"/>
    <s v="Fi01"/>
    <x v="6"/>
    <s v="MD1.vld"/>
    <s v="4c"/>
    <n v="35"/>
    <n v="0"/>
    <s v="MD"/>
    <s v="MD1"/>
    <n v="5394"/>
    <n v="15366"/>
    <x v="0"/>
    <x v="1"/>
    <x v="0"/>
    <n v="244.37"/>
    <n v="17.920000000000002"/>
    <n v="40.08"/>
    <n v="9229.02"/>
    <n v="262.29000000000002"/>
    <n v="40.08"/>
  </r>
  <r>
    <s v="I25_66to56"/>
    <s v="Win"/>
    <s v="TR012"/>
    <x v="2"/>
    <x v="5"/>
    <s v="Fi01"/>
    <x v="6"/>
    <s v="MD1.vld"/>
    <s v="4c"/>
    <n v="35"/>
    <n v="0"/>
    <s v="MD"/>
    <s v="MD1"/>
    <n v="13270"/>
    <n v="11802"/>
    <x v="0"/>
    <x v="2"/>
    <x v="0"/>
    <n v="332.84"/>
    <n v="23.36"/>
    <n v="26.8"/>
    <n v="9450.01"/>
    <n v="356.2"/>
    <n v="26.8"/>
  </r>
  <r>
    <s v="I25_66to56"/>
    <s v="Win"/>
    <s v="TR012"/>
    <x v="2"/>
    <x v="5"/>
    <s v="Fi01"/>
    <x v="6"/>
    <s v="MD1.vld"/>
    <s v="4c"/>
    <n v="35"/>
    <n v="0"/>
    <s v="MD"/>
    <s v="MD1"/>
    <n v="15333"/>
    <n v="18991"/>
    <x v="1"/>
    <x v="3"/>
    <x v="0"/>
    <n v="1289.4100000000001"/>
    <n v="20.29"/>
    <n v="37.36"/>
    <n v="7964.16"/>
    <n v="1309.69"/>
    <n v="37.36"/>
  </r>
  <r>
    <s v="I25_66to56"/>
    <s v="Win"/>
    <s v="TR012"/>
    <x v="2"/>
    <x v="5"/>
    <s v="Fi01"/>
    <x v="6"/>
    <s v="MD1.vld"/>
    <s v="4c"/>
    <n v="35"/>
    <n v="0"/>
    <s v="MD"/>
    <s v="MD1"/>
    <n v="15740"/>
    <n v="15741"/>
    <x v="1"/>
    <x v="4"/>
    <x v="0"/>
    <n v="891.66"/>
    <n v="0"/>
    <n v="0"/>
    <n v="6941.4"/>
    <n v="891.66"/>
    <n v="0"/>
  </r>
  <r>
    <s v="I25_66to56"/>
    <s v="Win"/>
    <s v="TR012"/>
    <x v="2"/>
    <x v="5"/>
    <s v="Fi01"/>
    <x v="6"/>
    <s v="MD1.vld"/>
    <s v="4c"/>
    <n v="35"/>
    <n v="0"/>
    <s v="MD"/>
    <s v="MD1"/>
    <n v="15742"/>
    <n v="15743"/>
    <x v="0"/>
    <x v="5"/>
    <x v="0"/>
    <n v="331.37"/>
    <n v="0"/>
    <n v="0"/>
    <n v="3696.91"/>
    <n v="331.37"/>
    <n v="0"/>
  </r>
  <r>
    <s v="I25_66to56"/>
    <s v="Win"/>
    <s v="TR012"/>
    <x v="2"/>
    <x v="5"/>
    <s v="Fi01"/>
    <x v="6"/>
    <s v="MD1.vld"/>
    <s v="4c"/>
    <n v="35"/>
    <n v="0"/>
    <s v="MD"/>
    <s v="MD1"/>
    <n v="17350"/>
    <n v="17351"/>
    <x v="0"/>
    <x v="6"/>
    <x v="0"/>
    <n v="106.81"/>
    <n v="0"/>
    <n v="0"/>
    <n v="4517.45"/>
    <n v="106.81"/>
    <n v="0"/>
  </r>
  <r>
    <s v="I25_66to56"/>
    <s v="Win"/>
    <s v="TR012"/>
    <x v="2"/>
    <x v="5"/>
    <s v="Fi01"/>
    <x v="6"/>
    <s v="MD1.vld"/>
    <s v="4c"/>
    <n v="35"/>
    <n v="0"/>
    <s v="MD"/>
    <s v="MD1"/>
    <n v="17352"/>
    <n v="17353"/>
    <x v="1"/>
    <x v="7"/>
    <x v="0"/>
    <n v="235.41"/>
    <n v="0"/>
    <n v="0"/>
    <n v="5210.04"/>
    <n v="235.41"/>
    <n v="0"/>
  </r>
  <r>
    <s v="I25_66to56"/>
    <s v="Win"/>
    <s v="TR012"/>
    <x v="2"/>
    <x v="5"/>
    <s v="Fi01"/>
    <x v="6"/>
    <s v="MD1.vld"/>
    <s v="4c"/>
    <n v="35"/>
    <n v="0"/>
    <s v="MD"/>
    <s v="MD1"/>
    <n v="18993"/>
    <n v="15334"/>
    <x v="0"/>
    <x v="8"/>
    <x v="0"/>
    <n v="587.9"/>
    <n v="20.41"/>
    <n v="42.04"/>
    <n v="5383.28"/>
    <n v="608.29999999999995"/>
    <n v="42.04"/>
  </r>
  <r>
    <s v="I25_66to56"/>
    <s v="Win"/>
    <s v="TR012"/>
    <x v="2"/>
    <x v="5"/>
    <s v="Fi01"/>
    <x v="6"/>
    <s v="MD1.vld"/>
    <s v="4c"/>
    <n v="35"/>
    <n v="0"/>
    <s v="MD"/>
    <s v="MD1"/>
    <n v="18999"/>
    <n v="19000"/>
    <x v="1"/>
    <x v="9"/>
    <x v="0"/>
    <n v="218.78"/>
    <n v="11.86"/>
    <n v="45.03"/>
    <n v="8891.65"/>
    <n v="230.65"/>
    <n v="45.03"/>
  </r>
  <r>
    <s v="I25_66to56"/>
    <s v="Win"/>
    <s v="TR012"/>
    <x v="2"/>
    <x v="5"/>
    <s v="Fi01"/>
    <x v="6"/>
    <s v="MD1.vld"/>
    <s v="4c"/>
    <n v="35"/>
    <n v="0"/>
    <s v="MD"/>
    <s v="MD1"/>
    <n v="19002"/>
    <n v="19001"/>
    <x v="0"/>
    <x v="10"/>
    <x v="0"/>
    <n v="107.32"/>
    <n v="4.18"/>
    <n v="43"/>
    <n v="7853.6"/>
    <n v="111.5"/>
    <n v="43"/>
  </r>
  <r>
    <s v="I25_66to56"/>
    <s v="Win"/>
    <s v="TR012"/>
    <x v="2"/>
    <x v="5"/>
    <s v="Fi01"/>
    <x v="6"/>
    <s v="MD1.vld"/>
    <s v="4c"/>
    <n v="35"/>
    <n v="0"/>
    <s v="MD"/>
    <s v="MD1"/>
    <n v="19004"/>
    <n v="13271"/>
    <x v="1"/>
    <x v="11"/>
    <x v="0"/>
    <n v="58.84"/>
    <n v="4.37"/>
    <n v="31.38"/>
    <n v="9652.1"/>
    <n v="63.21"/>
    <n v="31.38"/>
  </r>
  <r>
    <s v="I25_66to56"/>
    <s v="Win"/>
    <s v="TR012"/>
    <x v="2"/>
    <x v="5"/>
    <s v="Fi01"/>
    <x v="6"/>
    <s v="MD1.vld"/>
    <s v="4c"/>
    <n v="35"/>
    <n v="0"/>
    <s v="MD"/>
    <s v="MD1"/>
    <n v="19017"/>
    <n v="19018"/>
    <x v="1"/>
    <x v="11"/>
    <x v="1"/>
    <n v="2294.13"/>
    <n v="119.16"/>
    <n v="221.42"/>
    <n v="2634.71"/>
    <n v="2413.29"/>
    <n v="221.42"/>
  </r>
  <r>
    <s v="I25_66to56"/>
    <s v="Win"/>
    <s v="TR012"/>
    <x v="2"/>
    <x v="5"/>
    <s v="Fi01"/>
    <x v="6"/>
    <s v="MD1.vld"/>
    <s v="4c"/>
    <n v="35"/>
    <n v="0"/>
    <s v="MD"/>
    <s v="MD1"/>
    <n v="19035"/>
    <n v="19036"/>
    <x v="1"/>
    <x v="9"/>
    <x v="1"/>
    <n v="1535.41"/>
    <n v="49.26"/>
    <n v="119.51"/>
    <n v="1704.17"/>
    <n v="1584.66"/>
    <n v="119.51"/>
  </r>
  <r>
    <s v="I25_66to56"/>
    <s v="Win"/>
    <s v="TR012"/>
    <x v="2"/>
    <x v="5"/>
    <s v="Fi01"/>
    <x v="6"/>
    <s v="MD1.vld"/>
    <s v="4c"/>
    <n v="35"/>
    <n v="0"/>
    <s v="MD"/>
    <s v="MD1"/>
    <n v="19127"/>
    <n v="19239"/>
    <x v="0"/>
    <x v="0"/>
    <x v="1"/>
    <n v="1614.46"/>
    <n v="99.17"/>
    <n v="173.01"/>
    <n v="1886.64"/>
    <n v="1713.63"/>
    <n v="173.01"/>
  </r>
  <r>
    <s v="I25_66to56"/>
    <s v="Win"/>
    <s v="TR012"/>
    <x v="2"/>
    <x v="5"/>
    <s v="Fi01"/>
    <x v="6"/>
    <s v="MD1.vld"/>
    <s v="4c"/>
    <n v="35"/>
    <n v="0"/>
    <s v="MD"/>
    <s v="MD1"/>
    <n v="19131"/>
    <n v="19130"/>
    <x v="0"/>
    <x v="2"/>
    <x v="1"/>
    <n v="1595.48"/>
    <n v="93.25"/>
    <n v="193.48"/>
    <n v="1882.21"/>
    <n v="1688.73"/>
    <n v="193.48"/>
  </r>
  <r>
    <s v="I25_66to56"/>
    <s v="Win"/>
    <s v="TR012"/>
    <x v="2"/>
    <x v="5"/>
    <s v="Fi01"/>
    <x v="6"/>
    <s v="MD1.vld"/>
    <s v="4c"/>
    <n v="35"/>
    <n v="0"/>
    <s v="MD"/>
    <s v="MD1"/>
    <n v="19136"/>
    <n v="19135"/>
    <x v="0"/>
    <x v="1"/>
    <x v="1"/>
    <n v="1442.41"/>
    <n v="82.2"/>
    <n v="182.91"/>
    <n v="1707.53"/>
    <n v="1524.62"/>
    <n v="182.91"/>
  </r>
  <r>
    <s v="I25_66to56"/>
    <s v="Win"/>
    <s v="TR012"/>
    <x v="2"/>
    <x v="5"/>
    <s v="Fi01"/>
    <x v="6"/>
    <s v="MD1.vld"/>
    <s v="4c"/>
    <n v="35"/>
    <n v="0"/>
    <s v="MD"/>
    <s v="MD1"/>
    <n v="19149"/>
    <n v="19148"/>
    <x v="0"/>
    <x v="10"/>
    <x v="1"/>
    <n v="926.18"/>
    <n v="46.87"/>
    <n v="122.97"/>
    <n v="1096.02"/>
    <n v="973.05"/>
    <n v="122.97"/>
  </r>
  <r>
    <s v="I25_66to56"/>
    <s v="Win"/>
    <s v="TR012"/>
    <x v="2"/>
    <x v="5"/>
    <s v="Fi01"/>
    <x v="7"/>
    <s v="MD2.vld"/>
    <s v="4c"/>
    <n v="35"/>
    <n v="0"/>
    <s v="MD"/>
    <s v="MD2"/>
    <n v="5209"/>
    <n v="19241"/>
    <x v="0"/>
    <x v="0"/>
    <x v="0"/>
    <n v="1016.43"/>
    <n v="77.36"/>
    <n v="118.25"/>
    <n v="16593.14"/>
    <n v="1093.79"/>
    <n v="118.25"/>
  </r>
  <r>
    <s v="I25_66to56"/>
    <s v="Win"/>
    <s v="TR012"/>
    <x v="2"/>
    <x v="5"/>
    <s v="Fi01"/>
    <x v="7"/>
    <s v="MD2.vld"/>
    <s v="4c"/>
    <n v="35"/>
    <n v="0"/>
    <s v="MD"/>
    <s v="MD2"/>
    <n v="5394"/>
    <n v="15366"/>
    <x v="0"/>
    <x v="1"/>
    <x v="0"/>
    <n v="1005.67"/>
    <n v="95.09"/>
    <n v="124.48"/>
    <n v="14879.16"/>
    <n v="1100.76"/>
    <n v="124.48"/>
  </r>
  <r>
    <s v="I25_66to56"/>
    <s v="Win"/>
    <s v="TR012"/>
    <x v="2"/>
    <x v="5"/>
    <s v="Fi01"/>
    <x v="7"/>
    <s v="MD2.vld"/>
    <s v="4c"/>
    <n v="35"/>
    <n v="0"/>
    <s v="MD"/>
    <s v="MD2"/>
    <n v="13270"/>
    <n v="11802"/>
    <x v="0"/>
    <x v="2"/>
    <x v="0"/>
    <n v="721.97"/>
    <n v="47.38"/>
    <n v="62.52"/>
    <n v="14902.58"/>
    <n v="769.35"/>
    <n v="62.52"/>
  </r>
  <r>
    <s v="I25_66to56"/>
    <s v="Win"/>
    <s v="TR012"/>
    <x v="2"/>
    <x v="5"/>
    <s v="Fi01"/>
    <x v="7"/>
    <s v="MD2.vld"/>
    <s v="4c"/>
    <n v="35"/>
    <n v="0"/>
    <s v="MD"/>
    <s v="MD2"/>
    <n v="15333"/>
    <n v="18991"/>
    <x v="1"/>
    <x v="3"/>
    <x v="0"/>
    <n v="2124.17"/>
    <n v="37.630000000000003"/>
    <n v="68.77"/>
    <n v="13795.67"/>
    <n v="2161.8000000000002"/>
    <n v="68.77"/>
  </r>
  <r>
    <s v="I25_66to56"/>
    <s v="Win"/>
    <s v="TR012"/>
    <x v="2"/>
    <x v="5"/>
    <s v="Fi01"/>
    <x v="7"/>
    <s v="MD2.vld"/>
    <s v="4c"/>
    <n v="35"/>
    <n v="0"/>
    <s v="MD"/>
    <s v="MD2"/>
    <n v="15740"/>
    <n v="15741"/>
    <x v="1"/>
    <x v="4"/>
    <x v="0"/>
    <n v="1228.44"/>
    <n v="0"/>
    <n v="0"/>
    <n v="11047.31"/>
    <n v="1228.44"/>
    <n v="0"/>
  </r>
  <r>
    <s v="I25_66to56"/>
    <s v="Win"/>
    <s v="TR012"/>
    <x v="2"/>
    <x v="5"/>
    <s v="Fi01"/>
    <x v="7"/>
    <s v="MD2.vld"/>
    <s v="4c"/>
    <n v="35"/>
    <n v="0"/>
    <s v="MD"/>
    <s v="MD2"/>
    <n v="15742"/>
    <n v="15743"/>
    <x v="0"/>
    <x v="5"/>
    <x v="0"/>
    <n v="792.62"/>
    <n v="0"/>
    <n v="0"/>
    <n v="7030.85"/>
    <n v="792.62"/>
    <n v="0"/>
  </r>
  <r>
    <s v="I25_66to56"/>
    <s v="Win"/>
    <s v="TR012"/>
    <x v="2"/>
    <x v="5"/>
    <s v="Fi01"/>
    <x v="7"/>
    <s v="MD2.vld"/>
    <s v="4c"/>
    <n v="35"/>
    <n v="0"/>
    <s v="MD"/>
    <s v="MD2"/>
    <n v="17350"/>
    <n v="17351"/>
    <x v="0"/>
    <x v="6"/>
    <x v="0"/>
    <n v="222.61"/>
    <n v="0"/>
    <n v="0"/>
    <n v="7726.51"/>
    <n v="222.61"/>
    <n v="0"/>
  </r>
  <r>
    <s v="I25_66to56"/>
    <s v="Win"/>
    <s v="TR012"/>
    <x v="2"/>
    <x v="5"/>
    <s v="Fi01"/>
    <x v="7"/>
    <s v="MD2.vld"/>
    <s v="4c"/>
    <n v="35"/>
    <n v="0"/>
    <s v="MD"/>
    <s v="MD2"/>
    <n v="17352"/>
    <n v="17353"/>
    <x v="1"/>
    <x v="7"/>
    <x v="0"/>
    <n v="308.16000000000003"/>
    <n v="0"/>
    <n v="0"/>
    <n v="8348.91"/>
    <n v="308.16000000000003"/>
    <n v="0"/>
  </r>
  <r>
    <s v="I25_66to56"/>
    <s v="Win"/>
    <s v="TR012"/>
    <x v="2"/>
    <x v="5"/>
    <s v="Fi01"/>
    <x v="7"/>
    <s v="MD2.vld"/>
    <s v="4c"/>
    <n v="35"/>
    <n v="0"/>
    <s v="MD"/>
    <s v="MD2"/>
    <n v="18993"/>
    <n v="15334"/>
    <x v="0"/>
    <x v="8"/>
    <x v="0"/>
    <n v="1495.49"/>
    <n v="53.52"/>
    <n v="81.3"/>
    <n v="9818.41"/>
    <n v="1549.01"/>
    <n v="81.3"/>
  </r>
  <r>
    <s v="I25_66to56"/>
    <s v="Win"/>
    <s v="TR012"/>
    <x v="2"/>
    <x v="5"/>
    <s v="Fi01"/>
    <x v="7"/>
    <s v="MD2.vld"/>
    <s v="4c"/>
    <n v="35"/>
    <n v="0"/>
    <s v="MD"/>
    <s v="MD2"/>
    <n v="18999"/>
    <n v="19000"/>
    <x v="1"/>
    <x v="9"/>
    <x v="0"/>
    <n v="110.11"/>
    <n v="5.22"/>
    <n v="59.22"/>
    <n v="14080.5"/>
    <n v="115.32"/>
    <n v="59.22"/>
  </r>
  <r>
    <s v="I25_66to56"/>
    <s v="Win"/>
    <s v="TR012"/>
    <x v="2"/>
    <x v="5"/>
    <s v="Fi01"/>
    <x v="7"/>
    <s v="MD2.vld"/>
    <s v="4c"/>
    <n v="35"/>
    <n v="0"/>
    <s v="MD"/>
    <s v="MD2"/>
    <n v="19002"/>
    <n v="19001"/>
    <x v="0"/>
    <x v="10"/>
    <x v="0"/>
    <n v="175.36"/>
    <n v="8.7899999999999991"/>
    <n v="57.65"/>
    <n v="12086.73"/>
    <n v="184.15"/>
    <n v="57.65"/>
  </r>
  <r>
    <s v="I25_66to56"/>
    <s v="Win"/>
    <s v="TR012"/>
    <x v="2"/>
    <x v="5"/>
    <s v="Fi01"/>
    <x v="7"/>
    <s v="MD2.vld"/>
    <s v="4c"/>
    <n v="35"/>
    <n v="0"/>
    <s v="MD"/>
    <s v="MD2"/>
    <n v="19004"/>
    <n v="13271"/>
    <x v="1"/>
    <x v="11"/>
    <x v="0"/>
    <n v="123.86"/>
    <n v="10.47"/>
    <n v="165.81"/>
    <n v="15867.14"/>
    <n v="134.32"/>
    <n v="165.81"/>
  </r>
  <r>
    <s v="I25_66to56"/>
    <s v="Win"/>
    <s v="TR012"/>
    <x v="2"/>
    <x v="5"/>
    <s v="Fi01"/>
    <x v="7"/>
    <s v="MD2.vld"/>
    <s v="4c"/>
    <n v="35"/>
    <n v="0"/>
    <s v="MD"/>
    <s v="MD2"/>
    <n v="19017"/>
    <n v="19018"/>
    <x v="1"/>
    <x v="11"/>
    <x v="1"/>
    <n v="1889.39"/>
    <n v="88.4"/>
    <n v="226.29"/>
    <n v="2204.09"/>
    <n v="1977.8"/>
    <n v="226.29"/>
  </r>
  <r>
    <s v="I25_66to56"/>
    <s v="Win"/>
    <s v="TR012"/>
    <x v="2"/>
    <x v="5"/>
    <s v="Fi01"/>
    <x v="7"/>
    <s v="MD2.vld"/>
    <s v="4c"/>
    <n v="35"/>
    <n v="0"/>
    <s v="MD"/>
    <s v="MD2"/>
    <n v="19035"/>
    <n v="19036"/>
    <x v="1"/>
    <x v="9"/>
    <x v="1"/>
    <n v="1429.91"/>
    <n v="48.18"/>
    <n v="180.7"/>
    <n v="1658.79"/>
    <n v="1478.09"/>
    <n v="180.7"/>
  </r>
  <r>
    <s v="I25_66to56"/>
    <s v="Win"/>
    <s v="TR012"/>
    <x v="2"/>
    <x v="5"/>
    <s v="Fi01"/>
    <x v="7"/>
    <s v="MD2.vld"/>
    <s v="4c"/>
    <n v="35"/>
    <n v="0"/>
    <s v="MD"/>
    <s v="MD2"/>
    <n v="19127"/>
    <n v="19239"/>
    <x v="0"/>
    <x v="0"/>
    <x v="1"/>
    <n v="3385.38"/>
    <n v="226.8"/>
    <n v="215.54"/>
    <n v="3827.73"/>
    <n v="3612.19"/>
    <n v="215.54"/>
  </r>
  <r>
    <s v="I25_66to56"/>
    <s v="Win"/>
    <s v="TR012"/>
    <x v="2"/>
    <x v="5"/>
    <s v="Fi01"/>
    <x v="7"/>
    <s v="MD2.vld"/>
    <s v="4c"/>
    <n v="35"/>
    <n v="0"/>
    <s v="MD"/>
    <s v="MD2"/>
    <n v="19131"/>
    <n v="19130"/>
    <x v="0"/>
    <x v="2"/>
    <x v="1"/>
    <n v="3443.3"/>
    <n v="219.73"/>
    <n v="246.93"/>
    <n v="3909.96"/>
    <n v="3663.03"/>
    <n v="246.93"/>
  </r>
  <r>
    <s v="I25_66to56"/>
    <s v="Win"/>
    <s v="TR012"/>
    <x v="2"/>
    <x v="5"/>
    <s v="Fi01"/>
    <x v="7"/>
    <s v="MD2.vld"/>
    <s v="4c"/>
    <n v="35"/>
    <n v="0"/>
    <s v="MD"/>
    <s v="MD2"/>
    <n v="19136"/>
    <n v="19135"/>
    <x v="0"/>
    <x v="1"/>
    <x v="1"/>
    <n v="2713.58"/>
    <n v="141.65"/>
    <n v="187.54"/>
    <n v="3042.77"/>
    <n v="2855.23"/>
    <n v="187.54"/>
  </r>
  <r>
    <s v="I25_66to56"/>
    <s v="Win"/>
    <s v="TR012"/>
    <x v="2"/>
    <x v="5"/>
    <s v="Fi01"/>
    <x v="7"/>
    <s v="MD2.vld"/>
    <s v="4c"/>
    <n v="35"/>
    <n v="0"/>
    <s v="MD"/>
    <s v="MD2"/>
    <n v="19149"/>
    <n v="19148"/>
    <x v="0"/>
    <x v="10"/>
    <x v="1"/>
    <n v="1841.6"/>
    <n v="86"/>
    <n v="179.97"/>
    <n v="2107.5700000000002"/>
    <n v="1927.6"/>
    <n v="179.97"/>
  </r>
  <r>
    <s v="I25_66to56"/>
    <s v="Win"/>
    <s v="TR012"/>
    <x v="2"/>
    <x v="5"/>
    <s v="Fi01"/>
    <x v="8"/>
    <s v="PM1.vld"/>
    <s v="4c"/>
    <n v="35"/>
    <n v="0"/>
    <s v="PM"/>
    <s v="PM1"/>
    <n v="5209"/>
    <n v="19241"/>
    <x v="0"/>
    <x v="0"/>
    <x v="0"/>
    <n v="93.02"/>
    <n v="8.57"/>
    <n v="37.83"/>
    <n v="2693.26"/>
    <n v="101.59"/>
    <n v="37.83"/>
  </r>
  <r>
    <s v="I25_66to56"/>
    <s v="Win"/>
    <s v="TR012"/>
    <x v="2"/>
    <x v="5"/>
    <s v="Fi01"/>
    <x v="8"/>
    <s v="PM1.vld"/>
    <s v="4c"/>
    <n v="35"/>
    <n v="0"/>
    <s v="PM"/>
    <s v="PM1"/>
    <n v="5394"/>
    <n v="15366"/>
    <x v="0"/>
    <x v="1"/>
    <x v="0"/>
    <n v="68.09"/>
    <n v="10.65"/>
    <n v="28.83"/>
    <n v="2522.79"/>
    <n v="78.75"/>
    <n v="28.83"/>
  </r>
  <r>
    <s v="I25_66to56"/>
    <s v="Win"/>
    <s v="TR012"/>
    <x v="2"/>
    <x v="5"/>
    <s v="Fi01"/>
    <x v="8"/>
    <s v="PM1.vld"/>
    <s v="4c"/>
    <n v="35"/>
    <n v="0"/>
    <s v="PM"/>
    <s v="PM1"/>
    <n v="13270"/>
    <n v="11802"/>
    <x v="0"/>
    <x v="2"/>
    <x v="0"/>
    <n v="121.08"/>
    <n v="19.07"/>
    <n v="23.13"/>
    <n v="2498.9899999999998"/>
    <n v="140.15"/>
    <n v="23.13"/>
  </r>
  <r>
    <s v="I25_66to56"/>
    <s v="Win"/>
    <s v="TR012"/>
    <x v="2"/>
    <x v="5"/>
    <s v="Fi01"/>
    <x v="8"/>
    <s v="PM1.vld"/>
    <s v="4c"/>
    <n v="35"/>
    <n v="0"/>
    <s v="PM"/>
    <s v="PM1"/>
    <n v="15333"/>
    <n v="18991"/>
    <x v="1"/>
    <x v="3"/>
    <x v="0"/>
    <n v="433.33"/>
    <n v="8.58"/>
    <n v="14.08"/>
    <n v="2660.47"/>
    <n v="441.91"/>
    <n v="14.08"/>
  </r>
  <r>
    <s v="I25_66to56"/>
    <s v="Win"/>
    <s v="TR012"/>
    <x v="2"/>
    <x v="5"/>
    <s v="Fi01"/>
    <x v="8"/>
    <s v="PM1.vld"/>
    <s v="4c"/>
    <n v="35"/>
    <n v="0"/>
    <s v="PM"/>
    <s v="PM1"/>
    <n v="15740"/>
    <n v="15741"/>
    <x v="1"/>
    <x v="4"/>
    <x v="0"/>
    <n v="242.04"/>
    <n v="0"/>
    <n v="0"/>
    <n v="1930.71"/>
    <n v="242.04"/>
    <n v="0"/>
  </r>
  <r>
    <s v="I25_66to56"/>
    <s v="Win"/>
    <s v="TR012"/>
    <x v="2"/>
    <x v="5"/>
    <s v="Fi01"/>
    <x v="8"/>
    <s v="PM1.vld"/>
    <s v="4c"/>
    <n v="35"/>
    <n v="0"/>
    <s v="PM"/>
    <s v="PM1"/>
    <n v="15742"/>
    <n v="15743"/>
    <x v="0"/>
    <x v="5"/>
    <x v="0"/>
    <n v="232.14"/>
    <n v="0"/>
    <n v="0"/>
    <n v="1681.39"/>
    <n v="232.14"/>
    <n v="0"/>
  </r>
  <r>
    <s v="I25_66to56"/>
    <s v="Win"/>
    <s v="TR012"/>
    <x v="2"/>
    <x v="5"/>
    <s v="Fi01"/>
    <x v="8"/>
    <s v="PM1.vld"/>
    <s v="4c"/>
    <n v="35"/>
    <n v="0"/>
    <s v="PM"/>
    <s v="PM1"/>
    <n v="17350"/>
    <n v="17351"/>
    <x v="0"/>
    <x v="6"/>
    <x v="0"/>
    <n v="50.56"/>
    <n v="0"/>
    <n v="0"/>
    <n v="1931.8"/>
    <n v="50.56"/>
    <n v="0"/>
  </r>
  <r>
    <s v="I25_66to56"/>
    <s v="Win"/>
    <s v="TR012"/>
    <x v="2"/>
    <x v="5"/>
    <s v="Fi01"/>
    <x v="8"/>
    <s v="PM1.vld"/>
    <s v="4c"/>
    <n v="35"/>
    <n v="0"/>
    <s v="PM"/>
    <s v="PM1"/>
    <n v="17352"/>
    <n v="17353"/>
    <x v="1"/>
    <x v="7"/>
    <x v="0"/>
    <n v="56.38"/>
    <n v="0"/>
    <n v="0"/>
    <n v="1933.53"/>
    <n v="56.38"/>
    <n v="0"/>
  </r>
  <r>
    <s v="I25_66to56"/>
    <s v="Win"/>
    <s v="TR012"/>
    <x v="2"/>
    <x v="5"/>
    <s v="Fi01"/>
    <x v="8"/>
    <s v="PM1.vld"/>
    <s v="4c"/>
    <n v="35"/>
    <n v="0"/>
    <s v="PM"/>
    <s v="PM1"/>
    <n v="18993"/>
    <n v="15334"/>
    <x v="0"/>
    <x v="8"/>
    <x v="0"/>
    <n v="366.1"/>
    <n v="8.48"/>
    <n v="16.68"/>
    <n v="1947.91"/>
    <n v="374.58"/>
    <n v="16.68"/>
  </r>
  <r>
    <s v="I25_66to56"/>
    <s v="Win"/>
    <s v="TR012"/>
    <x v="2"/>
    <x v="5"/>
    <s v="Fi01"/>
    <x v="8"/>
    <s v="PM1.vld"/>
    <s v="4c"/>
    <n v="35"/>
    <n v="0"/>
    <s v="PM"/>
    <s v="PM1"/>
    <n v="18999"/>
    <n v="19000"/>
    <x v="1"/>
    <x v="9"/>
    <x v="0"/>
    <n v="61.54"/>
    <n v="7.48"/>
    <n v="20.66"/>
    <n v="2601.84"/>
    <n v="69.02"/>
    <n v="20.66"/>
  </r>
  <r>
    <s v="I25_66to56"/>
    <s v="Win"/>
    <s v="TR012"/>
    <x v="2"/>
    <x v="5"/>
    <s v="Fi01"/>
    <x v="8"/>
    <s v="PM1.vld"/>
    <s v="4c"/>
    <n v="35"/>
    <n v="0"/>
    <s v="PM"/>
    <s v="PM1"/>
    <n v="19002"/>
    <n v="19001"/>
    <x v="0"/>
    <x v="10"/>
    <x v="0"/>
    <n v="40.76"/>
    <n v="5.57"/>
    <n v="22.81"/>
    <n v="2231.06"/>
    <n v="46.33"/>
    <n v="22.81"/>
  </r>
  <r>
    <s v="I25_66to56"/>
    <s v="Win"/>
    <s v="TR012"/>
    <x v="2"/>
    <x v="5"/>
    <s v="Fi01"/>
    <x v="8"/>
    <s v="PM1.vld"/>
    <s v="4c"/>
    <n v="35"/>
    <n v="0"/>
    <s v="PM"/>
    <s v="PM1"/>
    <n v="19004"/>
    <n v="13271"/>
    <x v="1"/>
    <x v="11"/>
    <x v="0"/>
    <n v="50.34"/>
    <n v="6.56"/>
    <n v="25.37"/>
    <n v="2807.09"/>
    <n v="56.89"/>
    <n v="25.37"/>
  </r>
  <r>
    <s v="I25_66to56"/>
    <s v="Win"/>
    <s v="TR012"/>
    <x v="2"/>
    <x v="5"/>
    <s v="Fi01"/>
    <x v="8"/>
    <s v="PM1.vld"/>
    <s v="4c"/>
    <n v="35"/>
    <n v="0"/>
    <s v="PM"/>
    <s v="PM1"/>
    <n v="19017"/>
    <n v="19018"/>
    <x v="1"/>
    <x v="11"/>
    <x v="1"/>
    <n v="585.52"/>
    <n v="50.46"/>
    <n v="108.75"/>
    <n v="744.72"/>
    <n v="635.98"/>
    <n v="108.75"/>
  </r>
  <r>
    <s v="I25_66to56"/>
    <s v="Win"/>
    <s v="TR012"/>
    <x v="2"/>
    <x v="5"/>
    <s v="Fi01"/>
    <x v="8"/>
    <s v="PM1.vld"/>
    <s v="4c"/>
    <n v="35"/>
    <n v="0"/>
    <s v="PM"/>
    <s v="PM1"/>
    <n v="19035"/>
    <n v="19036"/>
    <x v="1"/>
    <x v="9"/>
    <x v="1"/>
    <n v="364.12"/>
    <n v="23.85"/>
    <n v="64.040000000000006"/>
    <n v="452.02"/>
    <n v="387.98"/>
    <n v="64.040000000000006"/>
  </r>
  <r>
    <s v="I25_66to56"/>
    <s v="Win"/>
    <s v="TR012"/>
    <x v="2"/>
    <x v="5"/>
    <s v="Fi01"/>
    <x v="8"/>
    <s v="PM1.vld"/>
    <s v="4c"/>
    <n v="35"/>
    <n v="0"/>
    <s v="PM"/>
    <s v="PM1"/>
    <n v="19127"/>
    <n v="19239"/>
    <x v="0"/>
    <x v="0"/>
    <x v="1"/>
    <n v="524.96"/>
    <n v="66.42"/>
    <n v="96.62"/>
    <n v="688"/>
    <n v="591.38"/>
    <n v="96.62"/>
  </r>
  <r>
    <s v="I25_66to56"/>
    <s v="Win"/>
    <s v="TR012"/>
    <x v="2"/>
    <x v="5"/>
    <s v="Fi01"/>
    <x v="8"/>
    <s v="PM1.vld"/>
    <s v="4c"/>
    <n v="35"/>
    <n v="0"/>
    <s v="PM"/>
    <s v="PM1"/>
    <n v="19131"/>
    <n v="19130"/>
    <x v="0"/>
    <x v="2"/>
    <x v="1"/>
    <n v="544.92999999999995"/>
    <n v="60.59"/>
    <n v="108.59"/>
    <n v="714.11"/>
    <n v="605.52"/>
    <n v="108.59"/>
  </r>
  <r>
    <s v="I25_66to56"/>
    <s v="Win"/>
    <s v="TR012"/>
    <x v="2"/>
    <x v="5"/>
    <s v="Fi01"/>
    <x v="8"/>
    <s v="PM1.vld"/>
    <s v="4c"/>
    <n v="35"/>
    <n v="0"/>
    <s v="PM"/>
    <s v="PM1"/>
    <n v="19136"/>
    <n v="19135"/>
    <x v="0"/>
    <x v="1"/>
    <x v="1"/>
    <n v="519.95000000000005"/>
    <n v="53.83"/>
    <n v="96.05"/>
    <n v="669.82"/>
    <n v="573.78"/>
    <n v="96.05"/>
  </r>
  <r>
    <s v="I25_66to56"/>
    <s v="Win"/>
    <s v="TR012"/>
    <x v="2"/>
    <x v="5"/>
    <s v="Fi01"/>
    <x v="8"/>
    <s v="PM1.vld"/>
    <s v="4c"/>
    <n v="35"/>
    <n v="0"/>
    <s v="PM"/>
    <s v="PM1"/>
    <n v="19149"/>
    <n v="19148"/>
    <x v="0"/>
    <x v="10"/>
    <x v="1"/>
    <n v="362.49"/>
    <n v="26.56"/>
    <n v="64.95"/>
    <n v="454"/>
    <n v="389.05"/>
    <n v="64.95"/>
  </r>
  <r>
    <s v="I25_66to56"/>
    <s v="Win"/>
    <s v="TR012"/>
    <x v="2"/>
    <x v="5"/>
    <s v="Fi01"/>
    <x v="9"/>
    <s v="PM2.vld"/>
    <s v="4c"/>
    <n v="35"/>
    <n v="0"/>
    <s v="PM"/>
    <s v="PM2"/>
    <n v="5209"/>
    <n v="19241"/>
    <x v="0"/>
    <x v="0"/>
    <x v="0"/>
    <n v="139.66999999999999"/>
    <n v="13.85"/>
    <n v="76.86"/>
    <n v="5512.99"/>
    <n v="153.52000000000001"/>
    <n v="76.86"/>
  </r>
  <r>
    <s v="I25_66to56"/>
    <s v="Win"/>
    <s v="TR012"/>
    <x v="2"/>
    <x v="5"/>
    <s v="Fi01"/>
    <x v="9"/>
    <s v="PM2.vld"/>
    <s v="4c"/>
    <n v="35"/>
    <n v="0"/>
    <s v="PM"/>
    <s v="PM2"/>
    <n v="5394"/>
    <n v="15366"/>
    <x v="0"/>
    <x v="1"/>
    <x v="0"/>
    <n v="94.79"/>
    <n v="15.18"/>
    <n v="55.8"/>
    <n v="5168.1899999999996"/>
    <n v="109.97"/>
    <n v="55.8"/>
  </r>
  <r>
    <s v="I25_66to56"/>
    <s v="Win"/>
    <s v="TR012"/>
    <x v="2"/>
    <x v="5"/>
    <s v="Fi01"/>
    <x v="9"/>
    <s v="PM2.vld"/>
    <s v="4c"/>
    <n v="35"/>
    <n v="0"/>
    <s v="PM"/>
    <s v="PM2"/>
    <n v="13270"/>
    <n v="11802"/>
    <x v="0"/>
    <x v="2"/>
    <x v="0"/>
    <n v="212.09"/>
    <n v="33.590000000000003"/>
    <n v="42.64"/>
    <n v="5104.88"/>
    <n v="245.68"/>
    <n v="42.64"/>
  </r>
  <r>
    <s v="I25_66to56"/>
    <s v="Win"/>
    <s v="TR012"/>
    <x v="2"/>
    <x v="5"/>
    <s v="Fi01"/>
    <x v="9"/>
    <s v="PM2.vld"/>
    <s v="4c"/>
    <n v="35"/>
    <n v="0"/>
    <s v="PM"/>
    <s v="PM2"/>
    <n v="15333"/>
    <n v="18991"/>
    <x v="1"/>
    <x v="3"/>
    <x v="0"/>
    <n v="840.25"/>
    <n v="17.2"/>
    <n v="31.11"/>
    <n v="5703.52"/>
    <n v="857.44"/>
    <n v="31.11"/>
  </r>
  <r>
    <s v="I25_66to56"/>
    <s v="Win"/>
    <s v="TR012"/>
    <x v="2"/>
    <x v="5"/>
    <s v="Fi01"/>
    <x v="9"/>
    <s v="PM2.vld"/>
    <s v="4c"/>
    <n v="35"/>
    <n v="0"/>
    <s v="PM"/>
    <s v="PM2"/>
    <n v="15740"/>
    <n v="15741"/>
    <x v="1"/>
    <x v="4"/>
    <x v="0"/>
    <n v="401.32"/>
    <n v="0"/>
    <n v="0"/>
    <n v="4103.1000000000004"/>
    <n v="401.32"/>
    <n v="0"/>
  </r>
  <r>
    <s v="I25_66to56"/>
    <s v="Win"/>
    <s v="TR012"/>
    <x v="2"/>
    <x v="5"/>
    <s v="Fi01"/>
    <x v="9"/>
    <s v="PM2.vld"/>
    <s v="4c"/>
    <n v="35"/>
    <n v="0"/>
    <s v="PM"/>
    <s v="PM2"/>
    <n v="15742"/>
    <n v="15743"/>
    <x v="0"/>
    <x v="5"/>
    <x v="0"/>
    <n v="503.89"/>
    <n v="0"/>
    <n v="0"/>
    <n v="3483.59"/>
    <n v="503.89"/>
    <n v="0"/>
  </r>
  <r>
    <s v="I25_66to56"/>
    <s v="Win"/>
    <s v="TR012"/>
    <x v="2"/>
    <x v="5"/>
    <s v="Fi01"/>
    <x v="9"/>
    <s v="PM2.vld"/>
    <s v="4c"/>
    <n v="35"/>
    <n v="0"/>
    <s v="PM"/>
    <s v="PM2"/>
    <n v="17350"/>
    <n v="17351"/>
    <x v="0"/>
    <x v="6"/>
    <x v="0"/>
    <n v="112.08"/>
    <n v="0"/>
    <n v="0"/>
    <n v="4147.8"/>
    <n v="112.08"/>
    <n v="0"/>
  </r>
  <r>
    <s v="I25_66to56"/>
    <s v="Win"/>
    <s v="TR012"/>
    <x v="2"/>
    <x v="5"/>
    <s v="Fi01"/>
    <x v="9"/>
    <s v="PM2.vld"/>
    <s v="4c"/>
    <n v="35"/>
    <n v="0"/>
    <s v="PM"/>
    <s v="PM2"/>
    <n v="17352"/>
    <n v="17353"/>
    <x v="1"/>
    <x v="7"/>
    <x v="0"/>
    <n v="90.36"/>
    <n v="0"/>
    <n v="0"/>
    <n v="4081.16"/>
    <n v="90.36"/>
    <n v="0"/>
  </r>
  <r>
    <s v="I25_66to56"/>
    <s v="Win"/>
    <s v="TR012"/>
    <x v="2"/>
    <x v="5"/>
    <s v="Fi01"/>
    <x v="9"/>
    <s v="PM2.vld"/>
    <s v="4c"/>
    <n v="35"/>
    <n v="0"/>
    <s v="PM"/>
    <s v="PM2"/>
    <n v="18993"/>
    <n v="15334"/>
    <x v="0"/>
    <x v="8"/>
    <x v="0"/>
    <n v="833.73"/>
    <n v="21.15"/>
    <n v="36.04"/>
    <n v="4046.15"/>
    <n v="854.88"/>
    <n v="36.04"/>
  </r>
  <r>
    <s v="I25_66to56"/>
    <s v="Win"/>
    <s v="TR012"/>
    <x v="2"/>
    <x v="5"/>
    <s v="Fi01"/>
    <x v="9"/>
    <s v="PM2.vld"/>
    <s v="4c"/>
    <n v="35"/>
    <n v="0"/>
    <s v="PM"/>
    <s v="PM2"/>
    <n v="18999"/>
    <n v="19000"/>
    <x v="1"/>
    <x v="9"/>
    <x v="0"/>
    <n v="85.14"/>
    <n v="10.39"/>
    <n v="46.08"/>
    <n v="5516.42"/>
    <n v="95.53"/>
    <n v="46.08"/>
  </r>
  <r>
    <s v="I25_66to56"/>
    <s v="Win"/>
    <s v="TR012"/>
    <x v="2"/>
    <x v="5"/>
    <s v="Fi01"/>
    <x v="9"/>
    <s v="PM2.vld"/>
    <s v="4c"/>
    <n v="35"/>
    <n v="0"/>
    <s v="PM"/>
    <s v="PM2"/>
    <n v="19002"/>
    <n v="19001"/>
    <x v="0"/>
    <x v="10"/>
    <x v="0"/>
    <n v="107.79"/>
    <n v="14.18"/>
    <n v="53.59"/>
    <n v="4608.01"/>
    <n v="121.97"/>
    <n v="53.59"/>
  </r>
  <r>
    <s v="I25_66to56"/>
    <s v="Win"/>
    <s v="TR012"/>
    <x v="2"/>
    <x v="5"/>
    <s v="Fi01"/>
    <x v="9"/>
    <s v="PM2.vld"/>
    <s v="4c"/>
    <n v="35"/>
    <n v="0"/>
    <s v="PM"/>
    <s v="PM2"/>
    <n v="19004"/>
    <n v="13271"/>
    <x v="1"/>
    <x v="11"/>
    <x v="0"/>
    <n v="80.64"/>
    <n v="9.86"/>
    <n v="64.599999999999994"/>
    <n v="6133.09"/>
    <n v="90.51"/>
    <n v="64.599999999999994"/>
  </r>
  <r>
    <s v="I25_66to56"/>
    <s v="Win"/>
    <s v="TR012"/>
    <x v="2"/>
    <x v="5"/>
    <s v="Fi01"/>
    <x v="9"/>
    <s v="PM2.vld"/>
    <s v="4c"/>
    <n v="35"/>
    <n v="0"/>
    <s v="PM"/>
    <s v="PM2"/>
    <n v="19017"/>
    <n v="19018"/>
    <x v="1"/>
    <x v="11"/>
    <x v="1"/>
    <n v="806.16"/>
    <n v="80.11"/>
    <n v="314.20999999999998"/>
    <n v="1200.49"/>
    <n v="886.28"/>
    <n v="314.20999999999998"/>
  </r>
  <r>
    <s v="I25_66to56"/>
    <s v="Win"/>
    <s v="TR012"/>
    <x v="2"/>
    <x v="5"/>
    <s v="Fi01"/>
    <x v="9"/>
    <s v="PM2.vld"/>
    <s v="4c"/>
    <n v="35"/>
    <n v="0"/>
    <s v="PM"/>
    <s v="PM2"/>
    <n v="19035"/>
    <n v="19036"/>
    <x v="1"/>
    <x v="9"/>
    <x v="1"/>
    <n v="546.83000000000004"/>
    <n v="46.23"/>
    <n v="167.73"/>
    <n v="760.79"/>
    <n v="593.05999999999995"/>
    <n v="167.73"/>
  </r>
  <r>
    <s v="I25_66to56"/>
    <s v="Win"/>
    <s v="TR012"/>
    <x v="2"/>
    <x v="5"/>
    <s v="Fi01"/>
    <x v="9"/>
    <s v="PM2.vld"/>
    <s v="4c"/>
    <n v="35"/>
    <n v="0"/>
    <s v="PM"/>
    <s v="PM2"/>
    <n v="19127"/>
    <n v="19239"/>
    <x v="0"/>
    <x v="0"/>
    <x v="1"/>
    <n v="980.66"/>
    <n v="125.16"/>
    <n v="229.11"/>
    <n v="1334.93"/>
    <n v="1105.82"/>
    <n v="229.11"/>
  </r>
  <r>
    <s v="I25_66to56"/>
    <s v="Win"/>
    <s v="TR012"/>
    <x v="2"/>
    <x v="5"/>
    <s v="Fi01"/>
    <x v="9"/>
    <s v="PM2.vld"/>
    <s v="4c"/>
    <n v="35"/>
    <n v="0"/>
    <s v="PM"/>
    <s v="PM2"/>
    <n v="19131"/>
    <n v="19130"/>
    <x v="0"/>
    <x v="2"/>
    <x v="1"/>
    <n v="1003.14"/>
    <n v="113.35"/>
    <n v="255.78"/>
    <n v="1372.27"/>
    <n v="1116.49"/>
    <n v="255.78"/>
  </r>
  <r>
    <s v="I25_66to56"/>
    <s v="Win"/>
    <s v="TR012"/>
    <x v="2"/>
    <x v="5"/>
    <s v="Fi01"/>
    <x v="9"/>
    <s v="PM2.vld"/>
    <s v="4c"/>
    <n v="35"/>
    <n v="0"/>
    <s v="PM"/>
    <s v="PM2"/>
    <n v="19136"/>
    <n v="19135"/>
    <x v="0"/>
    <x v="1"/>
    <x v="1"/>
    <n v="995.68"/>
    <n v="105.7"/>
    <n v="233.46"/>
    <n v="1334.84"/>
    <n v="1101.3800000000001"/>
    <n v="233.46"/>
  </r>
  <r>
    <s v="I25_66to56"/>
    <s v="Win"/>
    <s v="TR012"/>
    <x v="2"/>
    <x v="5"/>
    <s v="Fi01"/>
    <x v="9"/>
    <s v="PM2.vld"/>
    <s v="4c"/>
    <n v="35"/>
    <n v="0"/>
    <s v="PM"/>
    <s v="PM2"/>
    <n v="19149"/>
    <n v="19148"/>
    <x v="0"/>
    <x v="10"/>
    <x v="1"/>
    <n v="778.85"/>
    <n v="64.28"/>
    <n v="152.59"/>
    <n v="995.73"/>
    <n v="843.13"/>
    <n v="152.59"/>
  </r>
  <r>
    <s v="I25_66to56"/>
    <s v="Win"/>
    <s v="TR012"/>
    <x v="2"/>
    <x v="5"/>
    <s v="Fi01"/>
    <x v="10"/>
    <s v="PM3.vld"/>
    <s v="4c"/>
    <n v="35"/>
    <n v="0"/>
    <s v="PM"/>
    <s v="PM3"/>
    <n v="5209"/>
    <n v="19241"/>
    <x v="0"/>
    <x v="0"/>
    <x v="0"/>
    <n v="152.44999999999999"/>
    <n v="17.899999999999999"/>
    <n v="147.44999999999999"/>
    <n v="9066.5"/>
    <n v="170.34"/>
    <n v="147.44999999999999"/>
  </r>
  <r>
    <s v="I25_66to56"/>
    <s v="Win"/>
    <s v="TR012"/>
    <x v="2"/>
    <x v="5"/>
    <s v="Fi01"/>
    <x v="10"/>
    <s v="PM3.vld"/>
    <s v="4c"/>
    <n v="35"/>
    <n v="0"/>
    <s v="PM"/>
    <s v="PM3"/>
    <n v="5394"/>
    <n v="15366"/>
    <x v="0"/>
    <x v="1"/>
    <x v="0"/>
    <n v="181"/>
    <n v="30.61"/>
    <n v="131.18"/>
    <n v="8162.88"/>
    <n v="211.6"/>
    <n v="131.18"/>
  </r>
  <r>
    <s v="I25_66to56"/>
    <s v="Win"/>
    <s v="TR012"/>
    <x v="2"/>
    <x v="5"/>
    <s v="Fi01"/>
    <x v="10"/>
    <s v="PM3.vld"/>
    <s v="4c"/>
    <n v="35"/>
    <n v="0"/>
    <s v="PM"/>
    <s v="PM3"/>
    <n v="13270"/>
    <n v="11802"/>
    <x v="0"/>
    <x v="2"/>
    <x v="0"/>
    <n v="429"/>
    <n v="67.31"/>
    <n v="79.25"/>
    <n v="8376.39"/>
    <n v="496.31"/>
    <n v="79.25"/>
  </r>
  <r>
    <s v="I25_66to56"/>
    <s v="Win"/>
    <s v="TR012"/>
    <x v="2"/>
    <x v="5"/>
    <s v="Fi01"/>
    <x v="10"/>
    <s v="PM3.vld"/>
    <s v="4c"/>
    <n v="35"/>
    <n v="0"/>
    <s v="PM"/>
    <s v="PM3"/>
    <n v="15333"/>
    <n v="18991"/>
    <x v="1"/>
    <x v="3"/>
    <x v="0"/>
    <n v="1280.74"/>
    <n v="24.12"/>
    <n v="48.19"/>
    <n v="9118.4"/>
    <n v="1304.8599999999999"/>
    <n v="48.19"/>
  </r>
  <r>
    <s v="I25_66to56"/>
    <s v="Win"/>
    <s v="TR012"/>
    <x v="2"/>
    <x v="5"/>
    <s v="Fi01"/>
    <x v="10"/>
    <s v="PM3.vld"/>
    <s v="4c"/>
    <n v="35"/>
    <n v="0"/>
    <s v="PM"/>
    <s v="PM3"/>
    <n v="15740"/>
    <n v="15741"/>
    <x v="1"/>
    <x v="4"/>
    <x v="0"/>
    <n v="598.98"/>
    <n v="0"/>
    <n v="0"/>
    <n v="6381.45"/>
    <n v="598.98"/>
    <n v="0"/>
  </r>
  <r>
    <s v="I25_66to56"/>
    <s v="Win"/>
    <s v="TR012"/>
    <x v="2"/>
    <x v="5"/>
    <s v="Fi01"/>
    <x v="10"/>
    <s v="PM3.vld"/>
    <s v="4c"/>
    <n v="35"/>
    <n v="0"/>
    <s v="PM"/>
    <s v="PM3"/>
    <n v="15742"/>
    <n v="15743"/>
    <x v="0"/>
    <x v="5"/>
    <x v="0"/>
    <n v="794.26"/>
    <n v="0"/>
    <n v="0"/>
    <n v="5118.62"/>
    <n v="794.26"/>
    <n v="0"/>
  </r>
  <r>
    <s v="I25_66to56"/>
    <s v="Win"/>
    <s v="TR012"/>
    <x v="2"/>
    <x v="5"/>
    <s v="Fi01"/>
    <x v="10"/>
    <s v="PM3.vld"/>
    <s v="4c"/>
    <n v="35"/>
    <n v="0"/>
    <s v="PM"/>
    <s v="PM3"/>
    <n v="17350"/>
    <n v="17351"/>
    <x v="0"/>
    <x v="6"/>
    <x v="0"/>
    <n v="170.76"/>
    <n v="0"/>
    <n v="0"/>
    <n v="6603.94"/>
    <n v="170.76"/>
    <n v="0"/>
  </r>
  <r>
    <s v="I25_66to56"/>
    <s v="Win"/>
    <s v="TR012"/>
    <x v="2"/>
    <x v="5"/>
    <s v="Fi01"/>
    <x v="10"/>
    <s v="PM3.vld"/>
    <s v="4c"/>
    <n v="35"/>
    <n v="0"/>
    <s v="PM"/>
    <s v="PM3"/>
    <n v="17352"/>
    <n v="17353"/>
    <x v="1"/>
    <x v="7"/>
    <x v="0"/>
    <n v="128.11000000000001"/>
    <n v="0"/>
    <n v="0"/>
    <n v="6440.46"/>
    <n v="128.11000000000001"/>
    <n v="0"/>
  </r>
  <r>
    <s v="I25_66to56"/>
    <s v="Win"/>
    <s v="TR012"/>
    <x v="2"/>
    <x v="5"/>
    <s v="Fi01"/>
    <x v="10"/>
    <s v="PM3.vld"/>
    <s v="4c"/>
    <n v="35"/>
    <n v="0"/>
    <s v="PM"/>
    <s v="PM3"/>
    <n v="18993"/>
    <n v="15334"/>
    <x v="0"/>
    <x v="8"/>
    <x v="0"/>
    <n v="1354.34"/>
    <n v="35.43"/>
    <n v="55.18"/>
    <n v="6394.18"/>
    <n v="1389.77"/>
    <n v="55.18"/>
  </r>
  <r>
    <s v="I25_66to56"/>
    <s v="Win"/>
    <s v="TR012"/>
    <x v="2"/>
    <x v="5"/>
    <s v="Fi01"/>
    <x v="10"/>
    <s v="PM3.vld"/>
    <s v="4c"/>
    <n v="35"/>
    <n v="0"/>
    <s v="PM"/>
    <s v="PM3"/>
    <n v="18999"/>
    <n v="19000"/>
    <x v="1"/>
    <x v="9"/>
    <x v="0"/>
    <n v="135.33000000000001"/>
    <n v="16.47"/>
    <n v="79.08"/>
    <n v="8958.5"/>
    <n v="151.80000000000001"/>
    <n v="79.08"/>
  </r>
  <r>
    <s v="I25_66to56"/>
    <s v="Win"/>
    <s v="TR012"/>
    <x v="2"/>
    <x v="5"/>
    <s v="Fi01"/>
    <x v="10"/>
    <s v="PM3.vld"/>
    <s v="4c"/>
    <n v="35"/>
    <n v="0"/>
    <s v="PM"/>
    <s v="PM3"/>
    <n v="19002"/>
    <n v="19001"/>
    <x v="0"/>
    <x v="10"/>
    <x v="0"/>
    <n v="187.87"/>
    <n v="25.4"/>
    <n v="91.6"/>
    <n v="7246.02"/>
    <n v="213.27"/>
    <n v="91.6"/>
  </r>
  <r>
    <s v="I25_66to56"/>
    <s v="Win"/>
    <s v="TR012"/>
    <x v="2"/>
    <x v="5"/>
    <s v="Fi01"/>
    <x v="10"/>
    <s v="PM3.vld"/>
    <s v="4c"/>
    <n v="35"/>
    <n v="0"/>
    <s v="PM"/>
    <s v="PM3"/>
    <n v="19004"/>
    <n v="13271"/>
    <x v="1"/>
    <x v="11"/>
    <x v="0"/>
    <n v="280.97000000000003"/>
    <n v="39.729999999999997"/>
    <n v="232.6"/>
    <n v="9956.5400000000009"/>
    <n v="320.7"/>
    <n v="232.6"/>
  </r>
  <r>
    <s v="I25_66to56"/>
    <s v="Win"/>
    <s v="TR012"/>
    <x v="2"/>
    <x v="5"/>
    <s v="Fi01"/>
    <x v="10"/>
    <s v="PM3.vld"/>
    <s v="4c"/>
    <n v="35"/>
    <n v="0"/>
    <s v="PM"/>
    <s v="PM3"/>
    <n v="19017"/>
    <n v="19018"/>
    <x v="1"/>
    <x v="11"/>
    <x v="1"/>
    <n v="1352.75"/>
    <n v="153.62"/>
    <n v="684.82"/>
    <n v="2191.19"/>
    <n v="1506.37"/>
    <n v="684.82"/>
  </r>
  <r>
    <s v="I25_66to56"/>
    <s v="Win"/>
    <s v="TR012"/>
    <x v="2"/>
    <x v="5"/>
    <s v="Fi01"/>
    <x v="10"/>
    <s v="PM3.vld"/>
    <s v="4c"/>
    <n v="35"/>
    <n v="0"/>
    <s v="PM"/>
    <s v="PM3"/>
    <n v="19035"/>
    <n v="19036"/>
    <x v="1"/>
    <x v="9"/>
    <x v="1"/>
    <n v="830.18"/>
    <n v="83.64"/>
    <n v="400.81"/>
    <n v="1314.64"/>
    <n v="913.82"/>
    <n v="400.81"/>
  </r>
  <r>
    <s v="I25_66to56"/>
    <s v="Win"/>
    <s v="TR012"/>
    <x v="2"/>
    <x v="5"/>
    <s v="Fi01"/>
    <x v="10"/>
    <s v="PM3.vld"/>
    <s v="4c"/>
    <n v="35"/>
    <n v="0"/>
    <s v="PM"/>
    <s v="PM3"/>
    <n v="19127"/>
    <n v="19239"/>
    <x v="0"/>
    <x v="0"/>
    <x v="1"/>
    <n v="1685.63"/>
    <n v="221.55"/>
    <n v="441.36"/>
    <n v="2348.5300000000002"/>
    <n v="1907.18"/>
    <n v="441.36"/>
  </r>
  <r>
    <s v="I25_66to56"/>
    <s v="Win"/>
    <s v="TR012"/>
    <x v="2"/>
    <x v="5"/>
    <s v="Fi01"/>
    <x v="10"/>
    <s v="PM3.vld"/>
    <s v="4c"/>
    <n v="35"/>
    <n v="0"/>
    <s v="PM"/>
    <s v="PM3"/>
    <n v="19131"/>
    <n v="19130"/>
    <x v="0"/>
    <x v="2"/>
    <x v="1"/>
    <n v="1538.8"/>
    <n v="179.34"/>
    <n v="471.21"/>
    <n v="2189.34"/>
    <n v="1718.14"/>
    <n v="471.21"/>
  </r>
  <r>
    <s v="I25_66to56"/>
    <s v="Win"/>
    <s v="TR012"/>
    <x v="2"/>
    <x v="5"/>
    <s v="Fi01"/>
    <x v="10"/>
    <s v="PM3.vld"/>
    <s v="4c"/>
    <n v="35"/>
    <n v="0"/>
    <s v="PM"/>
    <s v="PM3"/>
    <n v="19136"/>
    <n v="19135"/>
    <x v="0"/>
    <x v="1"/>
    <x v="1"/>
    <n v="1481.26"/>
    <n v="160.35"/>
    <n v="391.35"/>
    <n v="2032.96"/>
    <n v="1641.61"/>
    <n v="391.35"/>
  </r>
  <r>
    <s v="I25_66to56"/>
    <s v="Win"/>
    <s v="TR012"/>
    <x v="2"/>
    <x v="5"/>
    <s v="Fi01"/>
    <x v="10"/>
    <s v="PM3.vld"/>
    <s v="4c"/>
    <n v="35"/>
    <n v="0"/>
    <s v="PM"/>
    <s v="PM3"/>
    <n v="19149"/>
    <n v="19148"/>
    <x v="0"/>
    <x v="10"/>
    <x v="1"/>
    <n v="1181.6400000000001"/>
    <n v="100.1"/>
    <n v="272.44"/>
    <n v="1554.18"/>
    <n v="1281.74"/>
    <n v="272.44"/>
  </r>
  <r>
    <s v="I25_66to56"/>
    <s v="Win"/>
    <s v="TR012"/>
    <x v="2"/>
    <x v="5"/>
    <s v="Fi01"/>
    <x v="11"/>
    <s v="PM4.vld"/>
    <s v="4c"/>
    <n v="35"/>
    <n v="0"/>
    <s v="PM"/>
    <s v="PM4"/>
    <n v="5209"/>
    <n v="19241"/>
    <x v="0"/>
    <x v="0"/>
    <x v="0"/>
    <n v="117.99"/>
    <n v="12.25"/>
    <n v="83.44"/>
    <n v="5590.42"/>
    <n v="130.24"/>
    <n v="83.44"/>
  </r>
  <r>
    <s v="I25_66to56"/>
    <s v="Win"/>
    <s v="TR012"/>
    <x v="2"/>
    <x v="5"/>
    <s v="Fi01"/>
    <x v="11"/>
    <s v="PM4.vld"/>
    <s v="4c"/>
    <n v="35"/>
    <n v="0"/>
    <s v="PM"/>
    <s v="PM4"/>
    <n v="5394"/>
    <n v="15366"/>
    <x v="0"/>
    <x v="1"/>
    <x v="0"/>
    <n v="162.13999999999999"/>
    <n v="23.81"/>
    <n v="54.62"/>
    <n v="5051.53"/>
    <n v="185.96"/>
    <n v="54.62"/>
  </r>
  <r>
    <s v="I25_66to56"/>
    <s v="Win"/>
    <s v="TR012"/>
    <x v="2"/>
    <x v="5"/>
    <s v="Fi01"/>
    <x v="11"/>
    <s v="PM4.vld"/>
    <s v="4c"/>
    <n v="35"/>
    <n v="0"/>
    <s v="PM"/>
    <s v="PM4"/>
    <n v="13270"/>
    <n v="11802"/>
    <x v="0"/>
    <x v="2"/>
    <x v="0"/>
    <n v="223.27"/>
    <n v="34.17"/>
    <n v="42.33"/>
    <n v="5098.59"/>
    <n v="257.44"/>
    <n v="42.33"/>
  </r>
  <r>
    <s v="I25_66to56"/>
    <s v="Win"/>
    <s v="TR012"/>
    <x v="2"/>
    <x v="5"/>
    <s v="Fi01"/>
    <x v="11"/>
    <s v="PM4.vld"/>
    <s v="4c"/>
    <n v="35"/>
    <n v="0"/>
    <s v="PM"/>
    <s v="PM4"/>
    <n v="15333"/>
    <n v="18991"/>
    <x v="1"/>
    <x v="3"/>
    <x v="0"/>
    <n v="757.79"/>
    <n v="16.55"/>
    <n v="31.19"/>
    <n v="5173.46"/>
    <n v="774.34"/>
    <n v="31.19"/>
  </r>
  <r>
    <s v="I25_66to56"/>
    <s v="Win"/>
    <s v="TR012"/>
    <x v="2"/>
    <x v="5"/>
    <s v="Fi01"/>
    <x v="11"/>
    <s v="PM4.vld"/>
    <s v="4c"/>
    <n v="35"/>
    <n v="0"/>
    <s v="PM"/>
    <s v="PM4"/>
    <n v="15740"/>
    <n v="15741"/>
    <x v="1"/>
    <x v="4"/>
    <x v="0"/>
    <n v="402.71"/>
    <n v="0"/>
    <n v="0"/>
    <n v="3721.03"/>
    <n v="402.71"/>
    <n v="0"/>
  </r>
  <r>
    <s v="I25_66to56"/>
    <s v="Win"/>
    <s v="TR012"/>
    <x v="2"/>
    <x v="5"/>
    <s v="Fi01"/>
    <x v="11"/>
    <s v="PM4.vld"/>
    <s v="4c"/>
    <n v="35"/>
    <n v="0"/>
    <s v="PM"/>
    <s v="PM4"/>
    <n v="15742"/>
    <n v="15743"/>
    <x v="0"/>
    <x v="5"/>
    <x v="0"/>
    <n v="379.67"/>
    <n v="0"/>
    <n v="0"/>
    <n v="2677.69"/>
    <n v="379.67"/>
    <n v="0"/>
  </r>
  <r>
    <s v="I25_66to56"/>
    <s v="Win"/>
    <s v="TR012"/>
    <x v="2"/>
    <x v="5"/>
    <s v="Fi01"/>
    <x v="11"/>
    <s v="PM4.vld"/>
    <s v="4c"/>
    <n v="35"/>
    <n v="0"/>
    <s v="PM"/>
    <s v="PM4"/>
    <n v="17350"/>
    <n v="17351"/>
    <x v="0"/>
    <x v="6"/>
    <x v="0"/>
    <n v="106.04"/>
    <n v="0"/>
    <n v="0"/>
    <n v="3762.6"/>
    <n v="106.04"/>
    <n v="0"/>
  </r>
  <r>
    <s v="I25_66to56"/>
    <s v="Win"/>
    <s v="TR012"/>
    <x v="2"/>
    <x v="5"/>
    <s v="Fi01"/>
    <x v="11"/>
    <s v="PM4.vld"/>
    <s v="4c"/>
    <n v="35"/>
    <n v="0"/>
    <s v="PM"/>
    <s v="PM4"/>
    <n v="17352"/>
    <n v="17353"/>
    <x v="1"/>
    <x v="7"/>
    <x v="0"/>
    <n v="98.22"/>
    <n v="0"/>
    <n v="0"/>
    <n v="3821.8"/>
    <n v="98.22"/>
    <n v="0"/>
  </r>
  <r>
    <s v="I25_66to56"/>
    <s v="Win"/>
    <s v="TR012"/>
    <x v="2"/>
    <x v="5"/>
    <s v="Fi01"/>
    <x v="11"/>
    <s v="PM4.vld"/>
    <s v="4c"/>
    <n v="35"/>
    <n v="0"/>
    <s v="PM"/>
    <s v="PM4"/>
    <n v="18993"/>
    <n v="15334"/>
    <x v="0"/>
    <x v="8"/>
    <x v="0"/>
    <n v="623.99"/>
    <n v="16.22"/>
    <n v="29.12"/>
    <n v="3281.41"/>
    <n v="640.22"/>
    <n v="29.12"/>
  </r>
  <r>
    <s v="I25_66to56"/>
    <s v="Win"/>
    <s v="TR012"/>
    <x v="2"/>
    <x v="5"/>
    <s v="Fi01"/>
    <x v="11"/>
    <s v="PM4.vld"/>
    <s v="4c"/>
    <n v="35"/>
    <n v="0"/>
    <s v="PM"/>
    <s v="PM4"/>
    <n v="18999"/>
    <n v="19000"/>
    <x v="1"/>
    <x v="9"/>
    <x v="0"/>
    <n v="123.65"/>
    <n v="15.08"/>
    <n v="48.93"/>
    <n v="5255.26"/>
    <n v="138.72999999999999"/>
    <n v="48.93"/>
  </r>
  <r>
    <s v="I25_66to56"/>
    <s v="Win"/>
    <s v="TR012"/>
    <x v="2"/>
    <x v="5"/>
    <s v="Fi01"/>
    <x v="11"/>
    <s v="PM4.vld"/>
    <s v="4c"/>
    <n v="35"/>
    <n v="0"/>
    <s v="PM"/>
    <s v="PM4"/>
    <n v="19002"/>
    <n v="19001"/>
    <x v="0"/>
    <x v="10"/>
    <x v="0"/>
    <n v="86.55"/>
    <n v="11.81"/>
    <n v="50.17"/>
    <n v="4219.71"/>
    <n v="98.37"/>
    <n v="50.17"/>
  </r>
  <r>
    <s v="I25_66to56"/>
    <s v="Win"/>
    <s v="TR012"/>
    <x v="2"/>
    <x v="5"/>
    <s v="Fi01"/>
    <x v="11"/>
    <s v="PM4.vld"/>
    <s v="4c"/>
    <n v="35"/>
    <n v="0"/>
    <s v="PM"/>
    <s v="PM4"/>
    <n v="19004"/>
    <n v="13271"/>
    <x v="1"/>
    <x v="11"/>
    <x v="0"/>
    <n v="116.64"/>
    <n v="14.78"/>
    <n v="70.739999999999995"/>
    <n v="5725.16"/>
    <n v="131.41999999999999"/>
    <n v="70.739999999999995"/>
  </r>
  <r>
    <s v="I25_66to56"/>
    <s v="Win"/>
    <s v="TR012"/>
    <x v="2"/>
    <x v="5"/>
    <s v="Fi01"/>
    <x v="11"/>
    <s v="PM4.vld"/>
    <s v="4c"/>
    <n v="35"/>
    <n v="0"/>
    <s v="PM"/>
    <s v="PM4"/>
    <n v="19017"/>
    <n v="19018"/>
    <x v="1"/>
    <x v="11"/>
    <x v="1"/>
    <n v="1012.2"/>
    <n v="91.06"/>
    <n v="256.07"/>
    <n v="1359.32"/>
    <n v="1103.25"/>
    <n v="256.07"/>
  </r>
  <r>
    <s v="I25_66to56"/>
    <s v="Win"/>
    <s v="TR012"/>
    <x v="2"/>
    <x v="5"/>
    <s v="Fi01"/>
    <x v="11"/>
    <s v="PM4.vld"/>
    <s v="4c"/>
    <n v="35"/>
    <n v="0"/>
    <s v="PM"/>
    <s v="PM4"/>
    <n v="19035"/>
    <n v="19036"/>
    <x v="1"/>
    <x v="9"/>
    <x v="1"/>
    <n v="574.08000000000004"/>
    <n v="39.67"/>
    <n v="134.37"/>
    <n v="748.12"/>
    <n v="613.75"/>
    <n v="134.37"/>
  </r>
  <r>
    <s v="I25_66to56"/>
    <s v="Win"/>
    <s v="TR012"/>
    <x v="2"/>
    <x v="5"/>
    <s v="Fi01"/>
    <x v="11"/>
    <s v="PM4.vld"/>
    <s v="4c"/>
    <n v="35"/>
    <n v="0"/>
    <s v="PM"/>
    <s v="PM4"/>
    <n v="19127"/>
    <n v="19239"/>
    <x v="0"/>
    <x v="0"/>
    <x v="1"/>
    <n v="1087.8399999999999"/>
    <n v="135.38999999999999"/>
    <n v="195.94"/>
    <n v="1419.17"/>
    <n v="1223.23"/>
    <n v="195.94"/>
  </r>
  <r>
    <s v="I25_66to56"/>
    <s v="Win"/>
    <s v="TR012"/>
    <x v="2"/>
    <x v="5"/>
    <s v="Fi01"/>
    <x v="11"/>
    <s v="PM4.vld"/>
    <s v="4c"/>
    <n v="35"/>
    <n v="0"/>
    <s v="PM"/>
    <s v="PM4"/>
    <n v="19131"/>
    <n v="19130"/>
    <x v="0"/>
    <x v="2"/>
    <x v="1"/>
    <n v="1055.58"/>
    <n v="119.7"/>
    <n v="227.28"/>
    <n v="1402.57"/>
    <n v="1175.29"/>
    <n v="227.28"/>
  </r>
  <r>
    <s v="I25_66to56"/>
    <s v="Win"/>
    <s v="TR012"/>
    <x v="2"/>
    <x v="5"/>
    <s v="Fi01"/>
    <x v="11"/>
    <s v="PM4.vld"/>
    <s v="4c"/>
    <n v="35"/>
    <n v="0"/>
    <s v="PM"/>
    <s v="PM4"/>
    <n v="19136"/>
    <n v="19135"/>
    <x v="0"/>
    <x v="1"/>
    <x v="1"/>
    <n v="957.61"/>
    <n v="101.5"/>
    <n v="211.4"/>
    <n v="1270.5"/>
    <n v="1059.0999999999999"/>
    <n v="211.4"/>
  </r>
  <r>
    <s v="I25_66to56"/>
    <s v="Win"/>
    <s v="TR012"/>
    <x v="2"/>
    <x v="5"/>
    <s v="Fi01"/>
    <x v="11"/>
    <s v="PM4.vld"/>
    <s v="4c"/>
    <n v="35"/>
    <n v="0"/>
    <s v="PM"/>
    <s v="PM4"/>
    <n v="19149"/>
    <n v="19148"/>
    <x v="0"/>
    <x v="10"/>
    <x v="1"/>
    <n v="628.75"/>
    <n v="50.09"/>
    <n v="140.5"/>
    <n v="819.34"/>
    <n v="678.84"/>
    <n v="140.5"/>
  </r>
  <r>
    <s v="I25_66to56"/>
    <s v="Win"/>
    <s v="TR012"/>
    <x v="0"/>
    <x v="6"/>
    <s v="Fi01"/>
    <x v="0"/>
    <s v="AM1.vld"/>
    <s v="x1"/>
    <n v="15"/>
    <n v="0"/>
    <s v="AM"/>
    <s v="AM1"/>
    <n v="5209"/>
    <n v="19241"/>
    <x v="0"/>
    <x v="0"/>
    <x v="0"/>
    <n v="10.039999999999999"/>
    <n v="0.56999999999999995"/>
    <n v="16.739999999999998"/>
    <n v="1865.52"/>
    <n v="10.61"/>
    <n v="16.739999999999998"/>
  </r>
  <r>
    <s v="I25_66to56"/>
    <s v="Win"/>
    <s v="TR012"/>
    <x v="0"/>
    <x v="6"/>
    <s v="Fi01"/>
    <x v="0"/>
    <s v="AM1.vld"/>
    <s v="x1"/>
    <n v="15"/>
    <n v="0"/>
    <s v="AM"/>
    <s v="AM1"/>
    <n v="5394"/>
    <n v="15366"/>
    <x v="0"/>
    <x v="1"/>
    <x v="0"/>
    <n v="1.92"/>
    <n v="0.11"/>
    <n v="7.73"/>
    <n v="1236.1600000000001"/>
    <n v="2.04"/>
    <n v="7.73"/>
  </r>
  <r>
    <s v="I25_66to56"/>
    <s v="Win"/>
    <s v="TR012"/>
    <x v="0"/>
    <x v="6"/>
    <s v="Fi01"/>
    <x v="0"/>
    <s v="AM1.vld"/>
    <s v="x1"/>
    <n v="15"/>
    <n v="0"/>
    <s v="AM"/>
    <s v="AM1"/>
    <n v="13270"/>
    <n v="11802"/>
    <x v="0"/>
    <x v="2"/>
    <x v="0"/>
    <n v="6.87"/>
    <n v="0.52"/>
    <n v="7.98"/>
    <n v="1318.18"/>
    <n v="7.39"/>
    <n v="7.98"/>
  </r>
  <r>
    <s v="I25_66to56"/>
    <s v="Win"/>
    <s v="TR012"/>
    <x v="0"/>
    <x v="6"/>
    <s v="Fi01"/>
    <x v="0"/>
    <s v="AM1.vld"/>
    <s v="x1"/>
    <n v="15"/>
    <n v="0"/>
    <s v="AM"/>
    <s v="AM1"/>
    <n v="15333"/>
    <n v="18991"/>
    <x v="1"/>
    <x v="3"/>
    <x v="0"/>
    <n v="44.99"/>
    <n v="0.42"/>
    <n v="1.25"/>
    <n v="915.34"/>
    <n v="45.4"/>
    <n v="1.25"/>
  </r>
  <r>
    <s v="I25_66to56"/>
    <s v="Win"/>
    <s v="TR012"/>
    <x v="0"/>
    <x v="6"/>
    <s v="Fi01"/>
    <x v="0"/>
    <s v="AM1.vld"/>
    <s v="x1"/>
    <n v="15"/>
    <n v="0"/>
    <s v="AM"/>
    <s v="AM1"/>
    <n v="15740"/>
    <n v="15741"/>
    <x v="1"/>
    <x v="4"/>
    <x v="0"/>
    <n v="34.630000000000003"/>
    <n v="0"/>
    <n v="0"/>
    <n v="867.25"/>
    <n v="34.630000000000003"/>
    <n v="0"/>
  </r>
  <r>
    <s v="I25_66to56"/>
    <s v="Win"/>
    <s v="TR012"/>
    <x v="0"/>
    <x v="6"/>
    <s v="Fi01"/>
    <x v="0"/>
    <s v="AM1.vld"/>
    <s v="x1"/>
    <n v="15"/>
    <n v="0"/>
    <s v="AM"/>
    <s v="AM1"/>
    <n v="15742"/>
    <n v="15743"/>
    <x v="0"/>
    <x v="5"/>
    <x v="0"/>
    <n v="36.450000000000003"/>
    <n v="0"/>
    <n v="0"/>
    <n v="1252.17"/>
    <n v="36.450000000000003"/>
    <n v="0"/>
  </r>
  <r>
    <s v="I25_66to56"/>
    <s v="Win"/>
    <s v="TR012"/>
    <x v="0"/>
    <x v="6"/>
    <s v="Fi01"/>
    <x v="0"/>
    <s v="AM1.vld"/>
    <s v="x1"/>
    <n v="15"/>
    <n v="0"/>
    <s v="AM"/>
    <s v="AM1"/>
    <n v="17350"/>
    <n v="17351"/>
    <x v="0"/>
    <x v="6"/>
    <x v="0"/>
    <n v="9.19"/>
    <n v="0"/>
    <n v="0"/>
    <n v="611.97"/>
    <n v="9.19"/>
    <n v="0"/>
  </r>
  <r>
    <s v="I25_66to56"/>
    <s v="Win"/>
    <s v="TR012"/>
    <x v="0"/>
    <x v="6"/>
    <s v="Fi01"/>
    <x v="0"/>
    <s v="AM1.vld"/>
    <s v="x1"/>
    <n v="15"/>
    <n v="0"/>
    <s v="AM"/>
    <s v="AM1"/>
    <n v="17352"/>
    <n v="17353"/>
    <x v="1"/>
    <x v="7"/>
    <x v="0"/>
    <n v="8.48"/>
    <n v="0"/>
    <n v="0"/>
    <n v="555.35"/>
    <n v="8.48"/>
    <n v="0"/>
  </r>
  <r>
    <s v="I25_66to56"/>
    <s v="Win"/>
    <s v="TR012"/>
    <x v="0"/>
    <x v="6"/>
    <s v="Fi01"/>
    <x v="0"/>
    <s v="AM1.vld"/>
    <s v="x1"/>
    <n v="15"/>
    <n v="0"/>
    <s v="AM"/>
    <s v="AM1"/>
    <n v="18993"/>
    <n v="15334"/>
    <x v="0"/>
    <x v="8"/>
    <x v="0"/>
    <n v="46.84"/>
    <n v="0.51"/>
    <n v="2.41"/>
    <n v="1693.21"/>
    <n v="47.34"/>
    <n v="2.41"/>
  </r>
  <r>
    <s v="I25_66to56"/>
    <s v="Win"/>
    <s v="TR012"/>
    <x v="0"/>
    <x v="6"/>
    <s v="Fi01"/>
    <x v="0"/>
    <s v="AM1.vld"/>
    <s v="x1"/>
    <n v="15"/>
    <n v="0"/>
    <s v="AM"/>
    <s v="AM1"/>
    <n v="18999"/>
    <n v="19000"/>
    <x v="1"/>
    <x v="9"/>
    <x v="0"/>
    <n v="25.33"/>
    <n v="0.78"/>
    <n v="9.86"/>
    <n v="1326.79"/>
    <n v="26.11"/>
    <n v="9.86"/>
  </r>
  <r>
    <s v="I25_66to56"/>
    <s v="Win"/>
    <s v="TR012"/>
    <x v="0"/>
    <x v="6"/>
    <s v="Fi01"/>
    <x v="0"/>
    <s v="AM1.vld"/>
    <s v="x1"/>
    <n v="15"/>
    <n v="0"/>
    <s v="AM"/>
    <s v="AM1"/>
    <n v="19002"/>
    <n v="19001"/>
    <x v="0"/>
    <x v="10"/>
    <x v="0"/>
    <n v="8.6199999999999992"/>
    <n v="0.38"/>
    <n v="5.96"/>
    <n v="1350.49"/>
    <n v="9"/>
    <n v="5.96"/>
  </r>
  <r>
    <s v="I25_66to56"/>
    <s v="Win"/>
    <s v="TR012"/>
    <x v="0"/>
    <x v="6"/>
    <s v="Fi01"/>
    <x v="0"/>
    <s v="AM1.vld"/>
    <s v="x1"/>
    <n v="15"/>
    <n v="0"/>
    <s v="AM"/>
    <s v="AM1"/>
    <n v="19004"/>
    <n v="13271"/>
    <x v="1"/>
    <x v="11"/>
    <x v="0"/>
    <n v="0.77"/>
    <n v="0.05"/>
    <n v="2.5299999999999998"/>
    <n v="787.5"/>
    <n v="0.82"/>
    <n v="2.5299999999999998"/>
  </r>
  <r>
    <s v="I25_66to56"/>
    <s v="Win"/>
    <s v="TR012"/>
    <x v="0"/>
    <x v="6"/>
    <s v="Fi01"/>
    <x v="0"/>
    <s v="AM1.vld"/>
    <s v="x1"/>
    <n v="15"/>
    <n v="0"/>
    <s v="AM"/>
    <s v="AM1"/>
    <n v="19017"/>
    <n v="19018"/>
    <x v="1"/>
    <x v="11"/>
    <x v="1"/>
    <n v="44.93"/>
    <n v="2.04"/>
    <n v="15.93"/>
    <n v="62.9"/>
    <n v="46.97"/>
    <n v="15.93"/>
  </r>
  <r>
    <s v="I25_66to56"/>
    <s v="Win"/>
    <s v="TR012"/>
    <x v="0"/>
    <x v="6"/>
    <s v="Fi01"/>
    <x v="0"/>
    <s v="AM1.vld"/>
    <s v="x1"/>
    <n v="15"/>
    <n v="0"/>
    <s v="AM"/>
    <s v="AM1"/>
    <n v="19127"/>
    <n v="19239"/>
    <x v="0"/>
    <x v="0"/>
    <x v="1"/>
    <n v="18.559999999999999"/>
    <n v="1.1200000000000001"/>
    <n v="21.52"/>
    <n v="41.2"/>
    <n v="19.68"/>
    <n v="21.52"/>
  </r>
  <r>
    <s v="I25_66to56"/>
    <s v="Win"/>
    <s v="TR012"/>
    <x v="0"/>
    <x v="6"/>
    <s v="Fi01"/>
    <x v="0"/>
    <s v="AM1.vld"/>
    <s v="x1"/>
    <n v="15"/>
    <n v="0"/>
    <s v="AM"/>
    <s v="AM1"/>
    <n v="19131"/>
    <n v="19130"/>
    <x v="0"/>
    <x v="2"/>
    <x v="1"/>
    <n v="18.27"/>
    <n v="0.86"/>
    <n v="18.350000000000001"/>
    <n v="37.479999999999997"/>
    <n v="19.13"/>
    <n v="18.350000000000001"/>
  </r>
  <r>
    <s v="I25_66to56"/>
    <s v="Win"/>
    <s v="TR012"/>
    <x v="0"/>
    <x v="6"/>
    <s v="Fi01"/>
    <x v="0"/>
    <s v="AM1.vld"/>
    <s v="x1"/>
    <n v="15"/>
    <n v="0"/>
    <s v="AM"/>
    <s v="AM1"/>
    <n v="19136"/>
    <n v="19135"/>
    <x v="0"/>
    <x v="1"/>
    <x v="1"/>
    <n v="17.18"/>
    <n v="0.85"/>
    <n v="23.19"/>
    <n v="41.22"/>
    <n v="18.03"/>
    <n v="23.19"/>
  </r>
  <r>
    <s v="I25_66to56"/>
    <s v="Win"/>
    <s v="TR012"/>
    <x v="0"/>
    <x v="6"/>
    <s v="Fi01"/>
    <x v="1"/>
    <s v="AM2.vld"/>
    <s v="x1"/>
    <n v="15"/>
    <n v="0"/>
    <s v="AM"/>
    <s v="AM2"/>
    <n v="5209"/>
    <n v="19241"/>
    <x v="0"/>
    <x v="0"/>
    <x v="0"/>
    <n v="330.81"/>
    <n v="22.87"/>
    <n v="33.799999999999997"/>
    <n v="3336.36"/>
    <n v="353.67"/>
    <n v="33.799999999999997"/>
  </r>
  <r>
    <s v="I25_66to56"/>
    <s v="Win"/>
    <s v="TR012"/>
    <x v="0"/>
    <x v="6"/>
    <s v="Fi01"/>
    <x v="1"/>
    <s v="AM2.vld"/>
    <s v="x1"/>
    <n v="15"/>
    <n v="0"/>
    <s v="AM"/>
    <s v="AM2"/>
    <n v="5394"/>
    <n v="15366"/>
    <x v="0"/>
    <x v="1"/>
    <x v="0"/>
    <n v="58.21"/>
    <n v="5.4"/>
    <n v="19.84"/>
    <n v="1962.5"/>
    <n v="63.61"/>
    <n v="19.84"/>
  </r>
  <r>
    <s v="I25_66to56"/>
    <s v="Win"/>
    <s v="TR012"/>
    <x v="0"/>
    <x v="6"/>
    <s v="Fi01"/>
    <x v="1"/>
    <s v="AM2.vld"/>
    <s v="x1"/>
    <n v="15"/>
    <n v="0"/>
    <s v="AM"/>
    <s v="AM2"/>
    <n v="13270"/>
    <n v="11802"/>
    <x v="0"/>
    <x v="2"/>
    <x v="0"/>
    <n v="48.36"/>
    <n v="4.78"/>
    <n v="15.39"/>
    <n v="2269.54"/>
    <n v="53.14"/>
    <n v="15.39"/>
  </r>
  <r>
    <s v="I25_66to56"/>
    <s v="Win"/>
    <s v="TR012"/>
    <x v="0"/>
    <x v="6"/>
    <s v="Fi01"/>
    <x v="1"/>
    <s v="AM2.vld"/>
    <s v="x1"/>
    <n v="15"/>
    <n v="0"/>
    <s v="AM"/>
    <s v="AM2"/>
    <n v="15333"/>
    <n v="18991"/>
    <x v="1"/>
    <x v="3"/>
    <x v="0"/>
    <n v="88.57"/>
    <n v="1.56"/>
    <n v="4.99"/>
    <n v="1447.58"/>
    <n v="90.13"/>
    <n v="4.99"/>
  </r>
  <r>
    <s v="I25_66to56"/>
    <s v="Win"/>
    <s v="TR012"/>
    <x v="0"/>
    <x v="6"/>
    <s v="Fi01"/>
    <x v="1"/>
    <s v="AM2.vld"/>
    <s v="x1"/>
    <n v="15"/>
    <n v="0"/>
    <s v="AM"/>
    <s v="AM2"/>
    <n v="15740"/>
    <n v="15741"/>
    <x v="1"/>
    <x v="4"/>
    <x v="0"/>
    <n v="50.48"/>
    <n v="0"/>
    <n v="0"/>
    <n v="1293.21"/>
    <n v="50.48"/>
    <n v="0"/>
  </r>
  <r>
    <s v="I25_66to56"/>
    <s v="Win"/>
    <s v="TR012"/>
    <x v="0"/>
    <x v="6"/>
    <s v="Fi01"/>
    <x v="1"/>
    <s v="AM2.vld"/>
    <s v="x1"/>
    <n v="15"/>
    <n v="0"/>
    <s v="AM"/>
    <s v="AM2"/>
    <n v="15742"/>
    <n v="15743"/>
    <x v="0"/>
    <x v="5"/>
    <x v="0"/>
    <n v="144.30000000000001"/>
    <n v="0"/>
    <n v="0"/>
    <n v="1540.67"/>
    <n v="144.30000000000001"/>
    <n v="0"/>
  </r>
  <r>
    <s v="I25_66to56"/>
    <s v="Win"/>
    <s v="TR012"/>
    <x v="0"/>
    <x v="6"/>
    <s v="Fi01"/>
    <x v="1"/>
    <s v="AM2.vld"/>
    <s v="x1"/>
    <n v="15"/>
    <n v="0"/>
    <s v="AM"/>
    <s v="AM2"/>
    <n v="17350"/>
    <n v="17351"/>
    <x v="0"/>
    <x v="6"/>
    <x v="0"/>
    <n v="13.19"/>
    <n v="0"/>
    <n v="0"/>
    <n v="818"/>
    <n v="13.19"/>
    <n v="0"/>
  </r>
  <r>
    <s v="I25_66to56"/>
    <s v="Win"/>
    <s v="TR012"/>
    <x v="0"/>
    <x v="6"/>
    <s v="Fi01"/>
    <x v="1"/>
    <s v="AM2.vld"/>
    <s v="x1"/>
    <n v="15"/>
    <n v="0"/>
    <s v="AM"/>
    <s v="AM2"/>
    <n v="17352"/>
    <n v="17353"/>
    <x v="1"/>
    <x v="7"/>
    <x v="0"/>
    <n v="13.1"/>
    <n v="0"/>
    <n v="0"/>
    <n v="912.01"/>
    <n v="13.1"/>
    <n v="0"/>
  </r>
  <r>
    <s v="I25_66to56"/>
    <s v="Win"/>
    <s v="TR012"/>
    <x v="0"/>
    <x v="6"/>
    <s v="Fi01"/>
    <x v="1"/>
    <s v="AM2.vld"/>
    <s v="x1"/>
    <n v="15"/>
    <n v="0"/>
    <s v="AM"/>
    <s v="AM2"/>
    <n v="18993"/>
    <n v="15334"/>
    <x v="0"/>
    <x v="8"/>
    <x v="0"/>
    <n v="296.72000000000003"/>
    <n v="7.64"/>
    <n v="6.42"/>
    <n v="2254.83"/>
    <n v="304.37"/>
    <n v="6.42"/>
  </r>
  <r>
    <s v="I25_66to56"/>
    <s v="Win"/>
    <s v="TR012"/>
    <x v="0"/>
    <x v="6"/>
    <s v="Fi01"/>
    <x v="1"/>
    <s v="AM2.vld"/>
    <s v="x1"/>
    <n v="15"/>
    <n v="0"/>
    <s v="AM"/>
    <s v="AM2"/>
    <n v="18999"/>
    <n v="19000"/>
    <x v="1"/>
    <x v="9"/>
    <x v="0"/>
    <n v="15.25"/>
    <n v="0.91"/>
    <n v="26.52"/>
    <n v="2081.06"/>
    <n v="16.16"/>
    <n v="26.52"/>
  </r>
  <r>
    <s v="I25_66to56"/>
    <s v="Win"/>
    <s v="TR012"/>
    <x v="0"/>
    <x v="6"/>
    <s v="Fi01"/>
    <x v="1"/>
    <s v="AM2.vld"/>
    <s v="x1"/>
    <n v="15"/>
    <n v="0"/>
    <s v="AM"/>
    <s v="AM2"/>
    <n v="19002"/>
    <n v="19001"/>
    <x v="0"/>
    <x v="10"/>
    <x v="0"/>
    <n v="446.83"/>
    <n v="24.3"/>
    <n v="27.21"/>
    <n v="2549.34"/>
    <n v="471.14"/>
    <n v="27.21"/>
  </r>
  <r>
    <s v="I25_66to56"/>
    <s v="Win"/>
    <s v="TR012"/>
    <x v="0"/>
    <x v="6"/>
    <s v="Fi01"/>
    <x v="1"/>
    <s v="AM2.vld"/>
    <s v="x1"/>
    <n v="15"/>
    <n v="0"/>
    <s v="AM"/>
    <s v="AM2"/>
    <n v="19004"/>
    <n v="13271"/>
    <x v="1"/>
    <x v="11"/>
    <x v="0"/>
    <n v="0"/>
    <n v="0"/>
    <n v="6.4"/>
    <n v="1498.06"/>
    <n v="0"/>
    <n v="6.4"/>
  </r>
  <r>
    <s v="I25_66to56"/>
    <s v="Win"/>
    <s v="TR012"/>
    <x v="0"/>
    <x v="6"/>
    <s v="Fi01"/>
    <x v="1"/>
    <s v="AM2.vld"/>
    <s v="x1"/>
    <n v="15"/>
    <n v="0"/>
    <s v="AM"/>
    <s v="AM2"/>
    <n v="19017"/>
    <n v="19018"/>
    <x v="1"/>
    <x v="11"/>
    <x v="1"/>
    <n v="18.350000000000001"/>
    <n v="1.04"/>
    <n v="34.229999999999997"/>
    <n v="53.62"/>
    <n v="19.39"/>
    <n v="34.229999999999997"/>
  </r>
  <r>
    <s v="I25_66to56"/>
    <s v="Win"/>
    <s v="TR012"/>
    <x v="0"/>
    <x v="6"/>
    <s v="Fi01"/>
    <x v="1"/>
    <s v="AM2.vld"/>
    <s v="x1"/>
    <n v="15"/>
    <n v="0"/>
    <s v="AM"/>
    <s v="AM2"/>
    <n v="19127"/>
    <n v="19239"/>
    <x v="0"/>
    <x v="0"/>
    <x v="1"/>
    <n v="387.57"/>
    <n v="33.130000000000003"/>
    <n v="64.11"/>
    <n v="484.82"/>
    <n v="420.7"/>
    <n v="64.11"/>
  </r>
  <r>
    <s v="I25_66to56"/>
    <s v="Win"/>
    <s v="TR012"/>
    <x v="0"/>
    <x v="6"/>
    <s v="Fi01"/>
    <x v="1"/>
    <s v="AM2.vld"/>
    <s v="x1"/>
    <n v="15"/>
    <n v="0"/>
    <s v="AM"/>
    <s v="AM2"/>
    <n v="19131"/>
    <n v="19130"/>
    <x v="0"/>
    <x v="2"/>
    <x v="1"/>
    <n v="842.42"/>
    <n v="65"/>
    <n v="75.28"/>
    <n v="982.7"/>
    <n v="907.42"/>
    <n v="75.28"/>
  </r>
  <r>
    <s v="I25_66to56"/>
    <s v="Win"/>
    <s v="TR012"/>
    <x v="0"/>
    <x v="6"/>
    <s v="Fi01"/>
    <x v="1"/>
    <s v="AM2.vld"/>
    <s v="x1"/>
    <n v="15"/>
    <n v="0"/>
    <s v="AM"/>
    <s v="AM2"/>
    <n v="19136"/>
    <n v="19135"/>
    <x v="0"/>
    <x v="1"/>
    <x v="1"/>
    <n v="929.5"/>
    <n v="67.84"/>
    <n v="63.85"/>
    <n v="1061.19"/>
    <n v="997.34"/>
    <n v="63.85"/>
  </r>
  <r>
    <s v="I25_66to56"/>
    <s v="Win"/>
    <s v="TR012"/>
    <x v="0"/>
    <x v="6"/>
    <s v="Fi01"/>
    <x v="2"/>
    <s v="AM3.vld"/>
    <s v="x1"/>
    <n v="15"/>
    <n v="0"/>
    <s v="AM"/>
    <s v="AM3"/>
    <n v="5209"/>
    <n v="19241"/>
    <x v="0"/>
    <x v="0"/>
    <x v="0"/>
    <n v="236.88"/>
    <n v="15.59"/>
    <n v="26.57"/>
    <n v="2784.72"/>
    <n v="252.47"/>
    <n v="26.57"/>
  </r>
  <r>
    <s v="I25_66to56"/>
    <s v="Win"/>
    <s v="TR012"/>
    <x v="0"/>
    <x v="6"/>
    <s v="Fi01"/>
    <x v="2"/>
    <s v="AM3.vld"/>
    <s v="x1"/>
    <n v="15"/>
    <n v="0"/>
    <s v="AM"/>
    <s v="AM3"/>
    <n v="5394"/>
    <n v="15366"/>
    <x v="0"/>
    <x v="1"/>
    <x v="0"/>
    <n v="98.57"/>
    <n v="9.43"/>
    <n v="22.17"/>
    <n v="1882.8"/>
    <n v="108"/>
    <n v="22.17"/>
  </r>
  <r>
    <s v="I25_66to56"/>
    <s v="Win"/>
    <s v="TR012"/>
    <x v="0"/>
    <x v="6"/>
    <s v="Fi01"/>
    <x v="2"/>
    <s v="AM3.vld"/>
    <s v="x1"/>
    <n v="15"/>
    <n v="0"/>
    <s v="AM"/>
    <s v="AM3"/>
    <n v="13270"/>
    <n v="11802"/>
    <x v="0"/>
    <x v="2"/>
    <x v="0"/>
    <n v="61.19"/>
    <n v="6.42"/>
    <n v="11.49"/>
    <n v="2048.17"/>
    <n v="67.61"/>
    <n v="11.49"/>
  </r>
  <r>
    <s v="I25_66to56"/>
    <s v="Win"/>
    <s v="TR012"/>
    <x v="0"/>
    <x v="6"/>
    <s v="Fi01"/>
    <x v="2"/>
    <s v="AM3.vld"/>
    <s v="x1"/>
    <n v="15"/>
    <n v="0"/>
    <s v="AM"/>
    <s v="AM3"/>
    <n v="15333"/>
    <n v="18991"/>
    <x v="1"/>
    <x v="3"/>
    <x v="0"/>
    <n v="115.56"/>
    <n v="2.5"/>
    <n v="4.6100000000000003"/>
    <n v="1302.4100000000001"/>
    <n v="118.06"/>
    <n v="4.6100000000000003"/>
  </r>
  <r>
    <s v="I25_66to56"/>
    <s v="Win"/>
    <s v="TR012"/>
    <x v="0"/>
    <x v="6"/>
    <s v="Fi01"/>
    <x v="2"/>
    <s v="AM3.vld"/>
    <s v="x1"/>
    <n v="15"/>
    <n v="0"/>
    <s v="AM"/>
    <s v="AM3"/>
    <n v="15740"/>
    <n v="15741"/>
    <x v="1"/>
    <x v="4"/>
    <x v="0"/>
    <n v="60.67"/>
    <n v="0"/>
    <n v="0"/>
    <n v="1249.78"/>
    <n v="60.67"/>
    <n v="0"/>
  </r>
  <r>
    <s v="I25_66to56"/>
    <s v="Win"/>
    <s v="TR012"/>
    <x v="0"/>
    <x v="6"/>
    <s v="Fi01"/>
    <x v="2"/>
    <s v="AM3.vld"/>
    <s v="x1"/>
    <n v="15"/>
    <n v="0"/>
    <s v="AM"/>
    <s v="AM3"/>
    <n v="15742"/>
    <n v="15743"/>
    <x v="0"/>
    <x v="5"/>
    <x v="0"/>
    <n v="96.89"/>
    <n v="0"/>
    <n v="0"/>
    <n v="1041.2"/>
    <n v="96.89"/>
    <n v="0"/>
  </r>
  <r>
    <s v="I25_66to56"/>
    <s v="Win"/>
    <s v="TR012"/>
    <x v="0"/>
    <x v="6"/>
    <s v="Fi01"/>
    <x v="2"/>
    <s v="AM3.vld"/>
    <s v="x1"/>
    <n v="15"/>
    <n v="0"/>
    <s v="AM"/>
    <s v="AM3"/>
    <n v="17350"/>
    <n v="17351"/>
    <x v="0"/>
    <x v="6"/>
    <x v="0"/>
    <n v="11.61"/>
    <n v="0"/>
    <n v="0"/>
    <n v="744.78"/>
    <n v="11.61"/>
    <n v="0"/>
  </r>
  <r>
    <s v="I25_66to56"/>
    <s v="Win"/>
    <s v="TR012"/>
    <x v="0"/>
    <x v="6"/>
    <s v="Fi01"/>
    <x v="2"/>
    <s v="AM3.vld"/>
    <s v="x1"/>
    <n v="15"/>
    <n v="0"/>
    <s v="AM"/>
    <s v="AM3"/>
    <n v="17352"/>
    <n v="17353"/>
    <x v="1"/>
    <x v="7"/>
    <x v="0"/>
    <n v="17.71"/>
    <n v="0"/>
    <n v="0"/>
    <n v="998.27"/>
    <n v="17.71"/>
    <n v="0"/>
  </r>
  <r>
    <s v="I25_66to56"/>
    <s v="Win"/>
    <s v="TR012"/>
    <x v="0"/>
    <x v="6"/>
    <s v="Fi01"/>
    <x v="2"/>
    <s v="AM3.vld"/>
    <s v="x1"/>
    <n v="15"/>
    <n v="0"/>
    <s v="AM"/>
    <s v="AM3"/>
    <n v="18993"/>
    <n v="15334"/>
    <x v="0"/>
    <x v="8"/>
    <x v="0"/>
    <n v="235.29"/>
    <n v="6.93"/>
    <n v="6.03"/>
    <n v="1728.78"/>
    <n v="242.21"/>
    <n v="6.03"/>
  </r>
  <r>
    <s v="I25_66to56"/>
    <s v="Win"/>
    <s v="TR012"/>
    <x v="0"/>
    <x v="6"/>
    <s v="Fi01"/>
    <x v="2"/>
    <s v="AM3.vld"/>
    <s v="x1"/>
    <n v="15"/>
    <n v="0"/>
    <s v="AM"/>
    <s v="AM3"/>
    <n v="18999"/>
    <n v="19000"/>
    <x v="1"/>
    <x v="9"/>
    <x v="0"/>
    <n v="30.46"/>
    <n v="2.04"/>
    <n v="26.65"/>
    <n v="1898.86"/>
    <n v="32.5"/>
    <n v="26.65"/>
  </r>
  <r>
    <s v="I25_66to56"/>
    <s v="Win"/>
    <s v="TR012"/>
    <x v="0"/>
    <x v="6"/>
    <s v="Fi01"/>
    <x v="2"/>
    <s v="AM3.vld"/>
    <s v="x1"/>
    <n v="15"/>
    <n v="0"/>
    <s v="AM"/>
    <s v="AM3"/>
    <n v="19002"/>
    <n v="19001"/>
    <x v="0"/>
    <x v="10"/>
    <x v="0"/>
    <n v="344.18"/>
    <n v="18.309999999999999"/>
    <n v="24.26"/>
    <n v="2252.79"/>
    <n v="362.48"/>
    <n v="24.26"/>
  </r>
  <r>
    <s v="I25_66to56"/>
    <s v="Win"/>
    <s v="TR012"/>
    <x v="0"/>
    <x v="6"/>
    <s v="Fi01"/>
    <x v="2"/>
    <s v="AM3.vld"/>
    <s v="x1"/>
    <n v="15"/>
    <n v="0"/>
    <s v="AM"/>
    <s v="AM3"/>
    <n v="19004"/>
    <n v="13271"/>
    <x v="1"/>
    <x v="11"/>
    <x v="0"/>
    <n v="0"/>
    <n v="0"/>
    <n v="6.11"/>
    <n v="1565.32"/>
    <n v="0"/>
    <n v="6.11"/>
  </r>
  <r>
    <s v="I25_66to56"/>
    <s v="Win"/>
    <s v="TR012"/>
    <x v="0"/>
    <x v="6"/>
    <s v="Fi01"/>
    <x v="2"/>
    <s v="AM3.vld"/>
    <s v="x1"/>
    <n v="15"/>
    <n v="0"/>
    <s v="AM"/>
    <s v="AM3"/>
    <n v="19017"/>
    <n v="19018"/>
    <x v="1"/>
    <x v="11"/>
    <x v="1"/>
    <n v="21.82"/>
    <n v="1.18"/>
    <n v="32.49"/>
    <n v="55.49"/>
    <n v="23"/>
    <n v="32.49"/>
  </r>
  <r>
    <s v="I25_66to56"/>
    <s v="Win"/>
    <s v="TR012"/>
    <x v="0"/>
    <x v="6"/>
    <s v="Fi01"/>
    <x v="2"/>
    <s v="AM3.vld"/>
    <s v="x1"/>
    <n v="15"/>
    <n v="0"/>
    <s v="AM"/>
    <s v="AM3"/>
    <n v="19127"/>
    <n v="19239"/>
    <x v="0"/>
    <x v="0"/>
    <x v="1"/>
    <n v="398.55"/>
    <n v="33.64"/>
    <n v="57.4"/>
    <n v="489.59"/>
    <n v="432.19"/>
    <n v="57.4"/>
  </r>
  <r>
    <s v="I25_66to56"/>
    <s v="Win"/>
    <s v="TR012"/>
    <x v="0"/>
    <x v="6"/>
    <s v="Fi01"/>
    <x v="2"/>
    <s v="AM3.vld"/>
    <s v="x1"/>
    <n v="15"/>
    <n v="0"/>
    <s v="AM"/>
    <s v="AM3"/>
    <n v="19131"/>
    <n v="19130"/>
    <x v="0"/>
    <x v="2"/>
    <x v="1"/>
    <n v="679.05"/>
    <n v="50.73"/>
    <n v="62.54"/>
    <n v="792.33"/>
    <n v="729.78"/>
    <n v="62.54"/>
  </r>
  <r>
    <s v="I25_66to56"/>
    <s v="Win"/>
    <s v="TR012"/>
    <x v="0"/>
    <x v="6"/>
    <s v="Fi01"/>
    <x v="2"/>
    <s v="AM3.vld"/>
    <s v="x1"/>
    <n v="15"/>
    <n v="0"/>
    <s v="AM"/>
    <s v="AM3"/>
    <n v="19136"/>
    <n v="19135"/>
    <x v="0"/>
    <x v="1"/>
    <x v="1"/>
    <n v="676.5"/>
    <n v="48.37"/>
    <n v="47.24"/>
    <n v="772.11"/>
    <n v="724.88"/>
    <n v="47.24"/>
  </r>
  <r>
    <s v="I25_66to56"/>
    <s v="Win"/>
    <s v="TR012"/>
    <x v="0"/>
    <x v="6"/>
    <s v="Fi01"/>
    <x v="3"/>
    <s v="AM4.vld"/>
    <s v="x1"/>
    <n v="15"/>
    <n v="0"/>
    <s v="AM"/>
    <s v="AM4"/>
    <n v="5209"/>
    <n v="19241"/>
    <x v="0"/>
    <x v="0"/>
    <x v="0"/>
    <n v="342.12"/>
    <n v="22.89"/>
    <n v="56.42"/>
    <n v="6234"/>
    <n v="365.02"/>
    <n v="56.42"/>
  </r>
  <r>
    <s v="I25_66to56"/>
    <s v="Win"/>
    <s v="TR012"/>
    <x v="0"/>
    <x v="6"/>
    <s v="Fi01"/>
    <x v="3"/>
    <s v="AM4.vld"/>
    <s v="x1"/>
    <n v="15"/>
    <n v="0"/>
    <s v="AM"/>
    <s v="AM4"/>
    <n v="5394"/>
    <n v="15366"/>
    <x v="0"/>
    <x v="1"/>
    <x v="0"/>
    <n v="199.26"/>
    <n v="16.600000000000001"/>
    <n v="62.22"/>
    <n v="4758.84"/>
    <n v="215.86"/>
    <n v="62.22"/>
  </r>
  <r>
    <s v="I25_66to56"/>
    <s v="Win"/>
    <s v="TR012"/>
    <x v="0"/>
    <x v="6"/>
    <s v="Fi01"/>
    <x v="3"/>
    <s v="AM4.vld"/>
    <s v="x1"/>
    <n v="15"/>
    <n v="0"/>
    <s v="AM"/>
    <s v="AM4"/>
    <n v="13270"/>
    <n v="11802"/>
    <x v="0"/>
    <x v="2"/>
    <x v="0"/>
    <n v="133.15"/>
    <n v="12.63"/>
    <n v="31.97"/>
    <n v="5129.2"/>
    <n v="145.78"/>
    <n v="31.97"/>
  </r>
  <r>
    <s v="I25_66to56"/>
    <s v="Win"/>
    <s v="TR012"/>
    <x v="0"/>
    <x v="6"/>
    <s v="Fi01"/>
    <x v="3"/>
    <s v="AM4.vld"/>
    <s v="x1"/>
    <n v="15"/>
    <n v="0"/>
    <s v="AM"/>
    <s v="AM4"/>
    <n v="15333"/>
    <n v="18991"/>
    <x v="1"/>
    <x v="3"/>
    <x v="0"/>
    <n v="306.44"/>
    <n v="7.48"/>
    <n v="13.52"/>
    <n v="2927.12"/>
    <n v="313.92"/>
    <n v="13.52"/>
  </r>
  <r>
    <s v="I25_66to56"/>
    <s v="Win"/>
    <s v="TR012"/>
    <x v="0"/>
    <x v="6"/>
    <s v="Fi01"/>
    <x v="3"/>
    <s v="AM4.vld"/>
    <s v="x1"/>
    <n v="15"/>
    <n v="0"/>
    <s v="AM"/>
    <s v="AM4"/>
    <n v="15740"/>
    <n v="15741"/>
    <x v="1"/>
    <x v="4"/>
    <x v="0"/>
    <n v="155.44"/>
    <n v="0"/>
    <n v="0"/>
    <n v="2661.56"/>
    <n v="155.44"/>
    <n v="0"/>
  </r>
  <r>
    <s v="I25_66to56"/>
    <s v="Win"/>
    <s v="TR012"/>
    <x v="0"/>
    <x v="6"/>
    <s v="Fi01"/>
    <x v="3"/>
    <s v="AM4.vld"/>
    <s v="x1"/>
    <n v="15"/>
    <n v="0"/>
    <s v="AM"/>
    <s v="AM4"/>
    <n v="15742"/>
    <n v="15743"/>
    <x v="0"/>
    <x v="5"/>
    <x v="0"/>
    <n v="168.85"/>
    <n v="0"/>
    <n v="0"/>
    <n v="2450.23"/>
    <n v="168.85"/>
    <n v="0"/>
  </r>
  <r>
    <s v="I25_66to56"/>
    <s v="Win"/>
    <s v="TR012"/>
    <x v="0"/>
    <x v="6"/>
    <s v="Fi01"/>
    <x v="3"/>
    <s v="AM4.vld"/>
    <s v="x1"/>
    <n v="15"/>
    <n v="0"/>
    <s v="AM"/>
    <s v="AM4"/>
    <n v="17350"/>
    <n v="17351"/>
    <x v="0"/>
    <x v="6"/>
    <x v="0"/>
    <n v="27.24"/>
    <n v="0"/>
    <n v="0"/>
    <n v="2088.36"/>
    <n v="27.24"/>
    <n v="0"/>
  </r>
  <r>
    <s v="I25_66to56"/>
    <s v="Win"/>
    <s v="TR012"/>
    <x v="0"/>
    <x v="6"/>
    <s v="Fi01"/>
    <x v="3"/>
    <s v="AM4.vld"/>
    <s v="x1"/>
    <n v="15"/>
    <n v="0"/>
    <s v="AM"/>
    <s v="AM4"/>
    <n v="17352"/>
    <n v="17353"/>
    <x v="1"/>
    <x v="7"/>
    <x v="0"/>
    <n v="45.37"/>
    <n v="0"/>
    <n v="0"/>
    <n v="2435.61"/>
    <n v="45.37"/>
    <n v="0"/>
  </r>
  <r>
    <s v="I25_66to56"/>
    <s v="Win"/>
    <s v="TR012"/>
    <x v="0"/>
    <x v="6"/>
    <s v="Fi01"/>
    <x v="3"/>
    <s v="AM4.vld"/>
    <s v="x1"/>
    <n v="15"/>
    <n v="0"/>
    <s v="AM"/>
    <s v="AM4"/>
    <n v="18993"/>
    <n v="15334"/>
    <x v="0"/>
    <x v="8"/>
    <x v="0"/>
    <n v="441.53"/>
    <n v="13.65"/>
    <n v="13.7"/>
    <n v="3477.29"/>
    <n v="455.18"/>
    <n v="13.7"/>
  </r>
  <r>
    <s v="I25_66to56"/>
    <s v="Win"/>
    <s v="TR012"/>
    <x v="0"/>
    <x v="6"/>
    <s v="Fi01"/>
    <x v="3"/>
    <s v="AM4.vld"/>
    <s v="x1"/>
    <n v="15"/>
    <n v="0"/>
    <s v="AM"/>
    <s v="AM4"/>
    <n v="18999"/>
    <n v="19000"/>
    <x v="1"/>
    <x v="9"/>
    <x v="0"/>
    <n v="173.85"/>
    <n v="11.55"/>
    <n v="80.010000000000005"/>
    <n v="4083.91"/>
    <n v="185.4"/>
    <n v="80.010000000000005"/>
  </r>
  <r>
    <s v="I25_66to56"/>
    <s v="Win"/>
    <s v="TR012"/>
    <x v="0"/>
    <x v="6"/>
    <s v="Fi01"/>
    <x v="3"/>
    <s v="AM4.vld"/>
    <s v="x1"/>
    <n v="15"/>
    <n v="0"/>
    <s v="AM"/>
    <s v="AM4"/>
    <n v="19002"/>
    <n v="19001"/>
    <x v="0"/>
    <x v="10"/>
    <x v="0"/>
    <n v="640.33000000000004"/>
    <n v="35.17"/>
    <n v="58.65"/>
    <n v="4661.71"/>
    <n v="675.5"/>
    <n v="58.65"/>
  </r>
  <r>
    <s v="I25_66to56"/>
    <s v="Win"/>
    <s v="TR012"/>
    <x v="0"/>
    <x v="6"/>
    <s v="Fi01"/>
    <x v="3"/>
    <s v="AM4.vld"/>
    <s v="x1"/>
    <n v="15"/>
    <n v="0"/>
    <s v="AM"/>
    <s v="AM4"/>
    <n v="19004"/>
    <n v="13271"/>
    <x v="1"/>
    <x v="11"/>
    <x v="0"/>
    <n v="2.97"/>
    <n v="0.28999999999999998"/>
    <n v="18.8"/>
    <n v="4044.39"/>
    <n v="3.25"/>
    <n v="18.8"/>
  </r>
  <r>
    <s v="I25_66to56"/>
    <s v="Win"/>
    <s v="TR012"/>
    <x v="0"/>
    <x v="6"/>
    <s v="Fi01"/>
    <x v="3"/>
    <s v="AM4.vld"/>
    <s v="x1"/>
    <n v="15"/>
    <n v="0"/>
    <s v="AM"/>
    <s v="AM4"/>
    <n v="19017"/>
    <n v="19018"/>
    <x v="1"/>
    <x v="11"/>
    <x v="1"/>
    <n v="190.4"/>
    <n v="12.96"/>
    <n v="107.76"/>
    <n v="311.12"/>
    <n v="203.36"/>
    <n v="107.76"/>
  </r>
  <r>
    <s v="I25_66to56"/>
    <s v="Win"/>
    <s v="TR012"/>
    <x v="0"/>
    <x v="6"/>
    <s v="Fi01"/>
    <x v="3"/>
    <s v="AM4.vld"/>
    <s v="x1"/>
    <n v="15"/>
    <n v="0"/>
    <s v="AM"/>
    <s v="AM4"/>
    <n v="19127"/>
    <n v="19239"/>
    <x v="0"/>
    <x v="0"/>
    <x v="1"/>
    <n v="897.31"/>
    <n v="69.33"/>
    <n v="158.46"/>
    <n v="1125.0999999999999"/>
    <n v="966.64"/>
    <n v="158.46"/>
  </r>
  <r>
    <s v="I25_66to56"/>
    <s v="Win"/>
    <s v="TR012"/>
    <x v="0"/>
    <x v="6"/>
    <s v="Fi01"/>
    <x v="3"/>
    <s v="AM4.vld"/>
    <s v="x1"/>
    <n v="15"/>
    <n v="0"/>
    <s v="AM"/>
    <s v="AM4"/>
    <n v="19131"/>
    <n v="19130"/>
    <x v="0"/>
    <x v="2"/>
    <x v="1"/>
    <n v="1286.8599999999999"/>
    <n v="90.5"/>
    <n v="164.5"/>
    <n v="1541.85"/>
    <n v="1377.35"/>
    <n v="164.5"/>
  </r>
  <r>
    <s v="I25_66to56"/>
    <s v="Win"/>
    <s v="TR012"/>
    <x v="0"/>
    <x v="6"/>
    <s v="Fi01"/>
    <x v="3"/>
    <s v="AM4.vld"/>
    <s v="x1"/>
    <n v="15"/>
    <n v="0"/>
    <s v="AM"/>
    <s v="AM4"/>
    <n v="19136"/>
    <n v="19135"/>
    <x v="0"/>
    <x v="1"/>
    <x v="1"/>
    <n v="1172.26"/>
    <n v="80.7"/>
    <n v="115.09"/>
    <n v="1368.05"/>
    <n v="1252.96"/>
    <n v="115.09"/>
  </r>
  <r>
    <s v="I25_66to56"/>
    <s v="Win"/>
    <s v="TR012"/>
    <x v="0"/>
    <x v="6"/>
    <s v="Fi01"/>
    <x v="4"/>
    <s v="AM5.vld"/>
    <s v="x1"/>
    <n v="15"/>
    <n v="0"/>
    <s v="AM"/>
    <s v="AM5"/>
    <n v="5209"/>
    <n v="19241"/>
    <x v="0"/>
    <x v="0"/>
    <x v="0"/>
    <n v="166.82"/>
    <n v="10.06"/>
    <n v="25.46"/>
    <n v="3009.39"/>
    <n v="176.88"/>
    <n v="25.46"/>
  </r>
  <r>
    <s v="I25_66to56"/>
    <s v="Win"/>
    <s v="TR012"/>
    <x v="0"/>
    <x v="6"/>
    <s v="Fi01"/>
    <x v="4"/>
    <s v="AM5.vld"/>
    <s v="x1"/>
    <n v="15"/>
    <n v="0"/>
    <s v="AM"/>
    <s v="AM5"/>
    <n v="5394"/>
    <n v="15366"/>
    <x v="0"/>
    <x v="1"/>
    <x v="0"/>
    <n v="99.63"/>
    <n v="7.93"/>
    <n v="22.09"/>
    <n v="2293.56"/>
    <n v="107.56"/>
    <n v="22.09"/>
  </r>
  <r>
    <s v="I25_66to56"/>
    <s v="Win"/>
    <s v="TR012"/>
    <x v="0"/>
    <x v="6"/>
    <s v="Fi01"/>
    <x v="4"/>
    <s v="AM5.vld"/>
    <s v="x1"/>
    <n v="15"/>
    <n v="0"/>
    <s v="AM"/>
    <s v="AM5"/>
    <n v="13270"/>
    <n v="11802"/>
    <x v="0"/>
    <x v="2"/>
    <x v="0"/>
    <n v="57.85"/>
    <n v="5.8"/>
    <n v="15.09"/>
    <n v="2491.98"/>
    <n v="63.65"/>
    <n v="15.09"/>
  </r>
  <r>
    <s v="I25_66to56"/>
    <s v="Win"/>
    <s v="TR012"/>
    <x v="0"/>
    <x v="6"/>
    <s v="Fi01"/>
    <x v="4"/>
    <s v="AM5.vld"/>
    <s v="x1"/>
    <n v="15"/>
    <n v="0"/>
    <s v="AM"/>
    <s v="AM5"/>
    <n v="15333"/>
    <n v="18991"/>
    <x v="1"/>
    <x v="3"/>
    <x v="0"/>
    <n v="166.43"/>
    <n v="3.41"/>
    <n v="6.68"/>
    <n v="1482.92"/>
    <n v="169.84"/>
    <n v="6.68"/>
  </r>
  <r>
    <s v="I25_66to56"/>
    <s v="Win"/>
    <s v="TR012"/>
    <x v="0"/>
    <x v="6"/>
    <s v="Fi01"/>
    <x v="4"/>
    <s v="AM5.vld"/>
    <s v="x1"/>
    <n v="15"/>
    <n v="0"/>
    <s v="AM"/>
    <s v="AM5"/>
    <n v="15740"/>
    <n v="15741"/>
    <x v="1"/>
    <x v="4"/>
    <x v="0"/>
    <n v="96.83"/>
    <n v="0"/>
    <n v="0"/>
    <n v="1396.37"/>
    <n v="96.83"/>
    <n v="0"/>
  </r>
  <r>
    <s v="I25_66to56"/>
    <s v="Win"/>
    <s v="TR012"/>
    <x v="0"/>
    <x v="6"/>
    <s v="Fi01"/>
    <x v="4"/>
    <s v="AM5.vld"/>
    <s v="x1"/>
    <n v="15"/>
    <n v="0"/>
    <s v="AM"/>
    <s v="AM5"/>
    <n v="15742"/>
    <n v="15743"/>
    <x v="0"/>
    <x v="5"/>
    <x v="0"/>
    <n v="64.89"/>
    <n v="0"/>
    <n v="0"/>
    <n v="980.18"/>
    <n v="64.89"/>
    <n v="0"/>
  </r>
  <r>
    <s v="I25_66to56"/>
    <s v="Win"/>
    <s v="TR012"/>
    <x v="0"/>
    <x v="6"/>
    <s v="Fi01"/>
    <x v="4"/>
    <s v="AM5.vld"/>
    <s v="x1"/>
    <n v="15"/>
    <n v="0"/>
    <s v="AM"/>
    <s v="AM5"/>
    <n v="17350"/>
    <n v="17351"/>
    <x v="0"/>
    <x v="6"/>
    <x v="0"/>
    <n v="20.38"/>
    <n v="0"/>
    <n v="0"/>
    <n v="1042.55"/>
    <n v="20.38"/>
    <n v="0"/>
  </r>
  <r>
    <s v="I25_66to56"/>
    <s v="Win"/>
    <s v="TR012"/>
    <x v="0"/>
    <x v="6"/>
    <s v="Fi01"/>
    <x v="4"/>
    <s v="AM5.vld"/>
    <s v="x1"/>
    <n v="15"/>
    <n v="0"/>
    <s v="AM"/>
    <s v="AM5"/>
    <n v="17352"/>
    <n v="17353"/>
    <x v="1"/>
    <x v="7"/>
    <x v="0"/>
    <n v="26.88"/>
    <n v="0"/>
    <n v="0"/>
    <n v="1213.5"/>
    <n v="26.88"/>
    <n v="0"/>
  </r>
  <r>
    <s v="I25_66to56"/>
    <s v="Win"/>
    <s v="TR012"/>
    <x v="0"/>
    <x v="6"/>
    <s v="Fi01"/>
    <x v="4"/>
    <s v="AM5.vld"/>
    <s v="x1"/>
    <n v="15"/>
    <n v="0"/>
    <s v="AM"/>
    <s v="AM5"/>
    <n v="18993"/>
    <n v="15334"/>
    <x v="0"/>
    <x v="8"/>
    <x v="0"/>
    <n v="166.12"/>
    <n v="4.99"/>
    <n v="6.58"/>
    <n v="1502.85"/>
    <n v="171.12"/>
    <n v="6.58"/>
  </r>
  <r>
    <s v="I25_66to56"/>
    <s v="Win"/>
    <s v="TR012"/>
    <x v="0"/>
    <x v="6"/>
    <s v="Fi01"/>
    <x v="4"/>
    <s v="AM5.vld"/>
    <s v="x1"/>
    <n v="15"/>
    <n v="0"/>
    <s v="AM"/>
    <s v="AM5"/>
    <n v="18999"/>
    <n v="19000"/>
    <x v="1"/>
    <x v="9"/>
    <x v="0"/>
    <n v="123.26"/>
    <n v="6.52"/>
    <n v="39.979999999999997"/>
    <n v="2158.79"/>
    <n v="129.77000000000001"/>
    <n v="39.979999999999997"/>
  </r>
  <r>
    <s v="I25_66to56"/>
    <s v="Win"/>
    <s v="TR012"/>
    <x v="0"/>
    <x v="6"/>
    <s v="Fi01"/>
    <x v="4"/>
    <s v="AM5.vld"/>
    <s v="x1"/>
    <n v="15"/>
    <n v="0"/>
    <s v="AM"/>
    <s v="AM5"/>
    <n v="19002"/>
    <n v="19001"/>
    <x v="0"/>
    <x v="10"/>
    <x v="0"/>
    <n v="226.89"/>
    <n v="12.24"/>
    <n v="28.37"/>
    <n v="2024.05"/>
    <n v="239.13"/>
    <n v="28.37"/>
  </r>
  <r>
    <s v="I25_66to56"/>
    <s v="Win"/>
    <s v="TR012"/>
    <x v="0"/>
    <x v="6"/>
    <s v="Fi01"/>
    <x v="4"/>
    <s v="AM5.vld"/>
    <s v="x1"/>
    <n v="15"/>
    <n v="0"/>
    <s v="AM"/>
    <s v="AM5"/>
    <n v="19004"/>
    <n v="13271"/>
    <x v="1"/>
    <x v="11"/>
    <x v="0"/>
    <n v="2.76"/>
    <n v="0.21"/>
    <n v="8.6199999999999992"/>
    <n v="2267.1"/>
    <n v="2.97"/>
    <n v="8.6199999999999992"/>
  </r>
  <r>
    <s v="I25_66to56"/>
    <s v="Win"/>
    <s v="TR012"/>
    <x v="0"/>
    <x v="6"/>
    <s v="Fi01"/>
    <x v="4"/>
    <s v="AM5.vld"/>
    <s v="x1"/>
    <n v="15"/>
    <n v="0"/>
    <s v="AM"/>
    <s v="AM5"/>
    <n v="19017"/>
    <n v="19018"/>
    <x v="1"/>
    <x v="11"/>
    <x v="1"/>
    <n v="170.09"/>
    <n v="10.56"/>
    <n v="55.26"/>
    <n v="235.92"/>
    <n v="180.65"/>
    <n v="55.26"/>
  </r>
  <r>
    <s v="I25_66to56"/>
    <s v="Win"/>
    <s v="TR012"/>
    <x v="0"/>
    <x v="6"/>
    <s v="Fi01"/>
    <x v="4"/>
    <s v="AM5.vld"/>
    <s v="x1"/>
    <n v="15"/>
    <n v="0"/>
    <s v="AM"/>
    <s v="AM5"/>
    <n v="19127"/>
    <n v="19239"/>
    <x v="0"/>
    <x v="0"/>
    <x v="1"/>
    <n v="370.9"/>
    <n v="29.02"/>
    <n v="70.319999999999993"/>
    <n v="470.24"/>
    <n v="399.92"/>
    <n v="70.319999999999993"/>
  </r>
  <r>
    <s v="I25_66to56"/>
    <s v="Win"/>
    <s v="TR012"/>
    <x v="0"/>
    <x v="6"/>
    <s v="Fi01"/>
    <x v="4"/>
    <s v="AM5.vld"/>
    <s v="x1"/>
    <n v="15"/>
    <n v="0"/>
    <s v="AM"/>
    <s v="AM5"/>
    <n v="19131"/>
    <n v="19130"/>
    <x v="0"/>
    <x v="2"/>
    <x v="1"/>
    <n v="543.71"/>
    <n v="37.840000000000003"/>
    <n v="69.069999999999993"/>
    <n v="650.62"/>
    <n v="581.54999999999995"/>
    <n v="69.069999999999993"/>
  </r>
  <r>
    <s v="I25_66to56"/>
    <s v="Win"/>
    <s v="TR012"/>
    <x v="0"/>
    <x v="6"/>
    <s v="Fi01"/>
    <x v="4"/>
    <s v="AM5.vld"/>
    <s v="x1"/>
    <n v="15"/>
    <n v="0"/>
    <s v="AM"/>
    <s v="AM5"/>
    <n v="19136"/>
    <n v="19135"/>
    <x v="0"/>
    <x v="1"/>
    <x v="1"/>
    <n v="474.52"/>
    <n v="32.14"/>
    <n v="52.18"/>
    <n v="558.84"/>
    <n v="506.66"/>
    <n v="52.18"/>
  </r>
  <r>
    <s v="I25_66to56"/>
    <s v="Win"/>
    <s v="TR012"/>
    <x v="0"/>
    <x v="6"/>
    <s v="Fi01"/>
    <x v="5"/>
    <s v="AM6.vld"/>
    <s v="x1"/>
    <n v="15"/>
    <n v="0"/>
    <s v="AM"/>
    <s v="AM6"/>
    <n v="5209"/>
    <n v="19241"/>
    <x v="0"/>
    <x v="0"/>
    <x v="0"/>
    <n v="78.94"/>
    <n v="5.19"/>
    <n v="40.380000000000003"/>
    <n v="6558.71"/>
    <n v="84.13"/>
    <n v="40.380000000000003"/>
  </r>
  <r>
    <s v="I25_66to56"/>
    <s v="Win"/>
    <s v="TR012"/>
    <x v="0"/>
    <x v="6"/>
    <s v="Fi01"/>
    <x v="5"/>
    <s v="AM6.vld"/>
    <s v="x1"/>
    <n v="15"/>
    <n v="0"/>
    <s v="AM"/>
    <s v="AM6"/>
    <n v="5394"/>
    <n v="15366"/>
    <x v="0"/>
    <x v="1"/>
    <x v="0"/>
    <n v="64.099999999999994"/>
    <n v="4.87"/>
    <n v="36.24"/>
    <n v="5376.28"/>
    <n v="68.97"/>
    <n v="36.24"/>
  </r>
  <r>
    <s v="I25_66to56"/>
    <s v="Win"/>
    <s v="TR012"/>
    <x v="0"/>
    <x v="6"/>
    <s v="Fi01"/>
    <x v="5"/>
    <s v="AM6.vld"/>
    <s v="x1"/>
    <n v="15"/>
    <n v="0"/>
    <s v="AM"/>
    <s v="AM6"/>
    <n v="13270"/>
    <n v="11802"/>
    <x v="0"/>
    <x v="2"/>
    <x v="0"/>
    <n v="72.98"/>
    <n v="6.38"/>
    <n v="21.25"/>
    <n v="5764.31"/>
    <n v="79.349999999999994"/>
    <n v="21.25"/>
  </r>
  <r>
    <s v="I25_66to56"/>
    <s v="Win"/>
    <s v="TR012"/>
    <x v="0"/>
    <x v="6"/>
    <s v="Fi01"/>
    <x v="5"/>
    <s v="AM6.vld"/>
    <s v="x1"/>
    <n v="15"/>
    <n v="0"/>
    <s v="AM"/>
    <s v="AM6"/>
    <n v="15333"/>
    <n v="18991"/>
    <x v="1"/>
    <x v="3"/>
    <x v="0"/>
    <n v="146.12"/>
    <n v="3.4"/>
    <n v="13.44"/>
    <n v="3204.51"/>
    <n v="149.52000000000001"/>
    <n v="13.44"/>
  </r>
  <r>
    <s v="I25_66to56"/>
    <s v="Win"/>
    <s v="TR012"/>
    <x v="0"/>
    <x v="6"/>
    <s v="Fi01"/>
    <x v="5"/>
    <s v="AM6.vld"/>
    <s v="x1"/>
    <n v="15"/>
    <n v="0"/>
    <s v="AM"/>
    <s v="AM6"/>
    <n v="15740"/>
    <n v="15741"/>
    <x v="1"/>
    <x v="4"/>
    <x v="0"/>
    <n v="81.5"/>
    <n v="0"/>
    <n v="0"/>
    <n v="2930.21"/>
    <n v="81.5"/>
    <n v="0"/>
  </r>
  <r>
    <s v="I25_66to56"/>
    <s v="Win"/>
    <s v="TR012"/>
    <x v="0"/>
    <x v="6"/>
    <s v="Fi01"/>
    <x v="5"/>
    <s v="AM6.vld"/>
    <s v="x1"/>
    <n v="15"/>
    <n v="0"/>
    <s v="AM"/>
    <s v="AM6"/>
    <n v="15742"/>
    <n v="15743"/>
    <x v="0"/>
    <x v="5"/>
    <x v="0"/>
    <n v="61.66"/>
    <n v="0"/>
    <n v="0"/>
    <n v="2448.7600000000002"/>
    <n v="61.66"/>
    <n v="0"/>
  </r>
  <r>
    <s v="I25_66to56"/>
    <s v="Win"/>
    <s v="TR012"/>
    <x v="0"/>
    <x v="6"/>
    <s v="Fi01"/>
    <x v="5"/>
    <s v="AM6.vld"/>
    <s v="x1"/>
    <n v="15"/>
    <n v="0"/>
    <s v="AM"/>
    <s v="AM6"/>
    <n v="17350"/>
    <n v="17351"/>
    <x v="0"/>
    <x v="6"/>
    <x v="0"/>
    <n v="18.43"/>
    <n v="0"/>
    <n v="0"/>
    <n v="2230.9499999999998"/>
    <n v="18.43"/>
    <n v="0"/>
  </r>
  <r>
    <s v="I25_66to56"/>
    <s v="Win"/>
    <s v="TR012"/>
    <x v="0"/>
    <x v="6"/>
    <s v="Fi01"/>
    <x v="5"/>
    <s v="AM6.vld"/>
    <s v="x1"/>
    <n v="15"/>
    <n v="0"/>
    <s v="AM"/>
    <s v="AM6"/>
    <n v="17352"/>
    <n v="17353"/>
    <x v="1"/>
    <x v="7"/>
    <x v="0"/>
    <n v="21.99"/>
    <n v="0"/>
    <n v="0"/>
    <n v="2315.6799999999998"/>
    <n v="21.99"/>
    <n v="0"/>
  </r>
  <r>
    <s v="I25_66to56"/>
    <s v="Win"/>
    <s v="TR012"/>
    <x v="0"/>
    <x v="6"/>
    <s v="Fi01"/>
    <x v="5"/>
    <s v="AM6.vld"/>
    <s v="x1"/>
    <n v="15"/>
    <n v="0"/>
    <s v="AM"/>
    <s v="AM6"/>
    <n v="18993"/>
    <n v="15334"/>
    <x v="0"/>
    <x v="8"/>
    <x v="0"/>
    <n v="145.88"/>
    <n v="5.26"/>
    <n v="15.75"/>
    <n v="3421.21"/>
    <n v="151.13999999999999"/>
    <n v="15.75"/>
  </r>
  <r>
    <s v="I25_66to56"/>
    <s v="Win"/>
    <s v="TR012"/>
    <x v="0"/>
    <x v="6"/>
    <s v="Fi01"/>
    <x v="5"/>
    <s v="AM6.vld"/>
    <s v="x1"/>
    <n v="15"/>
    <n v="0"/>
    <s v="AM"/>
    <s v="AM6"/>
    <n v="18999"/>
    <n v="19000"/>
    <x v="1"/>
    <x v="9"/>
    <x v="0"/>
    <n v="58.01"/>
    <n v="3.41"/>
    <n v="88.34"/>
    <n v="4276.3500000000004"/>
    <n v="61.42"/>
    <n v="88.34"/>
  </r>
  <r>
    <s v="I25_66to56"/>
    <s v="Win"/>
    <s v="TR012"/>
    <x v="0"/>
    <x v="6"/>
    <s v="Fi01"/>
    <x v="5"/>
    <s v="AM6.vld"/>
    <s v="x1"/>
    <n v="15"/>
    <n v="0"/>
    <s v="AM"/>
    <s v="AM6"/>
    <n v="19002"/>
    <n v="19001"/>
    <x v="0"/>
    <x v="10"/>
    <x v="0"/>
    <n v="175.96"/>
    <n v="13.31"/>
    <n v="74.16"/>
    <n v="4670.29"/>
    <n v="189.26"/>
    <n v="74.16"/>
  </r>
  <r>
    <s v="I25_66to56"/>
    <s v="Win"/>
    <s v="TR012"/>
    <x v="0"/>
    <x v="6"/>
    <s v="Fi01"/>
    <x v="5"/>
    <s v="AM6.vld"/>
    <s v="x1"/>
    <n v="15"/>
    <n v="0"/>
    <s v="AM"/>
    <s v="AM6"/>
    <n v="19004"/>
    <n v="13271"/>
    <x v="1"/>
    <x v="11"/>
    <x v="0"/>
    <n v="0"/>
    <n v="0"/>
    <n v="18.84"/>
    <n v="5558.15"/>
    <n v="0"/>
    <n v="18.84"/>
  </r>
  <r>
    <s v="I25_66to56"/>
    <s v="Win"/>
    <s v="TR012"/>
    <x v="0"/>
    <x v="6"/>
    <s v="Fi01"/>
    <x v="5"/>
    <s v="AM6.vld"/>
    <s v="x1"/>
    <n v="15"/>
    <n v="0"/>
    <s v="AM"/>
    <s v="AM6"/>
    <n v="19017"/>
    <n v="19018"/>
    <x v="1"/>
    <x v="11"/>
    <x v="1"/>
    <n v="90.88"/>
    <n v="6.33"/>
    <n v="143.83000000000001"/>
    <n v="241.03"/>
    <n v="97.2"/>
    <n v="143.83000000000001"/>
  </r>
  <r>
    <s v="I25_66to56"/>
    <s v="Win"/>
    <s v="TR012"/>
    <x v="0"/>
    <x v="6"/>
    <s v="Fi01"/>
    <x v="5"/>
    <s v="AM6.vld"/>
    <s v="x1"/>
    <n v="15"/>
    <n v="0"/>
    <s v="AM"/>
    <s v="AM6"/>
    <n v="19127"/>
    <n v="19239"/>
    <x v="0"/>
    <x v="0"/>
    <x v="1"/>
    <n v="404.29"/>
    <n v="32.56"/>
    <n v="146.27000000000001"/>
    <n v="583.12"/>
    <n v="436.85"/>
    <n v="146.27000000000001"/>
  </r>
  <r>
    <s v="I25_66to56"/>
    <s v="Win"/>
    <s v="TR012"/>
    <x v="0"/>
    <x v="6"/>
    <s v="Fi01"/>
    <x v="5"/>
    <s v="AM6.vld"/>
    <s v="x1"/>
    <n v="15"/>
    <n v="0"/>
    <s v="AM"/>
    <s v="AM6"/>
    <n v="19131"/>
    <n v="19130"/>
    <x v="0"/>
    <x v="2"/>
    <x v="1"/>
    <n v="389.21"/>
    <n v="29.71"/>
    <n v="151.43"/>
    <n v="570.35"/>
    <n v="418.92"/>
    <n v="151.43"/>
  </r>
  <r>
    <s v="I25_66to56"/>
    <s v="Win"/>
    <s v="TR012"/>
    <x v="0"/>
    <x v="6"/>
    <s v="Fi01"/>
    <x v="5"/>
    <s v="AM6.vld"/>
    <s v="x1"/>
    <n v="15"/>
    <n v="0"/>
    <s v="AM"/>
    <s v="AM6"/>
    <n v="19136"/>
    <n v="19135"/>
    <x v="0"/>
    <x v="1"/>
    <x v="1"/>
    <n v="328.07"/>
    <n v="25"/>
    <n v="123.07"/>
    <n v="476.14"/>
    <n v="353.08"/>
    <n v="123.07"/>
  </r>
  <r>
    <s v="I25_66to56"/>
    <s v="Win"/>
    <s v="TR012"/>
    <x v="0"/>
    <x v="6"/>
    <s v="Fi01"/>
    <x v="6"/>
    <s v="MD1.vld"/>
    <s v="x1"/>
    <n v="15"/>
    <n v="0"/>
    <s v="MD"/>
    <s v="MD1"/>
    <n v="5209"/>
    <n v="19241"/>
    <x v="0"/>
    <x v="0"/>
    <x v="0"/>
    <n v="8.1300000000000008"/>
    <n v="0.78"/>
    <n v="68.849999999999994"/>
    <n v="9156.2800000000007"/>
    <n v="8.9"/>
    <n v="68.849999999999994"/>
  </r>
  <r>
    <s v="I25_66to56"/>
    <s v="Win"/>
    <s v="TR012"/>
    <x v="0"/>
    <x v="6"/>
    <s v="Fi01"/>
    <x v="6"/>
    <s v="MD1.vld"/>
    <s v="x1"/>
    <n v="15"/>
    <n v="0"/>
    <s v="MD"/>
    <s v="MD1"/>
    <n v="5394"/>
    <n v="15366"/>
    <x v="0"/>
    <x v="1"/>
    <x v="0"/>
    <n v="2.85"/>
    <n v="0.28000000000000003"/>
    <n v="41.16"/>
    <n v="7677.76"/>
    <n v="3.13"/>
    <n v="41.16"/>
  </r>
  <r>
    <s v="I25_66to56"/>
    <s v="Win"/>
    <s v="TR012"/>
    <x v="0"/>
    <x v="6"/>
    <s v="Fi01"/>
    <x v="6"/>
    <s v="MD1.vld"/>
    <s v="x1"/>
    <n v="15"/>
    <n v="0"/>
    <s v="MD"/>
    <s v="MD1"/>
    <n v="13270"/>
    <n v="11802"/>
    <x v="0"/>
    <x v="2"/>
    <x v="0"/>
    <n v="14.48"/>
    <n v="1.44"/>
    <n v="25.09"/>
    <n v="8215.91"/>
    <n v="15.91"/>
    <n v="25.09"/>
  </r>
  <r>
    <s v="I25_66to56"/>
    <s v="Win"/>
    <s v="TR012"/>
    <x v="0"/>
    <x v="6"/>
    <s v="Fi01"/>
    <x v="6"/>
    <s v="MD1.vld"/>
    <s v="x1"/>
    <n v="15"/>
    <n v="0"/>
    <s v="MD"/>
    <s v="MD1"/>
    <n v="15333"/>
    <n v="18991"/>
    <x v="1"/>
    <x v="3"/>
    <x v="0"/>
    <n v="110.57"/>
    <n v="4.01"/>
    <n v="17.850000000000001"/>
    <n v="4992.17"/>
    <n v="114.57"/>
    <n v="17.850000000000001"/>
  </r>
  <r>
    <s v="I25_66to56"/>
    <s v="Win"/>
    <s v="TR012"/>
    <x v="0"/>
    <x v="6"/>
    <s v="Fi01"/>
    <x v="6"/>
    <s v="MD1.vld"/>
    <s v="x1"/>
    <n v="15"/>
    <n v="0"/>
    <s v="MD"/>
    <s v="MD1"/>
    <n v="15740"/>
    <n v="15741"/>
    <x v="1"/>
    <x v="4"/>
    <x v="0"/>
    <n v="57.95"/>
    <n v="0"/>
    <n v="0"/>
    <n v="4494.78"/>
    <n v="57.95"/>
    <n v="0"/>
  </r>
  <r>
    <s v="I25_66to56"/>
    <s v="Win"/>
    <s v="TR012"/>
    <x v="0"/>
    <x v="6"/>
    <s v="Fi01"/>
    <x v="6"/>
    <s v="MD1.vld"/>
    <s v="x1"/>
    <n v="15"/>
    <n v="0"/>
    <s v="MD"/>
    <s v="MD1"/>
    <n v="15742"/>
    <n v="15743"/>
    <x v="0"/>
    <x v="5"/>
    <x v="0"/>
    <n v="23.04"/>
    <n v="0"/>
    <n v="0"/>
    <n v="2793.27"/>
    <n v="23.04"/>
    <n v="0"/>
  </r>
  <r>
    <s v="I25_66to56"/>
    <s v="Win"/>
    <s v="TR012"/>
    <x v="0"/>
    <x v="6"/>
    <s v="Fi01"/>
    <x v="6"/>
    <s v="MD1.vld"/>
    <s v="x1"/>
    <n v="15"/>
    <n v="0"/>
    <s v="MD"/>
    <s v="MD1"/>
    <n v="17350"/>
    <n v="17351"/>
    <x v="0"/>
    <x v="6"/>
    <x v="0"/>
    <n v="10.88"/>
    <n v="0"/>
    <n v="0"/>
    <n v="2976.56"/>
    <n v="10.88"/>
    <n v="0"/>
  </r>
  <r>
    <s v="I25_66to56"/>
    <s v="Win"/>
    <s v="TR012"/>
    <x v="0"/>
    <x v="6"/>
    <s v="Fi01"/>
    <x v="6"/>
    <s v="MD1.vld"/>
    <s v="x1"/>
    <n v="15"/>
    <n v="0"/>
    <s v="MD"/>
    <s v="MD1"/>
    <n v="17352"/>
    <n v="17353"/>
    <x v="1"/>
    <x v="7"/>
    <x v="0"/>
    <n v="20.38"/>
    <n v="0"/>
    <n v="0"/>
    <n v="3568.41"/>
    <n v="20.38"/>
    <n v="0"/>
  </r>
  <r>
    <s v="I25_66to56"/>
    <s v="Win"/>
    <s v="TR012"/>
    <x v="0"/>
    <x v="6"/>
    <s v="Fi01"/>
    <x v="6"/>
    <s v="MD1.vld"/>
    <s v="x1"/>
    <n v="15"/>
    <n v="0"/>
    <s v="MD"/>
    <s v="MD1"/>
    <n v="18993"/>
    <n v="15334"/>
    <x v="0"/>
    <x v="8"/>
    <x v="0"/>
    <n v="58.74"/>
    <n v="3.79"/>
    <n v="21.91"/>
    <n v="4187.92"/>
    <n v="62.53"/>
    <n v="21.91"/>
  </r>
  <r>
    <s v="I25_66to56"/>
    <s v="Win"/>
    <s v="TR012"/>
    <x v="0"/>
    <x v="6"/>
    <s v="Fi01"/>
    <x v="6"/>
    <s v="MD1.vld"/>
    <s v="x1"/>
    <n v="15"/>
    <n v="0"/>
    <s v="MD"/>
    <s v="MD1"/>
    <n v="18999"/>
    <n v="19000"/>
    <x v="1"/>
    <x v="9"/>
    <x v="0"/>
    <n v="29.99"/>
    <n v="2.16"/>
    <n v="125.09"/>
    <n v="6628.49"/>
    <n v="32.15"/>
    <n v="125.09"/>
  </r>
  <r>
    <s v="I25_66to56"/>
    <s v="Win"/>
    <s v="TR012"/>
    <x v="0"/>
    <x v="6"/>
    <s v="Fi01"/>
    <x v="6"/>
    <s v="MD1.vld"/>
    <s v="x1"/>
    <n v="15"/>
    <n v="0"/>
    <s v="MD"/>
    <s v="MD1"/>
    <n v="19002"/>
    <n v="19001"/>
    <x v="0"/>
    <x v="10"/>
    <x v="0"/>
    <n v="29.73"/>
    <n v="2.9"/>
    <n v="100.59"/>
    <n v="6020.38"/>
    <n v="32.630000000000003"/>
    <n v="100.59"/>
  </r>
  <r>
    <s v="I25_66to56"/>
    <s v="Win"/>
    <s v="TR012"/>
    <x v="0"/>
    <x v="6"/>
    <s v="Fi01"/>
    <x v="6"/>
    <s v="MD1.vld"/>
    <s v="x1"/>
    <n v="15"/>
    <n v="0"/>
    <s v="MD"/>
    <s v="MD1"/>
    <n v="19004"/>
    <n v="13271"/>
    <x v="1"/>
    <x v="11"/>
    <x v="0"/>
    <n v="0"/>
    <n v="0"/>
    <n v="34.229999999999997"/>
    <n v="8714.93"/>
    <n v="0"/>
    <n v="34.229999999999997"/>
  </r>
  <r>
    <s v="I25_66to56"/>
    <s v="Win"/>
    <s v="TR012"/>
    <x v="0"/>
    <x v="6"/>
    <s v="Fi01"/>
    <x v="6"/>
    <s v="MD1.vld"/>
    <s v="x1"/>
    <n v="15"/>
    <n v="0"/>
    <s v="MD"/>
    <s v="MD1"/>
    <n v="19017"/>
    <n v="19018"/>
    <x v="1"/>
    <x v="11"/>
    <x v="1"/>
    <n v="40.29"/>
    <n v="3.5"/>
    <n v="221.83"/>
    <n v="265.62"/>
    <n v="43.79"/>
    <n v="221.83"/>
  </r>
  <r>
    <s v="I25_66to56"/>
    <s v="Win"/>
    <s v="TR012"/>
    <x v="0"/>
    <x v="6"/>
    <s v="Fi01"/>
    <x v="6"/>
    <s v="MD1.vld"/>
    <s v="x1"/>
    <n v="15"/>
    <n v="0"/>
    <s v="MD"/>
    <s v="MD1"/>
    <n v="19127"/>
    <n v="19239"/>
    <x v="0"/>
    <x v="0"/>
    <x v="1"/>
    <n v="51.68"/>
    <n v="5.09"/>
    <n v="148.86000000000001"/>
    <n v="205.63"/>
    <n v="56.77"/>
    <n v="148.86000000000001"/>
  </r>
  <r>
    <s v="I25_66to56"/>
    <s v="Win"/>
    <s v="TR012"/>
    <x v="0"/>
    <x v="6"/>
    <s v="Fi01"/>
    <x v="6"/>
    <s v="MD1.vld"/>
    <s v="x1"/>
    <n v="15"/>
    <n v="0"/>
    <s v="MD"/>
    <s v="MD1"/>
    <n v="19131"/>
    <n v="19130"/>
    <x v="0"/>
    <x v="2"/>
    <x v="1"/>
    <n v="49.08"/>
    <n v="4.82"/>
    <n v="182.13"/>
    <n v="236.02"/>
    <n v="53.9"/>
    <n v="182.13"/>
  </r>
  <r>
    <s v="I25_66to56"/>
    <s v="Win"/>
    <s v="TR012"/>
    <x v="0"/>
    <x v="6"/>
    <s v="Fi01"/>
    <x v="6"/>
    <s v="MD1.vld"/>
    <s v="x1"/>
    <n v="15"/>
    <n v="0"/>
    <s v="MD"/>
    <s v="MD1"/>
    <n v="19136"/>
    <n v="19135"/>
    <x v="0"/>
    <x v="1"/>
    <x v="1"/>
    <n v="46.27"/>
    <n v="4.55"/>
    <n v="167.31"/>
    <n v="218.13"/>
    <n v="50.82"/>
    <n v="167.31"/>
  </r>
  <r>
    <s v="I25_66to56"/>
    <s v="Win"/>
    <s v="TR012"/>
    <x v="0"/>
    <x v="6"/>
    <s v="Fi01"/>
    <x v="7"/>
    <s v="MD2.vld"/>
    <s v="x1"/>
    <n v="15"/>
    <n v="0"/>
    <s v="MD"/>
    <s v="MD2"/>
    <n v="5209"/>
    <n v="19241"/>
    <x v="0"/>
    <x v="0"/>
    <x v="0"/>
    <n v="30.64"/>
    <n v="2.42"/>
    <n v="103.33"/>
    <n v="14234.64"/>
    <n v="33.07"/>
    <n v="103.33"/>
  </r>
  <r>
    <s v="I25_66to56"/>
    <s v="Win"/>
    <s v="TR012"/>
    <x v="0"/>
    <x v="6"/>
    <s v="Fi01"/>
    <x v="7"/>
    <s v="MD2.vld"/>
    <s v="x1"/>
    <n v="15"/>
    <n v="0"/>
    <s v="MD"/>
    <s v="MD2"/>
    <n v="5394"/>
    <n v="15366"/>
    <x v="0"/>
    <x v="1"/>
    <x v="0"/>
    <n v="23.82"/>
    <n v="2.41"/>
    <n v="72.25"/>
    <n v="11973.78"/>
    <n v="26.23"/>
    <n v="72.25"/>
  </r>
  <r>
    <s v="I25_66to56"/>
    <s v="Win"/>
    <s v="TR012"/>
    <x v="0"/>
    <x v="6"/>
    <s v="Fi01"/>
    <x v="7"/>
    <s v="MD2.vld"/>
    <s v="x1"/>
    <n v="15"/>
    <n v="0"/>
    <s v="MD"/>
    <s v="MD2"/>
    <n v="13270"/>
    <n v="11802"/>
    <x v="0"/>
    <x v="2"/>
    <x v="0"/>
    <n v="84.78"/>
    <n v="6.84"/>
    <n v="40.880000000000003"/>
    <n v="12864.82"/>
    <n v="91.62"/>
    <n v="40.880000000000003"/>
  </r>
  <r>
    <s v="I25_66to56"/>
    <s v="Win"/>
    <s v="TR012"/>
    <x v="0"/>
    <x v="6"/>
    <s v="Fi01"/>
    <x v="7"/>
    <s v="MD2.vld"/>
    <s v="x1"/>
    <n v="15"/>
    <n v="0"/>
    <s v="MD"/>
    <s v="MD2"/>
    <n v="15333"/>
    <n v="18991"/>
    <x v="1"/>
    <x v="3"/>
    <x v="0"/>
    <n v="358.92"/>
    <n v="8.1999999999999993"/>
    <n v="24.95"/>
    <n v="7851.24"/>
    <n v="367.12"/>
    <n v="24.95"/>
  </r>
  <r>
    <s v="I25_66to56"/>
    <s v="Win"/>
    <s v="TR012"/>
    <x v="0"/>
    <x v="6"/>
    <s v="Fi01"/>
    <x v="7"/>
    <s v="MD2.vld"/>
    <s v="x1"/>
    <n v="15"/>
    <n v="0"/>
    <s v="MD"/>
    <s v="MD2"/>
    <n v="15740"/>
    <n v="15741"/>
    <x v="1"/>
    <x v="4"/>
    <x v="0"/>
    <n v="205.24"/>
    <n v="0"/>
    <n v="0"/>
    <n v="6823.01"/>
    <n v="205.24"/>
    <n v="0"/>
  </r>
  <r>
    <s v="I25_66to56"/>
    <s v="Win"/>
    <s v="TR012"/>
    <x v="0"/>
    <x v="6"/>
    <s v="Fi01"/>
    <x v="7"/>
    <s v="MD2.vld"/>
    <s v="x1"/>
    <n v="15"/>
    <n v="0"/>
    <s v="MD"/>
    <s v="MD2"/>
    <n v="15742"/>
    <n v="15743"/>
    <x v="0"/>
    <x v="5"/>
    <x v="0"/>
    <n v="69.36"/>
    <n v="0"/>
    <n v="0"/>
    <n v="5238.79"/>
    <n v="69.36"/>
    <n v="0"/>
  </r>
  <r>
    <s v="I25_66to56"/>
    <s v="Win"/>
    <s v="TR012"/>
    <x v="0"/>
    <x v="6"/>
    <s v="Fi01"/>
    <x v="7"/>
    <s v="MD2.vld"/>
    <s v="x1"/>
    <n v="15"/>
    <n v="0"/>
    <s v="MD"/>
    <s v="MD2"/>
    <n v="17350"/>
    <n v="17351"/>
    <x v="0"/>
    <x v="6"/>
    <x v="0"/>
    <n v="31.84"/>
    <n v="0"/>
    <n v="0"/>
    <n v="5332.65"/>
    <n v="31.84"/>
    <n v="0"/>
  </r>
  <r>
    <s v="I25_66to56"/>
    <s v="Win"/>
    <s v="TR012"/>
    <x v="0"/>
    <x v="6"/>
    <s v="Fi01"/>
    <x v="7"/>
    <s v="MD2.vld"/>
    <s v="x1"/>
    <n v="15"/>
    <n v="0"/>
    <s v="MD"/>
    <s v="MD2"/>
    <n v="17352"/>
    <n v="17353"/>
    <x v="1"/>
    <x v="7"/>
    <x v="0"/>
    <n v="71.83"/>
    <n v="0"/>
    <n v="0"/>
    <n v="5528.09"/>
    <n v="71.83"/>
    <n v="0"/>
  </r>
  <r>
    <s v="I25_66to56"/>
    <s v="Win"/>
    <s v="TR012"/>
    <x v="0"/>
    <x v="6"/>
    <s v="Fi01"/>
    <x v="7"/>
    <s v="MD2.vld"/>
    <s v="x1"/>
    <n v="15"/>
    <n v="0"/>
    <s v="MD"/>
    <s v="MD2"/>
    <n v="18993"/>
    <n v="15334"/>
    <x v="0"/>
    <x v="8"/>
    <x v="0"/>
    <n v="159.47999999999999"/>
    <n v="7.63"/>
    <n v="30.03"/>
    <n v="7124.47"/>
    <n v="167.11"/>
    <n v="30.03"/>
  </r>
  <r>
    <s v="I25_66to56"/>
    <s v="Win"/>
    <s v="TR012"/>
    <x v="0"/>
    <x v="6"/>
    <s v="Fi01"/>
    <x v="7"/>
    <s v="MD2.vld"/>
    <s v="x1"/>
    <n v="15"/>
    <n v="0"/>
    <s v="MD"/>
    <s v="MD2"/>
    <n v="18999"/>
    <n v="19000"/>
    <x v="1"/>
    <x v="9"/>
    <x v="0"/>
    <n v="191.02"/>
    <n v="13.31"/>
    <n v="181.28"/>
    <n v="10226.01"/>
    <n v="204.33"/>
    <n v="181.28"/>
  </r>
  <r>
    <s v="I25_66to56"/>
    <s v="Win"/>
    <s v="TR012"/>
    <x v="0"/>
    <x v="6"/>
    <s v="Fi01"/>
    <x v="7"/>
    <s v="MD2.vld"/>
    <s v="x1"/>
    <n v="15"/>
    <n v="0"/>
    <s v="MD"/>
    <s v="MD2"/>
    <n v="19002"/>
    <n v="19001"/>
    <x v="0"/>
    <x v="10"/>
    <x v="0"/>
    <n v="114.56"/>
    <n v="10.63"/>
    <n v="159.16"/>
    <n v="9756.92"/>
    <n v="125.2"/>
    <n v="159.16"/>
  </r>
  <r>
    <s v="I25_66to56"/>
    <s v="Win"/>
    <s v="TR012"/>
    <x v="0"/>
    <x v="6"/>
    <s v="Fi01"/>
    <x v="7"/>
    <s v="MD2.vld"/>
    <s v="x1"/>
    <n v="15"/>
    <n v="0"/>
    <s v="MD"/>
    <s v="MD2"/>
    <n v="19004"/>
    <n v="13271"/>
    <x v="1"/>
    <x v="11"/>
    <x v="0"/>
    <n v="21.29"/>
    <n v="2.6"/>
    <n v="65.239999999999995"/>
    <n v="13563.54"/>
    <n v="23.89"/>
    <n v="65.239999999999995"/>
  </r>
  <r>
    <s v="I25_66to56"/>
    <s v="Win"/>
    <s v="TR012"/>
    <x v="0"/>
    <x v="6"/>
    <s v="Fi01"/>
    <x v="7"/>
    <s v="MD2.vld"/>
    <s v="x1"/>
    <n v="15"/>
    <n v="0"/>
    <s v="MD"/>
    <s v="MD2"/>
    <n v="19017"/>
    <n v="19018"/>
    <x v="1"/>
    <x v="11"/>
    <x v="1"/>
    <n v="315.18"/>
    <n v="28.98"/>
    <n v="352.81"/>
    <n v="696.97"/>
    <n v="344.16"/>
    <n v="352.81"/>
  </r>
  <r>
    <s v="I25_66to56"/>
    <s v="Win"/>
    <s v="TR012"/>
    <x v="0"/>
    <x v="6"/>
    <s v="Fi01"/>
    <x v="7"/>
    <s v="MD2.vld"/>
    <s v="x1"/>
    <n v="15"/>
    <n v="0"/>
    <s v="MD"/>
    <s v="MD2"/>
    <n v="19127"/>
    <n v="19239"/>
    <x v="0"/>
    <x v="0"/>
    <x v="1"/>
    <n v="253.81"/>
    <n v="23.39"/>
    <n v="234.6"/>
    <n v="511.8"/>
    <n v="277.2"/>
    <n v="234.6"/>
  </r>
  <r>
    <s v="I25_66to56"/>
    <s v="Win"/>
    <s v="TR012"/>
    <x v="0"/>
    <x v="6"/>
    <s v="Fi01"/>
    <x v="7"/>
    <s v="MD2.vld"/>
    <s v="x1"/>
    <n v="15"/>
    <n v="0"/>
    <s v="MD"/>
    <s v="MD2"/>
    <n v="19131"/>
    <n v="19130"/>
    <x v="0"/>
    <x v="2"/>
    <x v="1"/>
    <n v="215.94"/>
    <n v="20.68"/>
    <n v="284.39999999999998"/>
    <n v="521.03"/>
    <n v="236.62"/>
    <n v="284.39999999999998"/>
  </r>
  <r>
    <s v="I25_66to56"/>
    <s v="Win"/>
    <s v="TR012"/>
    <x v="0"/>
    <x v="6"/>
    <s v="Fi01"/>
    <x v="7"/>
    <s v="MD2.vld"/>
    <s v="x1"/>
    <n v="15"/>
    <n v="0"/>
    <s v="MD"/>
    <s v="MD2"/>
    <n v="19136"/>
    <n v="19135"/>
    <x v="0"/>
    <x v="1"/>
    <x v="1"/>
    <n v="192.26"/>
    <n v="18.3"/>
    <n v="254.73"/>
    <n v="465.28"/>
    <n v="210.55"/>
    <n v="254.73"/>
  </r>
  <r>
    <s v="I25_66to56"/>
    <s v="Win"/>
    <s v="TR012"/>
    <x v="0"/>
    <x v="6"/>
    <s v="Fi01"/>
    <x v="8"/>
    <s v="PM1.vld"/>
    <s v="x1"/>
    <n v="15"/>
    <n v="0"/>
    <s v="PM"/>
    <s v="PM1"/>
    <n v="5209"/>
    <n v="19241"/>
    <x v="0"/>
    <x v="0"/>
    <x v="0"/>
    <n v="64.290000000000006"/>
    <n v="5.46"/>
    <n v="32.14"/>
    <n v="2408.29"/>
    <n v="69.760000000000005"/>
    <n v="32.14"/>
  </r>
  <r>
    <s v="I25_66to56"/>
    <s v="Win"/>
    <s v="TR012"/>
    <x v="0"/>
    <x v="6"/>
    <s v="Fi01"/>
    <x v="8"/>
    <s v="PM1.vld"/>
    <s v="x1"/>
    <n v="15"/>
    <n v="0"/>
    <s v="PM"/>
    <s v="PM1"/>
    <n v="5394"/>
    <n v="15366"/>
    <x v="0"/>
    <x v="1"/>
    <x v="0"/>
    <n v="26.99"/>
    <n v="3.85"/>
    <n v="24.72"/>
    <n v="2195.1"/>
    <n v="30.84"/>
    <n v="24.72"/>
  </r>
  <r>
    <s v="I25_66to56"/>
    <s v="Win"/>
    <s v="TR012"/>
    <x v="0"/>
    <x v="6"/>
    <s v="Fi01"/>
    <x v="8"/>
    <s v="PM1.vld"/>
    <s v="x1"/>
    <n v="15"/>
    <n v="0"/>
    <s v="PM"/>
    <s v="PM1"/>
    <n v="13270"/>
    <n v="11802"/>
    <x v="0"/>
    <x v="2"/>
    <x v="0"/>
    <n v="51.36"/>
    <n v="7.66"/>
    <n v="15.29"/>
    <n v="2221.67"/>
    <n v="59.02"/>
    <n v="15.29"/>
  </r>
  <r>
    <s v="I25_66to56"/>
    <s v="Win"/>
    <s v="TR012"/>
    <x v="0"/>
    <x v="6"/>
    <s v="Fi01"/>
    <x v="8"/>
    <s v="PM1.vld"/>
    <s v="x1"/>
    <n v="15"/>
    <n v="0"/>
    <s v="PM"/>
    <s v="PM1"/>
    <n v="15333"/>
    <n v="18991"/>
    <x v="1"/>
    <x v="3"/>
    <x v="0"/>
    <n v="181.89"/>
    <n v="3.83"/>
    <n v="5.98"/>
    <n v="1676.05"/>
    <n v="185.72"/>
    <n v="5.98"/>
  </r>
  <r>
    <s v="I25_66to56"/>
    <s v="Win"/>
    <s v="TR012"/>
    <x v="0"/>
    <x v="6"/>
    <s v="Fi01"/>
    <x v="8"/>
    <s v="PM1.vld"/>
    <s v="x1"/>
    <n v="15"/>
    <n v="0"/>
    <s v="PM"/>
    <s v="PM1"/>
    <n v="15740"/>
    <n v="15741"/>
    <x v="1"/>
    <x v="4"/>
    <x v="0"/>
    <n v="107.84"/>
    <n v="0"/>
    <n v="0"/>
    <n v="1342.62"/>
    <n v="107.84"/>
    <n v="0"/>
  </r>
  <r>
    <s v="I25_66to56"/>
    <s v="Win"/>
    <s v="TR012"/>
    <x v="0"/>
    <x v="6"/>
    <s v="Fi01"/>
    <x v="8"/>
    <s v="PM1.vld"/>
    <s v="x1"/>
    <n v="15"/>
    <n v="0"/>
    <s v="PM"/>
    <s v="PM1"/>
    <n v="15742"/>
    <n v="15743"/>
    <x v="0"/>
    <x v="5"/>
    <x v="0"/>
    <n v="94.97"/>
    <n v="0"/>
    <n v="0"/>
    <n v="1297.3800000000001"/>
    <n v="94.97"/>
    <n v="0"/>
  </r>
  <r>
    <s v="I25_66to56"/>
    <s v="Win"/>
    <s v="TR012"/>
    <x v="0"/>
    <x v="6"/>
    <s v="Fi01"/>
    <x v="8"/>
    <s v="PM1.vld"/>
    <s v="x1"/>
    <n v="15"/>
    <n v="0"/>
    <s v="PM"/>
    <s v="PM1"/>
    <n v="17350"/>
    <n v="17351"/>
    <x v="0"/>
    <x v="6"/>
    <x v="0"/>
    <n v="23.65"/>
    <n v="0"/>
    <n v="0"/>
    <n v="1513.03"/>
    <n v="23.65"/>
    <n v="0"/>
  </r>
  <r>
    <s v="I25_66to56"/>
    <s v="Win"/>
    <s v="TR012"/>
    <x v="0"/>
    <x v="6"/>
    <s v="Fi01"/>
    <x v="8"/>
    <s v="PM1.vld"/>
    <s v="x1"/>
    <n v="15"/>
    <n v="0"/>
    <s v="PM"/>
    <s v="PM1"/>
    <n v="17352"/>
    <n v="17353"/>
    <x v="1"/>
    <x v="7"/>
    <x v="0"/>
    <n v="32.11"/>
    <n v="0"/>
    <n v="0"/>
    <n v="1512.35"/>
    <n v="32.11"/>
    <n v="0"/>
  </r>
  <r>
    <s v="I25_66to56"/>
    <s v="Win"/>
    <s v="TR012"/>
    <x v="0"/>
    <x v="6"/>
    <s v="Fi01"/>
    <x v="8"/>
    <s v="PM1.vld"/>
    <s v="x1"/>
    <n v="15"/>
    <n v="0"/>
    <s v="PM"/>
    <s v="PM1"/>
    <n v="18993"/>
    <n v="15334"/>
    <x v="0"/>
    <x v="8"/>
    <x v="0"/>
    <n v="144.04"/>
    <n v="3.47"/>
    <n v="8.07"/>
    <n v="1538.23"/>
    <n v="147.51"/>
    <n v="8.07"/>
  </r>
  <r>
    <s v="I25_66to56"/>
    <s v="Win"/>
    <s v="TR012"/>
    <x v="0"/>
    <x v="6"/>
    <s v="Fi01"/>
    <x v="8"/>
    <s v="PM1.vld"/>
    <s v="x1"/>
    <n v="15"/>
    <n v="0"/>
    <s v="PM"/>
    <s v="PM1"/>
    <n v="18999"/>
    <n v="19000"/>
    <x v="1"/>
    <x v="9"/>
    <x v="0"/>
    <n v="182.58"/>
    <n v="9.44"/>
    <n v="33.200000000000003"/>
    <n v="2212.5500000000002"/>
    <n v="192.02"/>
    <n v="33.200000000000003"/>
  </r>
  <r>
    <s v="I25_66to56"/>
    <s v="Win"/>
    <s v="TR012"/>
    <x v="0"/>
    <x v="6"/>
    <s v="Fi01"/>
    <x v="8"/>
    <s v="PM1.vld"/>
    <s v="x1"/>
    <n v="15"/>
    <n v="0"/>
    <s v="PM"/>
    <s v="PM1"/>
    <n v="19002"/>
    <n v="19001"/>
    <x v="0"/>
    <x v="10"/>
    <x v="0"/>
    <n v="178.02"/>
    <n v="13.21"/>
    <n v="40.81"/>
    <n v="2108.41"/>
    <n v="191.23"/>
    <n v="40.81"/>
  </r>
  <r>
    <s v="I25_66to56"/>
    <s v="Win"/>
    <s v="TR012"/>
    <x v="0"/>
    <x v="6"/>
    <s v="Fi01"/>
    <x v="8"/>
    <s v="PM1.vld"/>
    <s v="x1"/>
    <n v="15"/>
    <n v="0"/>
    <s v="PM"/>
    <s v="PM1"/>
    <n v="19004"/>
    <n v="13271"/>
    <x v="1"/>
    <x v="11"/>
    <x v="0"/>
    <n v="37.58"/>
    <n v="4.83"/>
    <n v="22.29"/>
    <n v="2411.89"/>
    <n v="42.41"/>
    <n v="22.29"/>
  </r>
  <r>
    <s v="I25_66to56"/>
    <s v="Win"/>
    <s v="TR012"/>
    <x v="0"/>
    <x v="6"/>
    <s v="Fi01"/>
    <x v="8"/>
    <s v="PM1.vld"/>
    <s v="x1"/>
    <n v="15"/>
    <n v="0"/>
    <s v="PM"/>
    <s v="PM1"/>
    <n v="19017"/>
    <n v="19018"/>
    <x v="1"/>
    <x v="11"/>
    <x v="1"/>
    <n v="342.03"/>
    <n v="25.87"/>
    <n v="69.47"/>
    <n v="437.38"/>
    <n v="367.9"/>
    <n v="69.47"/>
  </r>
  <r>
    <s v="I25_66to56"/>
    <s v="Win"/>
    <s v="TR012"/>
    <x v="0"/>
    <x v="6"/>
    <s v="Fi01"/>
    <x v="8"/>
    <s v="PM1.vld"/>
    <s v="x1"/>
    <n v="15"/>
    <n v="0"/>
    <s v="PM"/>
    <s v="PM1"/>
    <n v="19127"/>
    <n v="19239"/>
    <x v="0"/>
    <x v="0"/>
    <x v="1"/>
    <n v="243.57"/>
    <n v="28.86"/>
    <n v="72.69"/>
    <n v="345.13"/>
    <n v="272.44"/>
    <n v="72.69"/>
  </r>
  <r>
    <s v="I25_66to56"/>
    <s v="Win"/>
    <s v="TR012"/>
    <x v="0"/>
    <x v="6"/>
    <s v="Fi01"/>
    <x v="8"/>
    <s v="PM1.vld"/>
    <s v="x1"/>
    <n v="15"/>
    <n v="0"/>
    <s v="PM"/>
    <s v="PM1"/>
    <n v="19131"/>
    <n v="19130"/>
    <x v="0"/>
    <x v="2"/>
    <x v="1"/>
    <n v="292.27999999999997"/>
    <n v="30.64"/>
    <n v="86.82"/>
    <n v="409.75"/>
    <n v="322.93"/>
    <n v="86.82"/>
  </r>
  <r>
    <s v="I25_66to56"/>
    <s v="Win"/>
    <s v="TR012"/>
    <x v="0"/>
    <x v="6"/>
    <s v="Fi01"/>
    <x v="8"/>
    <s v="PM1.vld"/>
    <s v="x1"/>
    <n v="15"/>
    <n v="0"/>
    <s v="PM"/>
    <s v="PM1"/>
    <n v="19136"/>
    <n v="19135"/>
    <x v="0"/>
    <x v="1"/>
    <x v="1"/>
    <n v="276.25"/>
    <n v="27.82"/>
    <n v="73.38"/>
    <n v="377.45"/>
    <n v="304.07"/>
    <n v="73.38"/>
  </r>
  <r>
    <s v="I25_66to56"/>
    <s v="Win"/>
    <s v="TR012"/>
    <x v="0"/>
    <x v="6"/>
    <s v="Fi01"/>
    <x v="9"/>
    <s v="PM2.vld"/>
    <s v="x1"/>
    <n v="15"/>
    <n v="0"/>
    <s v="PM"/>
    <s v="PM2"/>
    <n v="5209"/>
    <n v="19241"/>
    <x v="0"/>
    <x v="0"/>
    <x v="0"/>
    <n v="100.66"/>
    <n v="9.3000000000000007"/>
    <n v="68.709999999999994"/>
    <n v="4914.79"/>
    <n v="109.97"/>
    <n v="68.709999999999994"/>
  </r>
  <r>
    <s v="I25_66to56"/>
    <s v="Win"/>
    <s v="TR012"/>
    <x v="0"/>
    <x v="6"/>
    <s v="Fi01"/>
    <x v="9"/>
    <s v="PM2.vld"/>
    <s v="x1"/>
    <n v="15"/>
    <n v="0"/>
    <s v="PM"/>
    <s v="PM2"/>
    <n v="5394"/>
    <n v="15366"/>
    <x v="0"/>
    <x v="1"/>
    <x v="0"/>
    <n v="55.74"/>
    <n v="8.25"/>
    <n v="51.66"/>
    <n v="4546.3100000000004"/>
    <n v="64"/>
    <n v="51.66"/>
  </r>
  <r>
    <s v="I25_66to56"/>
    <s v="Win"/>
    <s v="TR012"/>
    <x v="0"/>
    <x v="6"/>
    <s v="Fi01"/>
    <x v="9"/>
    <s v="PM2.vld"/>
    <s v="x1"/>
    <n v="15"/>
    <n v="0"/>
    <s v="PM"/>
    <s v="PM2"/>
    <n v="13270"/>
    <n v="11802"/>
    <x v="0"/>
    <x v="2"/>
    <x v="0"/>
    <n v="122.38"/>
    <n v="18.14"/>
    <n v="32.97"/>
    <n v="4510.26"/>
    <n v="140.52000000000001"/>
    <n v="32.97"/>
  </r>
  <r>
    <s v="I25_66to56"/>
    <s v="Win"/>
    <s v="TR012"/>
    <x v="0"/>
    <x v="6"/>
    <s v="Fi01"/>
    <x v="9"/>
    <s v="PM2.vld"/>
    <s v="x1"/>
    <n v="15"/>
    <n v="0"/>
    <s v="PM"/>
    <s v="PM2"/>
    <n v="15333"/>
    <n v="18991"/>
    <x v="1"/>
    <x v="3"/>
    <x v="0"/>
    <n v="510.31"/>
    <n v="12.59"/>
    <n v="17.309999999999999"/>
    <n v="3768.74"/>
    <n v="522.9"/>
    <n v="17.309999999999999"/>
  </r>
  <r>
    <s v="I25_66to56"/>
    <s v="Win"/>
    <s v="TR012"/>
    <x v="0"/>
    <x v="6"/>
    <s v="Fi01"/>
    <x v="9"/>
    <s v="PM2.vld"/>
    <s v="x1"/>
    <n v="15"/>
    <n v="0"/>
    <s v="PM"/>
    <s v="PM2"/>
    <n v="15740"/>
    <n v="15741"/>
    <x v="1"/>
    <x v="4"/>
    <x v="0"/>
    <n v="254.28"/>
    <n v="0"/>
    <n v="0"/>
    <n v="3139.92"/>
    <n v="254.28"/>
    <n v="0"/>
  </r>
  <r>
    <s v="I25_66to56"/>
    <s v="Win"/>
    <s v="TR012"/>
    <x v="0"/>
    <x v="6"/>
    <s v="Fi01"/>
    <x v="9"/>
    <s v="PM2.vld"/>
    <s v="x1"/>
    <n v="15"/>
    <n v="0"/>
    <s v="PM"/>
    <s v="PM2"/>
    <n v="15742"/>
    <n v="15743"/>
    <x v="0"/>
    <x v="5"/>
    <x v="0"/>
    <n v="200.8"/>
    <n v="0"/>
    <n v="0"/>
    <n v="2728.09"/>
    <n v="200.8"/>
    <n v="0"/>
  </r>
  <r>
    <s v="I25_66to56"/>
    <s v="Win"/>
    <s v="TR012"/>
    <x v="0"/>
    <x v="6"/>
    <s v="Fi01"/>
    <x v="9"/>
    <s v="PM2.vld"/>
    <s v="x1"/>
    <n v="15"/>
    <n v="0"/>
    <s v="PM"/>
    <s v="PM2"/>
    <n v="17350"/>
    <n v="17351"/>
    <x v="0"/>
    <x v="6"/>
    <x v="0"/>
    <n v="55.86"/>
    <n v="0"/>
    <n v="0"/>
    <n v="3507.24"/>
    <n v="55.86"/>
    <n v="0"/>
  </r>
  <r>
    <s v="I25_66to56"/>
    <s v="Win"/>
    <s v="TR012"/>
    <x v="0"/>
    <x v="6"/>
    <s v="Fi01"/>
    <x v="9"/>
    <s v="PM2.vld"/>
    <s v="x1"/>
    <n v="15"/>
    <n v="0"/>
    <s v="PM"/>
    <s v="PM2"/>
    <n v="17352"/>
    <n v="17353"/>
    <x v="1"/>
    <x v="7"/>
    <x v="0"/>
    <n v="71.489999999999995"/>
    <n v="0"/>
    <n v="0"/>
    <n v="3149.89"/>
    <n v="71.489999999999995"/>
    <n v="0"/>
  </r>
  <r>
    <s v="I25_66to56"/>
    <s v="Win"/>
    <s v="TR012"/>
    <x v="0"/>
    <x v="6"/>
    <s v="Fi01"/>
    <x v="9"/>
    <s v="PM2.vld"/>
    <s v="x1"/>
    <n v="15"/>
    <n v="0"/>
    <s v="PM"/>
    <s v="PM2"/>
    <n v="18993"/>
    <n v="15334"/>
    <x v="0"/>
    <x v="8"/>
    <x v="0"/>
    <n v="341.9"/>
    <n v="10.130000000000001"/>
    <n v="18.64"/>
    <n v="3203.64"/>
    <n v="352.03"/>
    <n v="18.64"/>
  </r>
  <r>
    <s v="I25_66to56"/>
    <s v="Win"/>
    <s v="TR012"/>
    <x v="0"/>
    <x v="6"/>
    <s v="Fi01"/>
    <x v="9"/>
    <s v="PM2.vld"/>
    <s v="x1"/>
    <n v="15"/>
    <n v="0"/>
    <s v="PM"/>
    <s v="PM2"/>
    <n v="18999"/>
    <n v="19000"/>
    <x v="1"/>
    <x v="9"/>
    <x v="0"/>
    <n v="487.99"/>
    <n v="31.03"/>
    <n v="89.28"/>
    <n v="4766.95"/>
    <n v="519.03"/>
    <n v="89.28"/>
  </r>
  <r>
    <s v="I25_66to56"/>
    <s v="Win"/>
    <s v="TR012"/>
    <x v="0"/>
    <x v="6"/>
    <s v="Fi01"/>
    <x v="9"/>
    <s v="PM2.vld"/>
    <s v="x1"/>
    <n v="15"/>
    <n v="0"/>
    <s v="PM"/>
    <s v="PM2"/>
    <n v="19002"/>
    <n v="19001"/>
    <x v="0"/>
    <x v="10"/>
    <x v="0"/>
    <n v="375.87"/>
    <n v="31.87"/>
    <n v="98.76"/>
    <n v="4530.37"/>
    <n v="407.74"/>
    <n v="98.76"/>
  </r>
  <r>
    <s v="I25_66to56"/>
    <s v="Win"/>
    <s v="TR012"/>
    <x v="0"/>
    <x v="6"/>
    <s v="Fi01"/>
    <x v="9"/>
    <s v="PM2.vld"/>
    <s v="x1"/>
    <n v="15"/>
    <n v="0"/>
    <s v="PM"/>
    <s v="PM2"/>
    <n v="19004"/>
    <n v="13271"/>
    <x v="1"/>
    <x v="11"/>
    <x v="0"/>
    <n v="114.66"/>
    <n v="14.39"/>
    <n v="47.88"/>
    <n v="4936.53"/>
    <n v="129.05000000000001"/>
    <n v="47.88"/>
  </r>
  <r>
    <s v="I25_66to56"/>
    <s v="Win"/>
    <s v="TR012"/>
    <x v="0"/>
    <x v="6"/>
    <s v="Fi01"/>
    <x v="9"/>
    <s v="PM2.vld"/>
    <s v="x1"/>
    <n v="15"/>
    <n v="0"/>
    <s v="PM"/>
    <s v="PM2"/>
    <n v="19017"/>
    <n v="19018"/>
    <x v="1"/>
    <x v="11"/>
    <x v="1"/>
    <n v="918.49"/>
    <n v="75.87"/>
    <n v="176.4"/>
    <n v="1170.76"/>
    <n v="994.36"/>
    <n v="176.4"/>
  </r>
  <r>
    <s v="I25_66to56"/>
    <s v="Win"/>
    <s v="TR012"/>
    <x v="0"/>
    <x v="6"/>
    <s v="Fi01"/>
    <x v="9"/>
    <s v="PM2.vld"/>
    <s v="x1"/>
    <n v="15"/>
    <n v="0"/>
    <s v="PM"/>
    <s v="PM2"/>
    <n v="19127"/>
    <n v="19239"/>
    <x v="0"/>
    <x v="0"/>
    <x v="1"/>
    <n v="558.27"/>
    <n v="68.95"/>
    <n v="162.11000000000001"/>
    <n v="789.33"/>
    <n v="627.22"/>
    <n v="162.11000000000001"/>
  </r>
  <r>
    <s v="I25_66to56"/>
    <s v="Win"/>
    <s v="TR012"/>
    <x v="0"/>
    <x v="6"/>
    <s v="Fi01"/>
    <x v="9"/>
    <s v="PM2.vld"/>
    <s v="x1"/>
    <n v="15"/>
    <n v="0"/>
    <s v="PM"/>
    <s v="PM2"/>
    <n v="19131"/>
    <n v="19130"/>
    <x v="0"/>
    <x v="2"/>
    <x v="1"/>
    <n v="601.79"/>
    <n v="66.63"/>
    <n v="185.3"/>
    <n v="853.71"/>
    <n v="668.42"/>
    <n v="185.3"/>
  </r>
  <r>
    <s v="I25_66to56"/>
    <s v="Win"/>
    <s v="TR012"/>
    <x v="0"/>
    <x v="6"/>
    <s v="Fi01"/>
    <x v="9"/>
    <s v="PM2.vld"/>
    <s v="x1"/>
    <n v="15"/>
    <n v="0"/>
    <s v="PM"/>
    <s v="PM2"/>
    <n v="19136"/>
    <n v="19135"/>
    <x v="0"/>
    <x v="1"/>
    <x v="1"/>
    <n v="571.42999999999995"/>
    <n v="60.71"/>
    <n v="158.22999999999999"/>
    <n v="790.37"/>
    <n v="632.14"/>
    <n v="158.22999999999999"/>
  </r>
  <r>
    <s v="I25_66to56"/>
    <s v="Win"/>
    <s v="TR012"/>
    <x v="0"/>
    <x v="6"/>
    <s v="Fi01"/>
    <x v="10"/>
    <s v="PM3.vld"/>
    <s v="x1"/>
    <n v="15"/>
    <n v="0"/>
    <s v="PM"/>
    <s v="PM3"/>
    <n v="5209"/>
    <n v="19241"/>
    <x v="0"/>
    <x v="0"/>
    <x v="0"/>
    <n v="147.53"/>
    <n v="17.18"/>
    <n v="141.31"/>
    <n v="7838.85"/>
    <n v="164.71"/>
    <n v="141.31"/>
  </r>
  <r>
    <s v="I25_66to56"/>
    <s v="Win"/>
    <s v="TR012"/>
    <x v="0"/>
    <x v="6"/>
    <s v="Fi01"/>
    <x v="10"/>
    <s v="PM3.vld"/>
    <s v="x1"/>
    <n v="15"/>
    <n v="0"/>
    <s v="PM"/>
    <s v="PM3"/>
    <n v="5394"/>
    <n v="15366"/>
    <x v="0"/>
    <x v="1"/>
    <x v="0"/>
    <n v="128.36000000000001"/>
    <n v="18.600000000000001"/>
    <n v="87.23"/>
    <n v="6950.72"/>
    <n v="146.96"/>
    <n v="87.23"/>
  </r>
  <r>
    <s v="I25_66to56"/>
    <s v="Win"/>
    <s v="TR012"/>
    <x v="0"/>
    <x v="6"/>
    <s v="Fi01"/>
    <x v="10"/>
    <s v="PM3.vld"/>
    <s v="x1"/>
    <n v="15"/>
    <n v="0"/>
    <s v="PM"/>
    <s v="PM3"/>
    <n v="13270"/>
    <n v="11802"/>
    <x v="0"/>
    <x v="2"/>
    <x v="0"/>
    <n v="336.17"/>
    <n v="50.24"/>
    <n v="59.98"/>
    <n v="7097.27"/>
    <n v="386.41"/>
    <n v="59.98"/>
  </r>
  <r>
    <s v="I25_66to56"/>
    <s v="Win"/>
    <s v="TR012"/>
    <x v="0"/>
    <x v="6"/>
    <s v="Fi01"/>
    <x v="10"/>
    <s v="PM3.vld"/>
    <s v="x1"/>
    <n v="15"/>
    <n v="0"/>
    <s v="PM"/>
    <s v="PM3"/>
    <n v="15333"/>
    <n v="18991"/>
    <x v="1"/>
    <x v="3"/>
    <x v="0"/>
    <n v="706.4"/>
    <n v="17.739999999999998"/>
    <n v="30.82"/>
    <n v="6409.66"/>
    <n v="724.15"/>
    <n v="30.82"/>
  </r>
  <r>
    <s v="I25_66to56"/>
    <s v="Win"/>
    <s v="TR012"/>
    <x v="0"/>
    <x v="6"/>
    <s v="Fi01"/>
    <x v="10"/>
    <s v="PM3.vld"/>
    <s v="x1"/>
    <n v="15"/>
    <n v="0"/>
    <s v="PM"/>
    <s v="PM3"/>
    <n v="15740"/>
    <n v="15741"/>
    <x v="1"/>
    <x v="4"/>
    <x v="0"/>
    <n v="302.11"/>
    <n v="0"/>
    <n v="0"/>
    <n v="5006.25"/>
    <n v="302.11"/>
    <n v="0"/>
  </r>
  <r>
    <s v="I25_66to56"/>
    <s v="Win"/>
    <s v="TR012"/>
    <x v="0"/>
    <x v="6"/>
    <s v="Fi01"/>
    <x v="10"/>
    <s v="PM3.vld"/>
    <s v="x1"/>
    <n v="15"/>
    <n v="0"/>
    <s v="PM"/>
    <s v="PM3"/>
    <n v="15742"/>
    <n v="15743"/>
    <x v="0"/>
    <x v="5"/>
    <x v="0"/>
    <n v="352.05"/>
    <n v="0"/>
    <n v="0"/>
    <n v="3814.21"/>
    <n v="352.05"/>
    <n v="0"/>
  </r>
  <r>
    <s v="I25_66to56"/>
    <s v="Win"/>
    <s v="TR012"/>
    <x v="0"/>
    <x v="6"/>
    <s v="Fi01"/>
    <x v="10"/>
    <s v="PM3.vld"/>
    <s v="x1"/>
    <n v="15"/>
    <n v="0"/>
    <s v="PM"/>
    <s v="PM3"/>
    <n v="17350"/>
    <n v="17351"/>
    <x v="0"/>
    <x v="6"/>
    <x v="0"/>
    <n v="90.95"/>
    <n v="0"/>
    <n v="0"/>
    <n v="5693.32"/>
    <n v="90.95"/>
    <n v="0"/>
  </r>
  <r>
    <s v="I25_66to56"/>
    <s v="Win"/>
    <s v="TR012"/>
    <x v="0"/>
    <x v="6"/>
    <s v="Fi01"/>
    <x v="10"/>
    <s v="PM3.vld"/>
    <s v="x1"/>
    <n v="15"/>
    <n v="0"/>
    <s v="PM"/>
    <s v="PM3"/>
    <n v="17352"/>
    <n v="17353"/>
    <x v="1"/>
    <x v="7"/>
    <x v="0"/>
    <n v="69.84"/>
    <n v="0"/>
    <n v="0"/>
    <n v="4848.59"/>
    <n v="69.84"/>
    <n v="0"/>
  </r>
  <r>
    <s v="I25_66to56"/>
    <s v="Win"/>
    <s v="TR012"/>
    <x v="0"/>
    <x v="6"/>
    <s v="Fi01"/>
    <x v="10"/>
    <s v="PM3.vld"/>
    <s v="x1"/>
    <n v="15"/>
    <n v="0"/>
    <s v="PM"/>
    <s v="PM3"/>
    <n v="18993"/>
    <n v="15334"/>
    <x v="0"/>
    <x v="8"/>
    <x v="0"/>
    <n v="626.45000000000005"/>
    <n v="19.510000000000002"/>
    <n v="29.83"/>
    <n v="5008.9399999999996"/>
    <n v="645.96"/>
    <n v="29.83"/>
  </r>
  <r>
    <s v="I25_66to56"/>
    <s v="Win"/>
    <s v="TR012"/>
    <x v="0"/>
    <x v="6"/>
    <s v="Fi01"/>
    <x v="10"/>
    <s v="PM3.vld"/>
    <s v="x1"/>
    <n v="15"/>
    <n v="0"/>
    <s v="PM"/>
    <s v="PM3"/>
    <n v="18999"/>
    <n v="19000"/>
    <x v="1"/>
    <x v="9"/>
    <x v="0"/>
    <n v="381.34"/>
    <n v="30"/>
    <n v="171.34"/>
    <n v="7749.77"/>
    <n v="411.34"/>
    <n v="171.34"/>
  </r>
  <r>
    <s v="I25_66to56"/>
    <s v="Win"/>
    <s v="TR012"/>
    <x v="0"/>
    <x v="6"/>
    <s v="Fi01"/>
    <x v="10"/>
    <s v="PM3.vld"/>
    <s v="x1"/>
    <n v="15"/>
    <n v="0"/>
    <s v="PM"/>
    <s v="PM3"/>
    <n v="19002"/>
    <n v="19001"/>
    <x v="0"/>
    <x v="10"/>
    <x v="0"/>
    <n v="670.04"/>
    <n v="57.13"/>
    <n v="185.39"/>
    <n v="7174.94"/>
    <n v="727.16"/>
    <n v="185.39"/>
  </r>
  <r>
    <s v="I25_66to56"/>
    <s v="Win"/>
    <s v="TR012"/>
    <x v="0"/>
    <x v="6"/>
    <s v="Fi01"/>
    <x v="10"/>
    <s v="PM3.vld"/>
    <s v="x1"/>
    <n v="15"/>
    <n v="0"/>
    <s v="PM"/>
    <s v="PM3"/>
    <n v="19004"/>
    <n v="13271"/>
    <x v="1"/>
    <x v="11"/>
    <x v="0"/>
    <n v="147.30000000000001"/>
    <n v="17.22"/>
    <n v="101.6"/>
    <n v="8060.55"/>
    <n v="164.51"/>
    <n v="101.6"/>
  </r>
  <r>
    <s v="I25_66to56"/>
    <s v="Win"/>
    <s v="TR012"/>
    <x v="0"/>
    <x v="6"/>
    <s v="Fi01"/>
    <x v="10"/>
    <s v="PM3.vld"/>
    <s v="x1"/>
    <n v="15"/>
    <n v="0"/>
    <s v="PM"/>
    <s v="PM3"/>
    <n v="19017"/>
    <n v="19018"/>
    <x v="1"/>
    <x v="11"/>
    <x v="1"/>
    <n v="777.54"/>
    <n v="72.19"/>
    <n v="389.74"/>
    <n v="1239.47"/>
    <n v="849.73"/>
    <n v="389.74"/>
  </r>
  <r>
    <s v="I25_66to56"/>
    <s v="Win"/>
    <s v="TR012"/>
    <x v="0"/>
    <x v="6"/>
    <s v="Fi01"/>
    <x v="10"/>
    <s v="PM3.vld"/>
    <s v="x1"/>
    <n v="15"/>
    <n v="0"/>
    <s v="PM"/>
    <s v="PM3"/>
    <n v="19127"/>
    <n v="19239"/>
    <x v="0"/>
    <x v="0"/>
    <x v="1"/>
    <n v="1177.06"/>
    <n v="150.82"/>
    <n v="279.38"/>
    <n v="1607.25"/>
    <n v="1327.87"/>
    <n v="279.38"/>
  </r>
  <r>
    <s v="I25_66to56"/>
    <s v="Win"/>
    <s v="TR012"/>
    <x v="0"/>
    <x v="6"/>
    <s v="Fi01"/>
    <x v="10"/>
    <s v="PM3.vld"/>
    <s v="x1"/>
    <n v="15"/>
    <n v="0"/>
    <s v="PM"/>
    <s v="PM3"/>
    <n v="19131"/>
    <n v="19130"/>
    <x v="0"/>
    <x v="2"/>
    <x v="1"/>
    <n v="1083.3"/>
    <n v="123"/>
    <n v="309.26"/>
    <n v="1515.56"/>
    <n v="1206.3"/>
    <n v="309.26"/>
  </r>
  <r>
    <s v="I25_66to56"/>
    <s v="Win"/>
    <s v="TR012"/>
    <x v="0"/>
    <x v="6"/>
    <s v="Fi01"/>
    <x v="10"/>
    <s v="PM3.vld"/>
    <s v="x1"/>
    <n v="15"/>
    <n v="0"/>
    <s v="PM"/>
    <s v="PM3"/>
    <n v="19136"/>
    <n v="19135"/>
    <x v="0"/>
    <x v="1"/>
    <x v="1"/>
    <n v="1000.92"/>
    <n v="108.62"/>
    <n v="258.77"/>
    <n v="1368.31"/>
    <n v="1109.54"/>
    <n v="258.77"/>
  </r>
  <r>
    <s v="I25_66to56"/>
    <s v="Win"/>
    <s v="TR012"/>
    <x v="0"/>
    <x v="6"/>
    <s v="Fi01"/>
    <x v="11"/>
    <s v="PM4.vld"/>
    <s v="x1"/>
    <n v="15"/>
    <n v="0"/>
    <s v="PM"/>
    <s v="PM4"/>
    <n v="5209"/>
    <n v="19241"/>
    <x v="0"/>
    <x v="0"/>
    <x v="0"/>
    <n v="123.88"/>
    <n v="12.92"/>
    <n v="72.930000000000007"/>
    <n v="5390.14"/>
    <n v="136.79"/>
    <n v="72.930000000000007"/>
  </r>
  <r>
    <s v="I25_66to56"/>
    <s v="Win"/>
    <s v="TR012"/>
    <x v="0"/>
    <x v="6"/>
    <s v="Fi01"/>
    <x v="11"/>
    <s v="PM4.vld"/>
    <s v="x1"/>
    <n v="15"/>
    <n v="0"/>
    <s v="PM"/>
    <s v="PM4"/>
    <n v="5394"/>
    <n v="15366"/>
    <x v="0"/>
    <x v="1"/>
    <x v="0"/>
    <n v="55.28"/>
    <n v="7.53"/>
    <n v="56.18"/>
    <n v="4449.1400000000003"/>
    <n v="62.81"/>
    <n v="56.18"/>
  </r>
  <r>
    <s v="I25_66to56"/>
    <s v="Win"/>
    <s v="TR012"/>
    <x v="0"/>
    <x v="6"/>
    <s v="Fi01"/>
    <x v="11"/>
    <s v="PM4.vld"/>
    <s v="x1"/>
    <n v="15"/>
    <n v="0"/>
    <s v="PM"/>
    <s v="PM4"/>
    <n v="13270"/>
    <n v="11802"/>
    <x v="0"/>
    <x v="2"/>
    <x v="0"/>
    <n v="146.43"/>
    <n v="21.1"/>
    <n v="43.14"/>
    <n v="4903.8"/>
    <n v="167.53"/>
    <n v="43.14"/>
  </r>
  <r>
    <s v="I25_66to56"/>
    <s v="Win"/>
    <s v="TR012"/>
    <x v="0"/>
    <x v="6"/>
    <s v="Fi01"/>
    <x v="11"/>
    <s v="PM4.vld"/>
    <s v="x1"/>
    <n v="15"/>
    <n v="0"/>
    <s v="PM"/>
    <s v="PM4"/>
    <n v="15333"/>
    <n v="18991"/>
    <x v="1"/>
    <x v="3"/>
    <x v="0"/>
    <n v="367.68"/>
    <n v="8.4700000000000006"/>
    <n v="15.06"/>
    <n v="3324.93"/>
    <n v="376.15"/>
    <n v="15.06"/>
  </r>
  <r>
    <s v="I25_66to56"/>
    <s v="Win"/>
    <s v="TR012"/>
    <x v="0"/>
    <x v="6"/>
    <s v="Fi01"/>
    <x v="11"/>
    <s v="PM4.vld"/>
    <s v="x1"/>
    <n v="15"/>
    <n v="0"/>
    <s v="PM"/>
    <s v="PM4"/>
    <n v="15740"/>
    <n v="15741"/>
    <x v="1"/>
    <x v="4"/>
    <x v="0"/>
    <n v="200.76"/>
    <n v="0"/>
    <n v="0"/>
    <n v="2563.46"/>
    <n v="200.76"/>
    <n v="0"/>
  </r>
  <r>
    <s v="I25_66to56"/>
    <s v="Win"/>
    <s v="TR012"/>
    <x v="0"/>
    <x v="6"/>
    <s v="Fi01"/>
    <x v="11"/>
    <s v="PM4.vld"/>
    <s v="x1"/>
    <n v="15"/>
    <n v="0"/>
    <s v="PM"/>
    <s v="PM4"/>
    <n v="15742"/>
    <n v="15743"/>
    <x v="0"/>
    <x v="5"/>
    <x v="0"/>
    <n v="159.03"/>
    <n v="0"/>
    <n v="0"/>
    <n v="1879.88"/>
    <n v="159.03"/>
    <n v="0"/>
  </r>
  <r>
    <s v="I25_66to56"/>
    <s v="Win"/>
    <s v="TR012"/>
    <x v="0"/>
    <x v="6"/>
    <s v="Fi01"/>
    <x v="11"/>
    <s v="PM4.vld"/>
    <s v="x1"/>
    <n v="15"/>
    <n v="0"/>
    <s v="PM"/>
    <s v="PM4"/>
    <n v="17350"/>
    <n v="17351"/>
    <x v="0"/>
    <x v="6"/>
    <x v="0"/>
    <n v="59.59"/>
    <n v="0"/>
    <n v="0"/>
    <n v="2936.86"/>
    <n v="59.59"/>
    <n v="0"/>
  </r>
  <r>
    <s v="I25_66to56"/>
    <s v="Win"/>
    <s v="TR012"/>
    <x v="0"/>
    <x v="6"/>
    <s v="Fi01"/>
    <x v="11"/>
    <s v="PM4.vld"/>
    <s v="x1"/>
    <n v="15"/>
    <n v="0"/>
    <s v="PM"/>
    <s v="PM4"/>
    <n v="17352"/>
    <n v="17353"/>
    <x v="1"/>
    <x v="7"/>
    <x v="0"/>
    <n v="63.37"/>
    <n v="0"/>
    <n v="0"/>
    <n v="2828.45"/>
    <n v="63.37"/>
    <n v="0"/>
  </r>
  <r>
    <s v="I25_66to56"/>
    <s v="Win"/>
    <s v="TR012"/>
    <x v="0"/>
    <x v="6"/>
    <s v="Fi01"/>
    <x v="11"/>
    <s v="PM4.vld"/>
    <s v="x1"/>
    <n v="15"/>
    <n v="0"/>
    <s v="PM"/>
    <s v="PM4"/>
    <n v="18993"/>
    <n v="15334"/>
    <x v="0"/>
    <x v="8"/>
    <x v="0"/>
    <n v="258.33999999999997"/>
    <n v="7.31"/>
    <n v="14.17"/>
    <n v="2504.21"/>
    <n v="265.64"/>
    <n v="14.17"/>
  </r>
  <r>
    <s v="I25_66to56"/>
    <s v="Win"/>
    <s v="TR012"/>
    <x v="0"/>
    <x v="6"/>
    <s v="Fi01"/>
    <x v="11"/>
    <s v="PM4.vld"/>
    <s v="x1"/>
    <n v="15"/>
    <n v="0"/>
    <s v="PM"/>
    <s v="PM4"/>
    <n v="18999"/>
    <n v="19000"/>
    <x v="1"/>
    <x v="9"/>
    <x v="0"/>
    <n v="393.81"/>
    <n v="23.06"/>
    <n v="75.95"/>
    <n v="4351.87"/>
    <n v="416.87"/>
    <n v="75.95"/>
  </r>
  <r>
    <s v="I25_66to56"/>
    <s v="Win"/>
    <s v="TR012"/>
    <x v="0"/>
    <x v="6"/>
    <s v="Fi01"/>
    <x v="11"/>
    <s v="PM4.vld"/>
    <s v="x1"/>
    <n v="15"/>
    <n v="0"/>
    <s v="PM"/>
    <s v="PM4"/>
    <n v="19002"/>
    <n v="19001"/>
    <x v="0"/>
    <x v="10"/>
    <x v="0"/>
    <n v="318.45"/>
    <n v="25.15"/>
    <n v="87.1"/>
    <n v="3842.52"/>
    <n v="343.6"/>
    <n v="87.1"/>
  </r>
  <r>
    <s v="I25_66to56"/>
    <s v="Win"/>
    <s v="TR012"/>
    <x v="0"/>
    <x v="6"/>
    <s v="Fi01"/>
    <x v="11"/>
    <s v="PM4.vld"/>
    <s v="x1"/>
    <n v="15"/>
    <n v="0"/>
    <s v="PM"/>
    <s v="PM4"/>
    <n v="19004"/>
    <n v="13271"/>
    <x v="1"/>
    <x v="11"/>
    <x v="0"/>
    <n v="81.89"/>
    <n v="10.24"/>
    <n v="56.19"/>
    <n v="4832.71"/>
    <n v="92.13"/>
    <n v="56.19"/>
  </r>
  <r>
    <s v="I25_66to56"/>
    <s v="Win"/>
    <s v="TR012"/>
    <x v="0"/>
    <x v="6"/>
    <s v="Fi01"/>
    <x v="11"/>
    <s v="PM4.vld"/>
    <s v="x1"/>
    <n v="15"/>
    <n v="0"/>
    <s v="PM"/>
    <s v="PM4"/>
    <n v="19017"/>
    <n v="19018"/>
    <x v="1"/>
    <x v="11"/>
    <x v="1"/>
    <n v="726.71"/>
    <n v="56.08"/>
    <n v="151.37"/>
    <n v="934.16"/>
    <n v="782.79"/>
    <n v="151.37"/>
  </r>
  <r>
    <s v="I25_66to56"/>
    <s v="Win"/>
    <s v="TR012"/>
    <x v="0"/>
    <x v="6"/>
    <s v="Fi01"/>
    <x v="11"/>
    <s v="PM4.vld"/>
    <s v="x1"/>
    <n v="15"/>
    <n v="0"/>
    <s v="PM"/>
    <s v="PM4"/>
    <n v="19127"/>
    <n v="19239"/>
    <x v="0"/>
    <x v="0"/>
    <x v="1"/>
    <n v="563.36"/>
    <n v="66.89"/>
    <n v="155.28"/>
    <n v="785.53"/>
    <n v="630.25"/>
    <n v="155.28"/>
  </r>
  <r>
    <s v="I25_66to56"/>
    <s v="Win"/>
    <s v="TR012"/>
    <x v="0"/>
    <x v="6"/>
    <s v="Fi01"/>
    <x v="11"/>
    <s v="PM4.vld"/>
    <s v="x1"/>
    <n v="15"/>
    <n v="0"/>
    <s v="PM"/>
    <s v="PM4"/>
    <n v="19131"/>
    <n v="19130"/>
    <x v="0"/>
    <x v="2"/>
    <x v="1"/>
    <n v="570.39"/>
    <n v="60.49"/>
    <n v="174.04"/>
    <n v="804.92"/>
    <n v="630.88"/>
    <n v="174.04"/>
  </r>
  <r>
    <s v="I25_66to56"/>
    <s v="Win"/>
    <s v="TR012"/>
    <x v="0"/>
    <x v="6"/>
    <s v="Fi01"/>
    <x v="11"/>
    <s v="PM4.vld"/>
    <s v="x1"/>
    <n v="15"/>
    <n v="0"/>
    <s v="PM"/>
    <s v="PM4"/>
    <n v="19136"/>
    <n v="19135"/>
    <x v="0"/>
    <x v="1"/>
    <x v="1"/>
    <n v="533.88"/>
    <n v="54.83"/>
    <n v="140.16"/>
    <n v="728.86"/>
    <n v="588.70000000000005"/>
    <n v="140.16"/>
  </r>
  <r>
    <s v="I25_66to56"/>
    <s v="Win"/>
    <s v="TR012"/>
    <x v="1"/>
    <x v="6"/>
    <s v="Fi01"/>
    <x v="0"/>
    <s v="AM1.vld"/>
    <s v="x1"/>
    <n v="25"/>
    <n v="0"/>
    <s v="AM"/>
    <s v="AM1"/>
    <n v="5209"/>
    <n v="19241"/>
    <x v="0"/>
    <x v="0"/>
    <x v="0"/>
    <n v="25.96"/>
    <n v="1.35"/>
    <n v="17.48"/>
    <n v="2217.9499999999998"/>
    <n v="27.31"/>
    <n v="17.48"/>
  </r>
  <r>
    <s v="I25_66to56"/>
    <s v="Win"/>
    <s v="TR012"/>
    <x v="1"/>
    <x v="6"/>
    <s v="Fi01"/>
    <x v="0"/>
    <s v="AM1.vld"/>
    <s v="x1"/>
    <n v="25"/>
    <n v="0"/>
    <s v="AM"/>
    <s v="AM1"/>
    <n v="5394"/>
    <n v="15366"/>
    <x v="0"/>
    <x v="1"/>
    <x v="0"/>
    <n v="5.39"/>
    <n v="0.31"/>
    <n v="8.0399999999999991"/>
    <n v="1680.72"/>
    <n v="5.7"/>
    <n v="8.0399999999999991"/>
  </r>
  <r>
    <s v="I25_66to56"/>
    <s v="Win"/>
    <s v="TR012"/>
    <x v="1"/>
    <x v="6"/>
    <s v="Fi01"/>
    <x v="0"/>
    <s v="AM1.vld"/>
    <s v="x1"/>
    <n v="25"/>
    <n v="0"/>
    <s v="AM"/>
    <s v="AM1"/>
    <n v="13270"/>
    <n v="11802"/>
    <x v="0"/>
    <x v="2"/>
    <x v="0"/>
    <n v="10.42"/>
    <n v="0.82"/>
    <n v="8.09"/>
    <n v="1713.64"/>
    <n v="11.24"/>
    <n v="8.09"/>
  </r>
  <r>
    <s v="I25_66to56"/>
    <s v="Win"/>
    <s v="TR012"/>
    <x v="1"/>
    <x v="6"/>
    <s v="Fi01"/>
    <x v="0"/>
    <s v="AM1.vld"/>
    <s v="x1"/>
    <n v="25"/>
    <n v="0"/>
    <s v="AM"/>
    <s v="AM1"/>
    <n v="15333"/>
    <n v="18991"/>
    <x v="1"/>
    <x v="3"/>
    <x v="0"/>
    <n v="88.61"/>
    <n v="0.91"/>
    <n v="2.14"/>
    <n v="1118.58"/>
    <n v="89.52"/>
    <n v="2.14"/>
  </r>
  <r>
    <s v="I25_66to56"/>
    <s v="Win"/>
    <s v="TR012"/>
    <x v="1"/>
    <x v="6"/>
    <s v="Fi01"/>
    <x v="0"/>
    <s v="AM1.vld"/>
    <s v="x1"/>
    <n v="25"/>
    <n v="0"/>
    <s v="AM"/>
    <s v="AM1"/>
    <n v="15740"/>
    <n v="15741"/>
    <x v="1"/>
    <x v="4"/>
    <x v="0"/>
    <n v="64.760000000000005"/>
    <n v="0"/>
    <n v="0"/>
    <n v="1015.42"/>
    <n v="64.760000000000005"/>
    <n v="0"/>
  </r>
  <r>
    <s v="I25_66to56"/>
    <s v="Win"/>
    <s v="TR012"/>
    <x v="1"/>
    <x v="6"/>
    <s v="Fi01"/>
    <x v="0"/>
    <s v="AM1.vld"/>
    <s v="x1"/>
    <n v="25"/>
    <n v="0"/>
    <s v="AM"/>
    <s v="AM1"/>
    <n v="15742"/>
    <n v="15743"/>
    <x v="0"/>
    <x v="5"/>
    <x v="0"/>
    <n v="43.08"/>
    <n v="0"/>
    <n v="0"/>
    <n v="1313.79"/>
    <n v="43.08"/>
    <n v="0"/>
  </r>
  <r>
    <s v="I25_66to56"/>
    <s v="Win"/>
    <s v="TR012"/>
    <x v="1"/>
    <x v="6"/>
    <s v="Fi01"/>
    <x v="0"/>
    <s v="AM1.vld"/>
    <s v="x1"/>
    <n v="25"/>
    <n v="0"/>
    <s v="AM"/>
    <s v="AM1"/>
    <n v="17350"/>
    <n v="17351"/>
    <x v="0"/>
    <x v="6"/>
    <x v="0"/>
    <n v="10.93"/>
    <n v="0"/>
    <n v="0"/>
    <n v="806.73"/>
    <n v="10.93"/>
    <n v="0"/>
  </r>
  <r>
    <s v="I25_66to56"/>
    <s v="Win"/>
    <s v="TR012"/>
    <x v="1"/>
    <x v="6"/>
    <s v="Fi01"/>
    <x v="0"/>
    <s v="AM1.vld"/>
    <s v="x1"/>
    <n v="25"/>
    <n v="0"/>
    <s v="AM"/>
    <s v="AM1"/>
    <n v="17352"/>
    <n v="17353"/>
    <x v="1"/>
    <x v="7"/>
    <x v="0"/>
    <n v="12.1"/>
    <n v="0"/>
    <n v="0"/>
    <n v="799.17"/>
    <n v="12.1"/>
    <n v="0"/>
  </r>
  <r>
    <s v="I25_66to56"/>
    <s v="Win"/>
    <s v="TR012"/>
    <x v="1"/>
    <x v="6"/>
    <s v="Fi01"/>
    <x v="0"/>
    <s v="AM1.vld"/>
    <s v="x1"/>
    <n v="25"/>
    <n v="0"/>
    <s v="AM"/>
    <s v="AM1"/>
    <n v="18993"/>
    <n v="15334"/>
    <x v="0"/>
    <x v="8"/>
    <x v="0"/>
    <n v="66.69"/>
    <n v="1.2"/>
    <n v="4.8499999999999996"/>
    <n v="2002.42"/>
    <n v="67.900000000000006"/>
    <n v="4.8499999999999996"/>
  </r>
  <r>
    <s v="I25_66to56"/>
    <s v="Win"/>
    <s v="TR012"/>
    <x v="1"/>
    <x v="6"/>
    <s v="Fi01"/>
    <x v="0"/>
    <s v="AM1.vld"/>
    <s v="x1"/>
    <n v="25"/>
    <n v="0"/>
    <s v="AM"/>
    <s v="AM1"/>
    <n v="18999"/>
    <n v="19000"/>
    <x v="1"/>
    <x v="9"/>
    <x v="0"/>
    <n v="85.79"/>
    <n v="3.61"/>
    <n v="15.65"/>
    <n v="1827.67"/>
    <n v="89.4"/>
    <n v="15.65"/>
  </r>
  <r>
    <s v="I25_66to56"/>
    <s v="Win"/>
    <s v="TR012"/>
    <x v="1"/>
    <x v="6"/>
    <s v="Fi01"/>
    <x v="0"/>
    <s v="AM1.vld"/>
    <s v="x1"/>
    <n v="25"/>
    <n v="0"/>
    <s v="AM"/>
    <s v="AM1"/>
    <n v="19002"/>
    <n v="19001"/>
    <x v="0"/>
    <x v="10"/>
    <x v="0"/>
    <n v="40.79"/>
    <n v="2.27"/>
    <n v="15.79"/>
    <n v="1931.39"/>
    <n v="43.06"/>
    <n v="15.79"/>
  </r>
  <r>
    <s v="I25_66to56"/>
    <s v="Win"/>
    <s v="TR012"/>
    <x v="1"/>
    <x v="6"/>
    <s v="Fi01"/>
    <x v="0"/>
    <s v="AM1.vld"/>
    <s v="x1"/>
    <n v="25"/>
    <n v="0"/>
    <s v="AM"/>
    <s v="AM1"/>
    <n v="19004"/>
    <n v="13271"/>
    <x v="1"/>
    <x v="11"/>
    <x v="0"/>
    <n v="2.8"/>
    <n v="0.21"/>
    <n v="3.38"/>
    <n v="968.76"/>
    <n v="3.01"/>
    <n v="3.38"/>
  </r>
  <r>
    <s v="I25_66to56"/>
    <s v="Win"/>
    <s v="TR012"/>
    <x v="1"/>
    <x v="6"/>
    <s v="Fi01"/>
    <x v="0"/>
    <s v="AM1.vld"/>
    <s v="x1"/>
    <n v="25"/>
    <n v="0"/>
    <s v="AM"/>
    <s v="AM1"/>
    <n v="19017"/>
    <n v="19018"/>
    <x v="1"/>
    <x v="11"/>
    <x v="1"/>
    <n v="123.18"/>
    <n v="6.68"/>
    <n v="22.11"/>
    <n v="151.97999999999999"/>
    <n v="129.87"/>
    <n v="22.11"/>
  </r>
  <r>
    <s v="I25_66to56"/>
    <s v="Win"/>
    <s v="TR012"/>
    <x v="1"/>
    <x v="6"/>
    <s v="Fi01"/>
    <x v="0"/>
    <s v="AM1.vld"/>
    <s v="x1"/>
    <n v="25"/>
    <n v="0"/>
    <s v="AM"/>
    <s v="AM1"/>
    <n v="19127"/>
    <n v="19239"/>
    <x v="0"/>
    <x v="0"/>
    <x v="1"/>
    <n v="44.53"/>
    <n v="2.95"/>
    <n v="27.8"/>
    <n v="75.28"/>
    <n v="47.49"/>
    <n v="27.8"/>
  </r>
  <r>
    <s v="I25_66to56"/>
    <s v="Win"/>
    <s v="TR012"/>
    <x v="1"/>
    <x v="6"/>
    <s v="Fi01"/>
    <x v="0"/>
    <s v="AM1.vld"/>
    <s v="x1"/>
    <n v="25"/>
    <n v="0"/>
    <s v="AM"/>
    <s v="AM1"/>
    <n v="19131"/>
    <n v="19130"/>
    <x v="0"/>
    <x v="2"/>
    <x v="1"/>
    <n v="62.18"/>
    <n v="3.55"/>
    <n v="27.68"/>
    <n v="93.42"/>
    <n v="65.739999999999995"/>
    <n v="27.68"/>
  </r>
  <r>
    <s v="I25_66to56"/>
    <s v="Win"/>
    <s v="TR012"/>
    <x v="1"/>
    <x v="6"/>
    <s v="Fi01"/>
    <x v="0"/>
    <s v="AM1.vld"/>
    <s v="x1"/>
    <n v="25"/>
    <n v="0"/>
    <s v="AM"/>
    <s v="AM1"/>
    <n v="19136"/>
    <n v="19135"/>
    <x v="0"/>
    <x v="1"/>
    <x v="1"/>
    <n v="61.88"/>
    <n v="3.6"/>
    <n v="33.22"/>
    <n v="98.7"/>
    <n v="65.48"/>
    <n v="33.22"/>
  </r>
  <r>
    <s v="I25_66to56"/>
    <s v="Win"/>
    <s v="TR012"/>
    <x v="1"/>
    <x v="6"/>
    <s v="Fi01"/>
    <x v="1"/>
    <s v="AM2.vld"/>
    <s v="x1"/>
    <n v="25"/>
    <n v="0"/>
    <s v="AM"/>
    <s v="AM2"/>
    <n v="5209"/>
    <n v="19241"/>
    <x v="0"/>
    <x v="0"/>
    <x v="0"/>
    <n v="307.44"/>
    <n v="21.3"/>
    <n v="42.87"/>
    <n v="3936.12"/>
    <n v="328.73"/>
    <n v="42.87"/>
  </r>
  <r>
    <s v="I25_66to56"/>
    <s v="Win"/>
    <s v="TR012"/>
    <x v="1"/>
    <x v="6"/>
    <s v="Fi01"/>
    <x v="1"/>
    <s v="AM2.vld"/>
    <s v="x1"/>
    <n v="25"/>
    <n v="0"/>
    <s v="AM"/>
    <s v="AM2"/>
    <n v="5394"/>
    <n v="15366"/>
    <x v="0"/>
    <x v="1"/>
    <x v="0"/>
    <n v="99.28"/>
    <n v="8.57"/>
    <n v="39.299999999999997"/>
    <n v="2684.3"/>
    <n v="107.85"/>
    <n v="39.299999999999997"/>
  </r>
  <r>
    <s v="I25_66to56"/>
    <s v="Win"/>
    <s v="TR012"/>
    <x v="1"/>
    <x v="6"/>
    <s v="Fi01"/>
    <x v="1"/>
    <s v="AM2.vld"/>
    <s v="x1"/>
    <n v="25"/>
    <n v="0"/>
    <s v="AM"/>
    <s v="AM2"/>
    <n v="13270"/>
    <n v="11802"/>
    <x v="0"/>
    <x v="2"/>
    <x v="0"/>
    <n v="79.14"/>
    <n v="6.95"/>
    <n v="17.850000000000001"/>
    <n v="2877.54"/>
    <n v="86.08"/>
    <n v="17.850000000000001"/>
  </r>
  <r>
    <s v="I25_66to56"/>
    <s v="Win"/>
    <s v="TR012"/>
    <x v="1"/>
    <x v="6"/>
    <s v="Fi01"/>
    <x v="1"/>
    <s v="AM2.vld"/>
    <s v="x1"/>
    <n v="25"/>
    <n v="0"/>
    <s v="AM"/>
    <s v="AM2"/>
    <n v="15333"/>
    <n v="18991"/>
    <x v="1"/>
    <x v="3"/>
    <x v="0"/>
    <n v="187.31"/>
    <n v="3.36"/>
    <n v="6.8"/>
    <n v="1820.35"/>
    <n v="190.67"/>
    <n v="6.8"/>
  </r>
  <r>
    <s v="I25_66to56"/>
    <s v="Win"/>
    <s v="TR012"/>
    <x v="1"/>
    <x v="6"/>
    <s v="Fi01"/>
    <x v="1"/>
    <s v="AM2.vld"/>
    <s v="x1"/>
    <n v="25"/>
    <n v="0"/>
    <s v="AM"/>
    <s v="AM2"/>
    <n v="15740"/>
    <n v="15741"/>
    <x v="1"/>
    <x v="4"/>
    <x v="0"/>
    <n v="101.75"/>
    <n v="0"/>
    <n v="0"/>
    <n v="1581.71"/>
    <n v="101.75"/>
    <n v="0"/>
  </r>
  <r>
    <s v="I25_66to56"/>
    <s v="Win"/>
    <s v="TR012"/>
    <x v="1"/>
    <x v="6"/>
    <s v="Fi01"/>
    <x v="1"/>
    <s v="AM2.vld"/>
    <s v="x1"/>
    <n v="25"/>
    <n v="0"/>
    <s v="AM"/>
    <s v="AM2"/>
    <n v="15742"/>
    <n v="15743"/>
    <x v="0"/>
    <x v="5"/>
    <x v="0"/>
    <n v="179.68"/>
    <n v="0"/>
    <n v="0"/>
    <n v="1678.44"/>
    <n v="179.68"/>
    <n v="0"/>
  </r>
  <r>
    <s v="I25_66to56"/>
    <s v="Win"/>
    <s v="TR012"/>
    <x v="1"/>
    <x v="6"/>
    <s v="Fi01"/>
    <x v="1"/>
    <s v="AM2.vld"/>
    <s v="x1"/>
    <n v="25"/>
    <n v="0"/>
    <s v="AM"/>
    <s v="AM2"/>
    <n v="17350"/>
    <n v="17351"/>
    <x v="0"/>
    <x v="6"/>
    <x v="0"/>
    <n v="20.69"/>
    <n v="0"/>
    <n v="0"/>
    <n v="1260.55"/>
    <n v="20.69"/>
    <n v="0"/>
  </r>
  <r>
    <s v="I25_66to56"/>
    <s v="Win"/>
    <s v="TR012"/>
    <x v="1"/>
    <x v="6"/>
    <s v="Fi01"/>
    <x v="1"/>
    <s v="AM2.vld"/>
    <s v="x1"/>
    <n v="25"/>
    <n v="0"/>
    <s v="AM"/>
    <s v="AM2"/>
    <n v="17352"/>
    <n v="17353"/>
    <x v="1"/>
    <x v="7"/>
    <x v="0"/>
    <n v="20.02"/>
    <n v="0"/>
    <n v="0"/>
    <n v="1289.8"/>
    <n v="20.02"/>
    <n v="0"/>
  </r>
  <r>
    <s v="I25_66to56"/>
    <s v="Win"/>
    <s v="TR012"/>
    <x v="1"/>
    <x v="6"/>
    <s v="Fi01"/>
    <x v="1"/>
    <s v="AM2.vld"/>
    <s v="x1"/>
    <n v="25"/>
    <n v="0"/>
    <s v="AM"/>
    <s v="AM2"/>
    <n v="18993"/>
    <n v="15334"/>
    <x v="0"/>
    <x v="8"/>
    <x v="0"/>
    <n v="401.46"/>
    <n v="11.66"/>
    <n v="11.22"/>
    <n v="2833.53"/>
    <n v="413.12"/>
    <n v="11.22"/>
  </r>
  <r>
    <s v="I25_66to56"/>
    <s v="Win"/>
    <s v="TR012"/>
    <x v="1"/>
    <x v="6"/>
    <s v="Fi01"/>
    <x v="1"/>
    <s v="AM2.vld"/>
    <s v="x1"/>
    <n v="25"/>
    <n v="0"/>
    <s v="AM"/>
    <s v="AM2"/>
    <n v="18999"/>
    <n v="19000"/>
    <x v="1"/>
    <x v="9"/>
    <x v="0"/>
    <n v="61.86"/>
    <n v="3.68"/>
    <n v="37.96"/>
    <n v="2915"/>
    <n v="65.540000000000006"/>
    <n v="37.96"/>
  </r>
  <r>
    <s v="I25_66to56"/>
    <s v="Win"/>
    <s v="TR012"/>
    <x v="1"/>
    <x v="6"/>
    <s v="Fi01"/>
    <x v="1"/>
    <s v="AM2.vld"/>
    <s v="x1"/>
    <n v="25"/>
    <n v="0"/>
    <s v="AM"/>
    <s v="AM2"/>
    <n v="19002"/>
    <n v="19001"/>
    <x v="0"/>
    <x v="10"/>
    <x v="0"/>
    <n v="644.54999999999995"/>
    <n v="38.9"/>
    <n v="44.97"/>
    <n v="3465.15"/>
    <n v="683.45"/>
    <n v="44.97"/>
  </r>
  <r>
    <s v="I25_66to56"/>
    <s v="Win"/>
    <s v="TR012"/>
    <x v="1"/>
    <x v="6"/>
    <s v="Fi01"/>
    <x v="1"/>
    <s v="AM2.vld"/>
    <s v="x1"/>
    <n v="25"/>
    <n v="0"/>
    <s v="AM"/>
    <s v="AM2"/>
    <n v="19004"/>
    <n v="13271"/>
    <x v="1"/>
    <x v="11"/>
    <x v="0"/>
    <n v="1.06"/>
    <n v="0.11"/>
    <n v="8.58"/>
    <n v="1982.24"/>
    <n v="1.1599999999999999"/>
    <n v="8.58"/>
  </r>
  <r>
    <s v="I25_66to56"/>
    <s v="Win"/>
    <s v="TR012"/>
    <x v="1"/>
    <x v="6"/>
    <s v="Fi01"/>
    <x v="1"/>
    <s v="AM2.vld"/>
    <s v="x1"/>
    <n v="25"/>
    <n v="0"/>
    <s v="AM"/>
    <s v="AM2"/>
    <n v="19017"/>
    <n v="19018"/>
    <x v="1"/>
    <x v="11"/>
    <x v="1"/>
    <n v="72.650000000000006"/>
    <n v="4.66"/>
    <n v="46.71"/>
    <n v="124.02"/>
    <n v="77.31"/>
    <n v="46.71"/>
  </r>
  <r>
    <s v="I25_66to56"/>
    <s v="Win"/>
    <s v="TR012"/>
    <x v="1"/>
    <x v="6"/>
    <s v="Fi01"/>
    <x v="1"/>
    <s v="AM2.vld"/>
    <s v="x1"/>
    <n v="25"/>
    <n v="0"/>
    <s v="AM"/>
    <s v="AM2"/>
    <n v="19127"/>
    <n v="19239"/>
    <x v="0"/>
    <x v="0"/>
    <x v="1"/>
    <n v="507.52"/>
    <n v="39.65"/>
    <n v="83.35"/>
    <n v="630.52"/>
    <n v="547.16999999999996"/>
    <n v="83.35"/>
  </r>
  <r>
    <s v="I25_66to56"/>
    <s v="Win"/>
    <s v="TR012"/>
    <x v="1"/>
    <x v="6"/>
    <s v="Fi01"/>
    <x v="1"/>
    <s v="AM2.vld"/>
    <s v="x1"/>
    <n v="25"/>
    <n v="0"/>
    <s v="AM"/>
    <s v="AM2"/>
    <n v="19131"/>
    <n v="19130"/>
    <x v="0"/>
    <x v="2"/>
    <x v="1"/>
    <n v="985.87"/>
    <n v="73.52"/>
    <n v="93.23"/>
    <n v="1152.6300000000001"/>
    <n v="1059.4000000000001"/>
    <n v="93.23"/>
  </r>
  <r>
    <s v="I25_66to56"/>
    <s v="Win"/>
    <s v="TR012"/>
    <x v="1"/>
    <x v="6"/>
    <s v="Fi01"/>
    <x v="1"/>
    <s v="AM2.vld"/>
    <s v="x1"/>
    <n v="25"/>
    <n v="0"/>
    <s v="AM"/>
    <s v="AM2"/>
    <n v="19136"/>
    <n v="19135"/>
    <x v="0"/>
    <x v="1"/>
    <x v="1"/>
    <n v="1069.45"/>
    <n v="76.099999999999994"/>
    <n v="61.88"/>
    <n v="1207.42"/>
    <n v="1145.54"/>
    <n v="61.88"/>
  </r>
  <r>
    <s v="I25_66to56"/>
    <s v="Win"/>
    <s v="TR012"/>
    <x v="1"/>
    <x v="6"/>
    <s v="Fi01"/>
    <x v="2"/>
    <s v="AM3.vld"/>
    <s v="x1"/>
    <n v="25"/>
    <n v="0"/>
    <s v="AM"/>
    <s v="AM3"/>
    <n v="5209"/>
    <n v="19241"/>
    <x v="0"/>
    <x v="0"/>
    <x v="0"/>
    <n v="117.55"/>
    <n v="8.5500000000000007"/>
    <n v="35.99"/>
    <n v="3341.7"/>
    <n v="126.1"/>
    <n v="35.99"/>
  </r>
  <r>
    <s v="I25_66to56"/>
    <s v="Win"/>
    <s v="TR012"/>
    <x v="1"/>
    <x v="6"/>
    <s v="Fi01"/>
    <x v="2"/>
    <s v="AM3.vld"/>
    <s v="x1"/>
    <n v="25"/>
    <n v="0"/>
    <s v="AM"/>
    <s v="AM3"/>
    <n v="5394"/>
    <n v="15366"/>
    <x v="0"/>
    <x v="1"/>
    <x v="0"/>
    <n v="62.06"/>
    <n v="4.62"/>
    <n v="23.39"/>
    <n v="2598.46"/>
    <n v="66.67"/>
    <n v="23.39"/>
  </r>
  <r>
    <s v="I25_66to56"/>
    <s v="Win"/>
    <s v="TR012"/>
    <x v="1"/>
    <x v="6"/>
    <s v="Fi01"/>
    <x v="2"/>
    <s v="AM3.vld"/>
    <s v="x1"/>
    <n v="25"/>
    <n v="0"/>
    <s v="AM"/>
    <s v="AM3"/>
    <n v="13270"/>
    <n v="11802"/>
    <x v="0"/>
    <x v="2"/>
    <x v="0"/>
    <n v="70.87"/>
    <n v="6.75"/>
    <n v="21.76"/>
    <n v="2746.01"/>
    <n v="77.63"/>
    <n v="21.76"/>
  </r>
  <r>
    <s v="I25_66to56"/>
    <s v="Win"/>
    <s v="TR012"/>
    <x v="1"/>
    <x v="6"/>
    <s v="Fi01"/>
    <x v="2"/>
    <s v="AM3.vld"/>
    <s v="x1"/>
    <n v="25"/>
    <n v="0"/>
    <s v="AM"/>
    <s v="AM3"/>
    <n v="15333"/>
    <n v="18991"/>
    <x v="1"/>
    <x v="3"/>
    <x v="0"/>
    <n v="155.83000000000001"/>
    <n v="2.85"/>
    <n v="4.8499999999999996"/>
    <n v="1451.65"/>
    <n v="158.68"/>
    <n v="4.8499999999999996"/>
  </r>
  <r>
    <s v="I25_66to56"/>
    <s v="Win"/>
    <s v="TR012"/>
    <x v="1"/>
    <x v="6"/>
    <s v="Fi01"/>
    <x v="2"/>
    <s v="AM3.vld"/>
    <s v="x1"/>
    <n v="25"/>
    <n v="0"/>
    <s v="AM"/>
    <s v="AM3"/>
    <n v="15740"/>
    <n v="15741"/>
    <x v="1"/>
    <x v="4"/>
    <x v="0"/>
    <n v="88.7"/>
    <n v="0"/>
    <n v="0"/>
    <n v="1370.46"/>
    <n v="88.7"/>
    <n v="0"/>
  </r>
  <r>
    <s v="I25_66to56"/>
    <s v="Win"/>
    <s v="TR012"/>
    <x v="1"/>
    <x v="6"/>
    <s v="Fi01"/>
    <x v="2"/>
    <s v="AM3.vld"/>
    <s v="x1"/>
    <n v="25"/>
    <n v="0"/>
    <s v="AM"/>
    <s v="AM3"/>
    <n v="15742"/>
    <n v="15743"/>
    <x v="0"/>
    <x v="5"/>
    <x v="0"/>
    <n v="67.55"/>
    <n v="0"/>
    <n v="0"/>
    <n v="1077.2"/>
    <n v="67.55"/>
    <n v="0"/>
  </r>
  <r>
    <s v="I25_66to56"/>
    <s v="Win"/>
    <s v="TR012"/>
    <x v="1"/>
    <x v="6"/>
    <s v="Fi01"/>
    <x v="2"/>
    <s v="AM3.vld"/>
    <s v="x1"/>
    <n v="25"/>
    <n v="0"/>
    <s v="AM"/>
    <s v="AM3"/>
    <n v="17350"/>
    <n v="17351"/>
    <x v="0"/>
    <x v="6"/>
    <x v="0"/>
    <n v="8.02"/>
    <n v="0"/>
    <n v="0"/>
    <n v="838.73"/>
    <n v="8.02"/>
    <n v="0"/>
  </r>
  <r>
    <s v="I25_66to56"/>
    <s v="Win"/>
    <s v="TR012"/>
    <x v="1"/>
    <x v="6"/>
    <s v="Fi01"/>
    <x v="2"/>
    <s v="AM3.vld"/>
    <s v="x1"/>
    <n v="25"/>
    <n v="0"/>
    <s v="AM"/>
    <s v="AM3"/>
    <n v="17352"/>
    <n v="17353"/>
    <x v="1"/>
    <x v="7"/>
    <x v="0"/>
    <n v="21.27"/>
    <n v="0"/>
    <n v="0"/>
    <n v="1048.96"/>
    <n v="21.27"/>
    <n v="0"/>
  </r>
  <r>
    <s v="I25_66to56"/>
    <s v="Win"/>
    <s v="TR012"/>
    <x v="1"/>
    <x v="6"/>
    <s v="Fi01"/>
    <x v="2"/>
    <s v="AM3.vld"/>
    <s v="x1"/>
    <n v="25"/>
    <n v="0"/>
    <s v="AM"/>
    <s v="AM3"/>
    <n v="18993"/>
    <n v="15334"/>
    <x v="0"/>
    <x v="8"/>
    <x v="0"/>
    <n v="181.23"/>
    <n v="6.05"/>
    <n v="8.34"/>
    <n v="2034.77"/>
    <n v="187.28"/>
    <n v="8.34"/>
  </r>
  <r>
    <s v="I25_66to56"/>
    <s v="Win"/>
    <s v="TR012"/>
    <x v="1"/>
    <x v="6"/>
    <s v="Fi01"/>
    <x v="2"/>
    <s v="AM3.vld"/>
    <s v="x1"/>
    <n v="25"/>
    <n v="0"/>
    <s v="AM"/>
    <s v="AM3"/>
    <n v="18999"/>
    <n v="19000"/>
    <x v="1"/>
    <x v="9"/>
    <x v="0"/>
    <n v="102.62"/>
    <n v="5.64"/>
    <n v="31.12"/>
    <n v="2273.4299999999998"/>
    <n v="108.27"/>
    <n v="31.12"/>
  </r>
  <r>
    <s v="I25_66to56"/>
    <s v="Win"/>
    <s v="TR012"/>
    <x v="1"/>
    <x v="6"/>
    <s v="Fi01"/>
    <x v="2"/>
    <s v="AM3.vld"/>
    <s v="x1"/>
    <n v="25"/>
    <n v="0"/>
    <s v="AM"/>
    <s v="AM3"/>
    <n v="19002"/>
    <n v="19001"/>
    <x v="0"/>
    <x v="10"/>
    <x v="0"/>
    <n v="308.20999999999998"/>
    <n v="21.52"/>
    <n v="54.5"/>
    <n v="2687.37"/>
    <n v="329.73"/>
    <n v="54.5"/>
  </r>
  <r>
    <s v="I25_66to56"/>
    <s v="Win"/>
    <s v="TR012"/>
    <x v="1"/>
    <x v="6"/>
    <s v="Fi01"/>
    <x v="2"/>
    <s v="AM3.vld"/>
    <s v="x1"/>
    <n v="25"/>
    <n v="0"/>
    <s v="AM"/>
    <s v="AM3"/>
    <n v="19004"/>
    <n v="13271"/>
    <x v="1"/>
    <x v="11"/>
    <x v="0"/>
    <n v="1.77"/>
    <n v="0.14000000000000001"/>
    <n v="6.89"/>
    <n v="1745.91"/>
    <n v="1.91"/>
    <n v="6.89"/>
  </r>
  <r>
    <s v="I25_66to56"/>
    <s v="Win"/>
    <s v="TR012"/>
    <x v="1"/>
    <x v="6"/>
    <s v="Fi01"/>
    <x v="2"/>
    <s v="AM3.vld"/>
    <s v="x1"/>
    <n v="25"/>
    <n v="0"/>
    <s v="AM"/>
    <s v="AM3"/>
    <n v="19017"/>
    <n v="19018"/>
    <x v="1"/>
    <x v="11"/>
    <x v="1"/>
    <n v="122.72"/>
    <n v="7.61"/>
    <n v="41.69"/>
    <n v="172.02"/>
    <n v="130.33000000000001"/>
    <n v="41.69"/>
  </r>
  <r>
    <s v="I25_66to56"/>
    <s v="Win"/>
    <s v="TR012"/>
    <x v="1"/>
    <x v="6"/>
    <s v="Fi01"/>
    <x v="2"/>
    <s v="AM3.vld"/>
    <s v="x1"/>
    <n v="25"/>
    <n v="0"/>
    <s v="AM"/>
    <s v="AM3"/>
    <n v="19127"/>
    <n v="19239"/>
    <x v="0"/>
    <x v="0"/>
    <x v="1"/>
    <n v="415.32"/>
    <n v="32.64"/>
    <n v="97.53"/>
    <n v="545.49"/>
    <n v="447.96"/>
    <n v="97.53"/>
  </r>
  <r>
    <s v="I25_66to56"/>
    <s v="Win"/>
    <s v="TR012"/>
    <x v="1"/>
    <x v="6"/>
    <s v="Fi01"/>
    <x v="2"/>
    <s v="AM3.vld"/>
    <s v="x1"/>
    <n v="25"/>
    <n v="0"/>
    <s v="AM"/>
    <s v="AM3"/>
    <n v="19131"/>
    <n v="19130"/>
    <x v="0"/>
    <x v="2"/>
    <x v="1"/>
    <n v="479.88"/>
    <n v="34.19"/>
    <n v="95.03"/>
    <n v="609.09"/>
    <n v="514.05999999999995"/>
    <n v="95.03"/>
  </r>
  <r>
    <s v="I25_66to56"/>
    <s v="Win"/>
    <s v="TR012"/>
    <x v="1"/>
    <x v="6"/>
    <s v="Fi01"/>
    <x v="2"/>
    <s v="AM3.vld"/>
    <s v="x1"/>
    <n v="25"/>
    <n v="0"/>
    <s v="AM"/>
    <s v="AM3"/>
    <n v="19136"/>
    <n v="19135"/>
    <x v="0"/>
    <x v="1"/>
    <x v="1"/>
    <n v="440.08"/>
    <n v="31.07"/>
    <n v="79.45"/>
    <n v="550.6"/>
    <n v="471.15"/>
    <n v="79.45"/>
  </r>
  <r>
    <s v="I25_66to56"/>
    <s v="Win"/>
    <s v="TR012"/>
    <x v="1"/>
    <x v="6"/>
    <s v="Fi01"/>
    <x v="3"/>
    <s v="AM4.vld"/>
    <s v="x1"/>
    <n v="25"/>
    <n v="0"/>
    <s v="AM"/>
    <s v="AM4"/>
    <n v="5209"/>
    <n v="19241"/>
    <x v="0"/>
    <x v="0"/>
    <x v="0"/>
    <n v="190.72"/>
    <n v="17"/>
    <n v="62.16"/>
    <n v="7193.84"/>
    <n v="207.73"/>
    <n v="62.16"/>
  </r>
  <r>
    <s v="I25_66to56"/>
    <s v="Win"/>
    <s v="TR012"/>
    <x v="1"/>
    <x v="6"/>
    <s v="Fi01"/>
    <x v="3"/>
    <s v="AM4.vld"/>
    <s v="x1"/>
    <n v="25"/>
    <n v="0"/>
    <s v="AM"/>
    <s v="AM4"/>
    <n v="5394"/>
    <n v="15366"/>
    <x v="0"/>
    <x v="1"/>
    <x v="0"/>
    <n v="167.66"/>
    <n v="14.65"/>
    <n v="79.11"/>
    <n v="5926.93"/>
    <n v="182.3"/>
    <n v="79.11"/>
  </r>
  <r>
    <s v="I25_66to56"/>
    <s v="Win"/>
    <s v="TR012"/>
    <x v="1"/>
    <x v="6"/>
    <s v="Fi01"/>
    <x v="3"/>
    <s v="AM4.vld"/>
    <s v="x1"/>
    <n v="25"/>
    <n v="0"/>
    <s v="AM"/>
    <s v="AM4"/>
    <n v="13270"/>
    <n v="11802"/>
    <x v="0"/>
    <x v="2"/>
    <x v="0"/>
    <n v="183.23"/>
    <n v="17.46"/>
    <n v="50.5"/>
    <n v="6211.79"/>
    <n v="200.69"/>
    <n v="50.5"/>
  </r>
  <r>
    <s v="I25_66to56"/>
    <s v="Win"/>
    <s v="TR012"/>
    <x v="1"/>
    <x v="6"/>
    <s v="Fi01"/>
    <x v="3"/>
    <s v="AM4.vld"/>
    <s v="x1"/>
    <n v="25"/>
    <n v="0"/>
    <s v="AM"/>
    <s v="AM4"/>
    <n v="15333"/>
    <n v="18991"/>
    <x v="1"/>
    <x v="3"/>
    <x v="0"/>
    <n v="682.5"/>
    <n v="13.7"/>
    <n v="14.96"/>
    <n v="3613.27"/>
    <n v="696.19"/>
    <n v="14.96"/>
  </r>
  <r>
    <s v="I25_66to56"/>
    <s v="Win"/>
    <s v="TR012"/>
    <x v="1"/>
    <x v="6"/>
    <s v="Fi01"/>
    <x v="3"/>
    <s v="AM4.vld"/>
    <s v="x1"/>
    <n v="25"/>
    <n v="0"/>
    <s v="AM"/>
    <s v="AM4"/>
    <n v="15740"/>
    <n v="15741"/>
    <x v="1"/>
    <x v="4"/>
    <x v="0"/>
    <n v="394.11"/>
    <n v="0"/>
    <n v="0"/>
    <n v="3255.09"/>
    <n v="394.11"/>
    <n v="0"/>
  </r>
  <r>
    <s v="I25_66to56"/>
    <s v="Win"/>
    <s v="TR012"/>
    <x v="1"/>
    <x v="6"/>
    <s v="Fi01"/>
    <x v="3"/>
    <s v="AM4.vld"/>
    <s v="x1"/>
    <n v="25"/>
    <n v="0"/>
    <s v="AM"/>
    <s v="AM4"/>
    <n v="15742"/>
    <n v="15743"/>
    <x v="0"/>
    <x v="5"/>
    <x v="0"/>
    <n v="167.38"/>
    <n v="0"/>
    <n v="0"/>
    <n v="2718.52"/>
    <n v="167.38"/>
    <n v="0"/>
  </r>
  <r>
    <s v="I25_66to56"/>
    <s v="Win"/>
    <s v="TR012"/>
    <x v="1"/>
    <x v="6"/>
    <s v="Fi01"/>
    <x v="3"/>
    <s v="AM4.vld"/>
    <s v="x1"/>
    <n v="25"/>
    <n v="0"/>
    <s v="AM"/>
    <s v="AM4"/>
    <n v="17350"/>
    <n v="17351"/>
    <x v="0"/>
    <x v="6"/>
    <x v="0"/>
    <n v="31.37"/>
    <n v="0"/>
    <n v="0"/>
    <n v="2812.37"/>
    <n v="31.37"/>
    <n v="0"/>
  </r>
  <r>
    <s v="I25_66to56"/>
    <s v="Win"/>
    <s v="TR012"/>
    <x v="1"/>
    <x v="6"/>
    <s v="Fi01"/>
    <x v="3"/>
    <s v="AM4.vld"/>
    <s v="x1"/>
    <n v="25"/>
    <n v="0"/>
    <s v="AM"/>
    <s v="AM4"/>
    <n v="17352"/>
    <n v="17353"/>
    <x v="1"/>
    <x v="7"/>
    <x v="0"/>
    <n v="86.45"/>
    <n v="0"/>
    <n v="0"/>
    <n v="2882.62"/>
    <n v="86.45"/>
    <n v="0"/>
  </r>
  <r>
    <s v="I25_66to56"/>
    <s v="Win"/>
    <s v="TR012"/>
    <x v="1"/>
    <x v="6"/>
    <s v="Fi01"/>
    <x v="3"/>
    <s v="AM4.vld"/>
    <s v="x1"/>
    <n v="25"/>
    <n v="0"/>
    <s v="AM"/>
    <s v="AM4"/>
    <n v="18993"/>
    <n v="15334"/>
    <x v="0"/>
    <x v="8"/>
    <x v="0"/>
    <n v="499.74"/>
    <n v="18.66"/>
    <n v="22.9"/>
    <n v="4504.47"/>
    <n v="518.4"/>
    <n v="22.9"/>
  </r>
  <r>
    <s v="I25_66to56"/>
    <s v="Win"/>
    <s v="TR012"/>
    <x v="1"/>
    <x v="6"/>
    <s v="Fi01"/>
    <x v="3"/>
    <s v="AM4.vld"/>
    <s v="x1"/>
    <n v="25"/>
    <n v="0"/>
    <s v="AM"/>
    <s v="AM4"/>
    <n v="18999"/>
    <n v="19000"/>
    <x v="1"/>
    <x v="9"/>
    <x v="0"/>
    <n v="583.79999999999995"/>
    <n v="34.33"/>
    <n v="87.26"/>
    <n v="4896.83"/>
    <n v="618.13"/>
    <n v="87.26"/>
  </r>
  <r>
    <s v="I25_66to56"/>
    <s v="Win"/>
    <s v="TR012"/>
    <x v="1"/>
    <x v="6"/>
    <s v="Fi01"/>
    <x v="3"/>
    <s v="AM4.vld"/>
    <s v="x1"/>
    <n v="25"/>
    <n v="0"/>
    <s v="AM"/>
    <s v="AM4"/>
    <n v="19002"/>
    <n v="19001"/>
    <x v="0"/>
    <x v="10"/>
    <x v="0"/>
    <n v="780.3"/>
    <n v="57.75"/>
    <n v="129.16"/>
    <n v="5837.99"/>
    <n v="838.05"/>
    <n v="129.16"/>
  </r>
  <r>
    <s v="I25_66to56"/>
    <s v="Win"/>
    <s v="TR012"/>
    <x v="1"/>
    <x v="6"/>
    <s v="Fi01"/>
    <x v="3"/>
    <s v="AM4.vld"/>
    <s v="x1"/>
    <n v="25"/>
    <n v="0"/>
    <s v="AM"/>
    <s v="AM4"/>
    <n v="19004"/>
    <n v="13271"/>
    <x v="1"/>
    <x v="11"/>
    <x v="0"/>
    <n v="22.18"/>
    <n v="2.25"/>
    <n v="21.46"/>
    <n v="4248.4799999999996"/>
    <n v="24.43"/>
    <n v="21.46"/>
  </r>
  <r>
    <s v="I25_66to56"/>
    <s v="Win"/>
    <s v="TR012"/>
    <x v="1"/>
    <x v="6"/>
    <s v="Fi01"/>
    <x v="3"/>
    <s v="AM4.vld"/>
    <s v="x1"/>
    <n v="25"/>
    <n v="0"/>
    <s v="AM"/>
    <s v="AM4"/>
    <n v="19017"/>
    <n v="19018"/>
    <x v="1"/>
    <x v="11"/>
    <x v="1"/>
    <n v="784.94"/>
    <n v="57"/>
    <n v="128.51"/>
    <n v="970.46"/>
    <n v="841.94"/>
    <n v="128.51"/>
  </r>
  <r>
    <s v="I25_66to56"/>
    <s v="Win"/>
    <s v="TR012"/>
    <x v="1"/>
    <x v="6"/>
    <s v="Fi01"/>
    <x v="3"/>
    <s v="AM4.vld"/>
    <s v="x1"/>
    <n v="25"/>
    <n v="0"/>
    <s v="AM"/>
    <s v="AM4"/>
    <n v="19127"/>
    <n v="19239"/>
    <x v="0"/>
    <x v="0"/>
    <x v="1"/>
    <n v="1106.55"/>
    <n v="89.46"/>
    <n v="256.32"/>
    <n v="1452.33"/>
    <n v="1196.01"/>
    <n v="256.32"/>
  </r>
  <r>
    <s v="I25_66to56"/>
    <s v="Win"/>
    <s v="TR012"/>
    <x v="1"/>
    <x v="6"/>
    <s v="Fi01"/>
    <x v="3"/>
    <s v="AM4.vld"/>
    <s v="x1"/>
    <n v="25"/>
    <n v="0"/>
    <s v="AM"/>
    <s v="AM4"/>
    <n v="19131"/>
    <n v="19130"/>
    <x v="0"/>
    <x v="2"/>
    <x v="1"/>
    <n v="1110.3599999999999"/>
    <n v="83.36"/>
    <n v="254.25"/>
    <n v="1447.97"/>
    <n v="1193.72"/>
    <n v="254.25"/>
  </r>
  <r>
    <s v="I25_66to56"/>
    <s v="Win"/>
    <s v="TR012"/>
    <x v="1"/>
    <x v="6"/>
    <s v="Fi01"/>
    <x v="3"/>
    <s v="AM4.vld"/>
    <s v="x1"/>
    <n v="25"/>
    <n v="0"/>
    <s v="AM"/>
    <s v="AM4"/>
    <n v="19136"/>
    <n v="19135"/>
    <x v="0"/>
    <x v="1"/>
    <x v="1"/>
    <n v="967.56"/>
    <n v="70.66"/>
    <n v="191.32"/>
    <n v="1229.54"/>
    <n v="1038.22"/>
    <n v="191.32"/>
  </r>
  <r>
    <s v="I25_66to56"/>
    <s v="Win"/>
    <s v="TR012"/>
    <x v="1"/>
    <x v="6"/>
    <s v="Fi01"/>
    <x v="4"/>
    <s v="AM5.vld"/>
    <s v="x1"/>
    <n v="25"/>
    <n v="0"/>
    <s v="AM"/>
    <s v="AM5"/>
    <n v="5209"/>
    <n v="19241"/>
    <x v="0"/>
    <x v="0"/>
    <x v="0"/>
    <n v="78.02"/>
    <n v="6.53"/>
    <n v="33.14"/>
    <n v="3417.43"/>
    <n v="84.54"/>
    <n v="33.14"/>
  </r>
  <r>
    <s v="I25_66to56"/>
    <s v="Win"/>
    <s v="TR012"/>
    <x v="1"/>
    <x v="6"/>
    <s v="Fi01"/>
    <x v="4"/>
    <s v="AM5.vld"/>
    <s v="x1"/>
    <n v="25"/>
    <n v="0"/>
    <s v="AM"/>
    <s v="AM5"/>
    <n v="5394"/>
    <n v="15366"/>
    <x v="0"/>
    <x v="1"/>
    <x v="0"/>
    <n v="67.11"/>
    <n v="5.16"/>
    <n v="30.41"/>
    <n v="2917.1"/>
    <n v="72.28"/>
    <n v="30.41"/>
  </r>
  <r>
    <s v="I25_66to56"/>
    <s v="Win"/>
    <s v="TR012"/>
    <x v="1"/>
    <x v="6"/>
    <s v="Fi01"/>
    <x v="4"/>
    <s v="AM5.vld"/>
    <s v="x1"/>
    <n v="25"/>
    <n v="0"/>
    <s v="AM"/>
    <s v="AM5"/>
    <n v="13270"/>
    <n v="11802"/>
    <x v="0"/>
    <x v="2"/>
    <x v="0"/>
    <n v="56.7"/>
    <n v="5.26"/>
    <n v="17.2"/>
    <n v="3024.95"/>
    <n v="61.95"/>
    <n v="17.2"/>
  </r>
  <r>
    <s v="I25_66to56"/>
    <s v="Win"/>
    <s v="TR012"/>
    <x v="1"/>
    <x v="6"/>
    <s v="Fi01"/>
    <x v="4"/>
    <s v="AM5.vld"/>
    <s v="x1"/>
    <n v="25"/>
    <n v="0"/>
    <s v="AM"/>
    <s v="AM5"/>
    <n v="15333"/>
    <n v="18991"/>
    <x v="1"/>
    <x v="3"/>
    <x v="0"/>
    <n v="390.08"/>
    <n v="7.27"/>
    <n v="7.67"/>
    <n v="1793.58"/>
    <n v="397.35"/>
    <n v="7.67"/>
  </r>
  <r>
    <s v="I25_66to56"/>
    <s v="Win"/>
    <s v="TR012"/>
    <x v="1"/>
    <x v="6"/>
    <s v="Fi01"/>
    <x v="4"/>
    <s v="AM5.vld"/>
    <s v="x1"/>
    <n v="25"/>
    <n v="0"/>
    <s v="AM"/>
    <s v="AM5"/>
    <n v="15740"/>
    <n v="15741"/>
    <x v="1"/>
    <x v="4"/>
    <x v="0"/>
    <n v="237.3"/>
    <n v="0"/>
    <n v="0"/>
    <n v="1597.6"/>
    <n v="237.3"/>
    <n v="0"/>
  </r>
  <r>
    <s v="I25_66to56"/>
    <s v="Win"/>
    <s v="TR012"/>
    <x v="1"/>
    <x v="6"/>
    <s v="Fi01"/>
    <x v="4"/>
    <s v="AM5.vld"/>
    <s v="x1"/>
    <n v="25"/>
    <n v="0"/>
    <s v="AM"/>
    <s v="AM5"/>
    <n v="15742"/>
    <n v="15743"/>
    <x v="0"/>
    <x v="5"/>
    <x v="0"/>
    <n v="69.84"/>
    <n v="0"/>
    <n v="0"/>
    <n v="1099.82"/>
    <n v="69.84"/>
    <n v="0"/>
  </r>
  <r>
    <s v="I25_66to56"/>
    <s v="Win"/>
    <s v="TR012"/>
    <x v="1"/>
    <x v="6"/>
    <s v="Fi01"/>
    <x v="4"/>
    <s v="AM5.vld"/>
    <s v="x1"/>
    <n v="25"/>
    <n v="0"/>
    <s v="AM"/>
    <s v="AM5"/>
    <n v="17350"/>
    <n v="17351"/>
    <x v="0"/>
    <x v="6"/>
    <x v="0"/>
    <n v="19.239999999999998"/>
    <n v="0"/>
    <n v="0"/>
    <n v="1369.4"/>
    <n v="19.239999999999998"/>
    <n v="0"/>
  </r>
  <r>
    <s v="I25_66to56"/>
    <s v="Win"/>
    <s v="TR012"/>
    <x v="1"/>
    <x v="6"/>
    <s v="Fi01"/>
    <x v="4"/>
    <s v="AM5.vld"/>
    <s v="x1"/>
    <n v="25"/>
    <n v="0"/>
    <s v="AM"/>
    <s v="AM5"/>
    <n v="17352"/>
    <n v="17353"/>
    <x v="1"/>
    <x v="7"/>
    <x v="0"/>
    <n v="51.77"/>
    <n v="0"/>
    <n v="0"/>
    <n v="1387.49"/>
    <n v="51.77"/>
    <n v="0"/>
  </r>
  <r>
    <s v="I25_66to56"/>
    <s v="Win"/>
    <s v="TR012"/>
    <x v="1"/>
    <x v="6"/>
    <s v="Fi01"/>
    <x v="4"/>
    <s v="AM5.vld"/>
    <s v="x1"/>
    <n v="25"/>
    <n v="0"/>
    <s v="AM"/>
    <s v="AM5"/>
    <n v="18993"/>
    <n v="15334"/>
    <x v="0"/>
    <x v="8"/>
    <x v="0"/>
    <n v="201.15"/>
    <n v="7.1"/>
    <n v="10.68"/>
    <n v="1989.12"/>
    <n v="208.24"/>
    <n v="10.68"/>
  </r>
  <r>
    <s v="I25_66to56"/>
    <s v="Win"/>
    <s v="TR012"/>
    <x v="1"/>
    <x v="6"/>
    <s v="Fi01"/>
    <x v="4"/>
    <s v="AM5.vld"/>
    <s v="x1"/>
    <n v="25"/>
    <n v="0"/>
    <s v="AM"/>
    <s v="AM5"/>
    <n v="18999"/>
    <n v="19000"/>
    <x v="1"/>
    <x v="9"/>
    <x v="0"/>
    <n v="360.94"/>
    <n v="18.23"/>
    <n v="43.28"/>
    <n v="2504.81"/>
    <n v="379.17"/>
    <n v="43.28"/>
  </r>
  <r>
    <s v="I25_66to56"/>
    <s v="Win"/>
    <s v="TR012"/>
    <x v="1"/>
    <x v="6"/>
    <s v="Fi01"/>
    <x v="4"/>
    <s v="AM5.vld"/>
    <s v="x1"/>
    <n v="25"/>
    <n v="0"/>
    <s v="AM"/>
    <s v="AM5"/>
    <n v="19002"/>
    <n v="19001"/>
    <x v="0"/>
    <x v="10"/>
    <x v="0"/>
    <n v="277.58999999999997"/>
    <n v="19.32"/>
    <n v="58.34"/>
    <n v="2701.29"/>
    <n v="296.91000000000003"/>
    <n v="58.34"/>
  </r>
  <r>
    <s v="I25_66to56"/>
    <s v="Win"/>
    <s v="TR012"/>
    <x v="1"/>
    <x v="6"/>
    <s v="Fi01"/>
    <x v="4"/>
    <s v="AM5.vld"/>
    <s v="x1"/>
    <n v="25"/>
    <n v="0"/>
    <s v="AM"/>
    <s v="AM5"/>
    <n v="19004"/>
    <n v="13271"/>
    <x v="1"/>
    <x v="11"/>
    <x v="0"/>
    <n v="13.26"/>
    <n v="1.25"/>
    <n v="9.25"/>
    <n v="2292.87"/>
    <n v="14.51"/>
    <n v="9.25"/>
  </r>
  <r>
    <s v="I25_66to56"/>
    <s v="Win"/>
    <s v="TR012"/>
    <x v="1"/>
    <x v="6"/>
    <s v="Fi01"/>
    <x v="4"/>
    <s v="AM5.vld"/>
    <s v="x1"/>
    <n v="25"/>
    <n v="0"/>
    <s v="AM"/>
    <s v="AM5"/>
    <n v="19017"/>
    <n v="19018"/>
    <x v="1"/>
    <x v="11"/>
    <x v="1"/>
    <n v="511.09"/>
    <n v="33.880000000000003"/>
    <n v="65.540000000000006"/>
    <n v="610.5"/>
    <n v="544.97"/>
    <n v="65.540000000000006"/>
  </r>
  <r>
    <s v="I25_66to56"/>
    <s v="Win"/>
    <s v="TR012"/>
    <x v="1"/>
    <x v="6"/>
    <s v="Fi01"/>
    <x v="4"/>
    <s v="AM5.vld"/>
    <s v="x1"/>
    <n v="25"/>
    <n v="0"/>
    <s v="AM"/>
    <s v="AM5"/>
    <n v="19127"/>
    <n v="19239"/>
    <x v="0"/>
    <x v="0"/>
    <x v="1"/>
    <n v="414.25"/>
    <n v="30.93"/>
    <n v="104.68"/>
    <n v="549.86"/>
    <n v="445.18"/>
    <n v="104.68"/>
  </r>
  <r>
    <s v="I25_66to56"/>
    <s v="Win"/>
    <s v="TR012"/>
    <x v="1"/>
    <x v="6"/>
    <s v="Fi01"/>
    <x v="4"/>
    <s v="AM5.vld"/>
    <s v="x1"/>
    <n v="25"/>
    <n v="0"/>
    <s v="AM"/>
    <s v="AM5"/>
    <n v="19131"/>
    <n v="19130"/>
    <x v="0"/>
    <x v="2"/>
    <x v="1"/>
    <n v="421.56"/>
    <n v="29.27"/>
    <n v="103.73"/>
    <n v="554.55999999999995"/>
    <n v="450.83"/>
    <n v="103.73"/>
  </r>
  <r>
    <s v="I25_66to56"/>
    <s v="Win"/>
    <s v="TR012"/>
    <x v="1"/>
    <x v="6"/>
    <s v="Fi01"/>
    <x v="4"/>
    <s v="AM5.vld"/>
    <s v="x1"/>
    <n v="25"/>
    <n v="0"/>
    <s v="AM"/>
    <s v="AM5"/>
    <n v="19136"/>
    <n v="19135"/>
    <x v="0"/>
    <x v="1"/>
    <x v="1"/>
    <n v="363.32"/>
    <n v="24.71"/>
    <n v="79.81"/>
    <n v="467.84"/>
    <n v="388.03"/>
    <n v="79.81"/>
  </r>
  <r>
    <s v="I25_66to56"/>
    <s v="Win"/>
    <s v="TR012"/>
    <x v="1"/>
    <x v="6"/>
    <s v="Fi01"/>
    <x v="5"/>
    <s v="AM6.vld"/>
    <s v="x1"/>
    <n v="25"/>
    <n v="0"/>
    <s v="AM"/>
    <s v="AM6"/>
    <n v="5209"/>
    <n v="19241"/>
    <x v="0"/>
    <x v="0"/>
    <x v="0"/>
    <n v="133.9"/>
    <n v="7.71"/>
    <n v="37.86"/>
    <n v="6995.92"/>
    <n v="141.6"/>
    <n v="37.86"/>
  </r>
  <r>
    <s v="I25_66to56"/>
    <s v="Win"/>
    <s v="TR012"/>
    <x v="1"/>
    <x v="6"/>
    <s v="Fi01"/>
    <x v="5"/>
    <s v="AM6.vld"/>
    <s v="x1"/>
    <n v="25"/>
    <n v="0"/>
    <s v="AM"/>
    <s v="AM6"/>
    <n v="5394"/>
    <n v="15366"/>
    <x v="0"/>
    <x v="1"/>
    <x v="0"/>
    <n v="130.21"/>
    <n v="9.68"/>
    <n v="47.55"/>
    <n v="6168.53"/>
    <n v="139.9"/>
    <n v="47.55"/>
  </r>
  <r>
    <s v="I25_66to56"/>
    <s v="Win"/>
    <s v="TR012"/>
    <x v="1"/>
    <x v="6"/>
    <s v="Fi01"/>
    <x v="5"/>
    <s v="AM6.vld"/>
    <s v="x1"/>
    <n v="25"/>
    <n v="0"/>
    <s v="AM"/>
    <s v="AM6"/>
    <n v="13270"/>
    <n v="11802"/>
    <x v="0"/>
    <x v="2"/>
    <x v="0"/>
    <n v="150.93"/>
    <n v="12.19"/>
    <n v="23.4"/>
    <n v="6339.03"/>
    <n v="163.12"/>
    <n v="23.4"/>
  </r>
  <r>
    <s v="I25_66to56"/>
    <s v="Win"/>
    <s v="TR012"/>
    <x v="1"/>
    <x v="6"/>
    <s v="Fi01"/>
    <x v="5"/>
    <s v="AM6.vld"/>
    <s v="x1"/>
    <n v="25"/>
    <n v="0"/>
    <s v="AM"/>
    <s v="AM6"/>
    <n v="15333"/>
    <n v="18991"/>
    <x v="1"/>
    <x v="3"/>
    <x v="0"/>
    <n v="537.85"/>
    <n v="10.91"/>
    <n v="19.52"/>
    <n v="4042.1"/>
    <n v="548.76"/>
    <n v="19.52"/>
  </r>
  <r>
    <s v="I25_66to56"/>
    <s v="Win"/>
    <s v="TR012"/>
    <x v="1"/>
    <x v="6"/>
    <s v="Fi01"/>
    <x v="5"/>
    <s v="AM6.vld"/>
    <s v="x1"/>
    <n v="25"/>
    <n v="0"/>
    <s v="AM"/>
    <s v="AM6"/>
    <n v="15740"/>
    <n v="15741"/>
    <x v="1"/>
    <x v="4"/>
    <x v="0"/>
    <n v="319.98"/>
    <n v="0"/>
    <n v="0"/>
    <n v="3399.64"/>
    <n v="319.98"/>
    <n v="0"/>
  </r>
  <r>
    <s v="I25_66to56"/>
    <s v="Win"/>
    <s v="TR012"/>
    <x v="1"/>
    <x v="6"/>
    <s v="Fi01"/>
    <x v="5"/>
    <s v="AM6.vld"/>
    <s v="x1"/>
    <n v="25"/>
    <n v="0"/>
    <s v="AM"/>
    <s v="AM6"/>
    <n v="15742"/>
    <n v="15743"/>
    <x v="0"/>
    <x v="5"/>
    <x v="0"/>
    <n v="116.09"/>
    <n v="0"/>
    <n v="0"/>
    <n v="2592.75"/>
    <n v="116.09"/>
    <n v="0"/>
  </r>
  <r>
    <s v="I25_66to56"/>
    <s v="Win"/>
    <s v="TR012"/>
    <x v="1"/>
    <x v="6"/>
    <s v="Fi01"/>
    <x v="5"/>
    <s v="AM6.vld"/>
    <s v="x1"/>
    <n v="25"/>
    <n v="0"/>
    <s v="AM"/>
    <s v="AM6"/>
    <n v="17350"/>
    <n v="17351"/>
    <x v="0"/>
    <x v="6"/>
    <x v="0"/>
    <n v="31.14"/>
    <n v="0"/>
    <n v="0"/>
    <n v="2614.3000000000002"/>
    <n v="31.14"/>
    <n v="0"/>
  </r>
  <r>
    <s v="I25_66to56"/>
    <s v="Win"/>
    <s v="TR012"/>
    <x v="1"/>
    <x v="6"/>
    <s v="Fi01"/>
    <x v="5"/>
    <s v="AM6.vld"/>
    <s v="x1"/>
    <n v="25"/>
    <n v="0"/>
    <s v="AM"/>
    <s v="AM6"/>
    <n v="17352"/>
    <n v="17353"/>
    <x v="1"/>
    <x v="7"/>
    <x v="0"/>
    <n v="71.63"/>
    <n v="0"/>
    <n v="0"/>
    <n v="2734.99"/>
    <n v="71.63"/>
    <n v="0"/>
  </r>
  <r>
    <s v="I25_66to56"/>
    <s v="Win"/>
    <s v="TR012"/>
    <x v="1"/>
    <x v="6"/>
    <s v="Fi01"/>
    <x v="5"/>
    <s v="AM6.vld"/>
    <s v="x1"/>
    <n v="25"/>
    <n v="0"/>
    <s v="AM"/>
    <s v="AM6"/>
    <n v="18993"/>
    <n v="15334"/>
    <x v="0"/>
    <x v="8"/>
    <x v="0"/>
    <n v="284.43"/>
    <n v="11.23"/>
    <n v="22.48"/>
    <n v="4004.77"/>
    <n v="295.66000000000003"/>
    <n v="22.48"/>
  </r>
  <r>
    <s v="I25_66to56"/>
    <s v="Win"/>
    <s v="TR012"/>
    <x v="1"/>
    <x v="6"/>
    <s v="Fi01"/>
    <x v="5"/>
    <s v="AM6.vld"/>
    <s v="x1"/>
    <n v="25"/>
    <n v="0"/>
    <s v="AM"/>
    <s v="AM6"/>
    <n v="18999"/>
    <n v="19000"/>
    <x v="1"/>
    <x v="9"/>
    <x v="0"/>
    <n v="474.43"/>
    <n v="21.2"/>
    <n v="84.65"/>
    <n v="5556.9"/>
    <n v="495.63"/>
    <n v="84.65"/>
  </r>
  <r>
    <s v="I25_66to56"/>
    <s v="Win"/>
    <s v="TR012"/>
    <x v="1"/>
    <x v="6"/>
    <s v="Fi01"/>
    <x v="5"/>
    <s v="AM6.vld"/>
    <s v="x1"/>
    <n v="25"/>
    <n v="0"/>
    <s v="AM"/>
    <s v="AM6"/>
    <n v="19002"/>
    <n v="19001"/>
    <x v="0"/>
    <x v="10"/>
    <x v="0"/>
    <n v="387.72"/>
    <n v="23.41"/>
    <n v="77.58"/>
    <n v="5604.44"/>
    <n v="411.14"/>
    <n v="77.58"/>
  </r>
  <r>
    <s v="I25_66to56"/>
    <s v="Win"/>
    <s v="TR012"/>
    <x v="1"/>
    <x v="6"/>
    <s v="Fi01"/>
    <x v="5"/>
    <s v="AM6.vld"/>
    <s v="x1"/>
    <n v="25"/>
    <n v="0"/>
    <s v="AM"/>
    <s v="AM6"/>
    <n v="19004"/>
    <n v="13271"/>
    <x v="1"/>
    <x v="11"/>
    <x v="0"/>
    <n v="10.61"/>
    <n v="0.73"/>
    <n v="17.91"/>
    <n v="5886.99"/>
    <n v="11.34"/>
    <n v="17.91"/>
  </r>
  <r>
    <s v="I25_66to56"/>
    <s v="Win"/>
    <s v="TR012"/>
    <x v="1"/>
    <x v="6"/>
    <s v="Fi01"/>
    <x v="5"/>
    <s v="AM6.vld"/>
    <s v="x1"/>
    <n v="25"/>
    <n v="0"/>
    <s v="AM"/>
    <s v="AM6"/>
    <n v="19017"/>
    <n v="19018"/>
    <x v="1"/>
    <x v="11"/>
    <x v="1"/>
    <n v="700.98"/>
    <n v="41.24"/>
    <n v="139.86000000000001"/>
    <n v="882.07"/>
    <n v="742.22"/>
    <n v="139.86000000000001"/>
  </r>
  <r>
    <s v="I25_66to56"/>
    <s v="Win"/>
    <s v="TR012"/>
    <x v="1"/>
    <x v="6"/>
    <s v="Fi01"/>
    <x v="5"/>
    <s v="AM6.vld"/>
    <s v="x1"/>
    <n v="25"/>
    <n v="0"/>
    <s v="AM"/>
    <s v="AM6"/>
    <n v="19127"/>
    <n v="19239"/>
    <x v="0"/>
    <x v="0"/>
    <x v="1"/>
    <n v="826.95"/>
    <n v="58.64"/>
    <n v="161.34"/>
    <n v="1046.93"/>
    <n v="885.58"/>
    <n v="161.34"/>
  </r>
  <r>
    <s v="I25_66to56"/>
    <s v="Win"/>
    <s v="TR012"/>
    <x v="1"/>
    <x v="6"/>
    <s v="Fi01"/>
    <x v="5"/>
    <s v="AM6.vld"/>
    <s v="x1"/>
    <n v="25"/>
    <n v="0"/>
    <s v="AM"/>
    <s v="AM6"/>
    <n v="19131"/>
    <n v="19130"/>
    <x v="0"/>
    <x v="2"/>
    <x v="1"/>
    <n v="778.37"/>
    <n v="51.49"/>
    <n v="163.46"/>
    <n v="993.33"/>
    <n v="829.86"/>
    <n v="163.46"/>
  </r>
  <r>
    <s v="I25_66to56"/>
    <s v="Win"/>
    <s v="TR012"/>
    <x v="1"/>
    <x v="6"/>
    <s v="Fi01"/>
    <x v="5"/>
    <s v="AM6.vld"/>
    <s v="x1"/>
    <n v="25"/>
    <n v="0"/>
    <s v="AM"/>
    <s v="AM6"/>
    <n v="19136"/>
    <n v="19135"/>
    <x v="0"/>
    <x v="1"/>
    <x v="1"/>
    <n v="657.53"/>
    <n v="42.32"/>
    <n v="126.19"/>
    <n v="826.04"/>
    <n v="699.85"/>
    <n v="126.19"/>
  </r>
  <r>
    <s v="I25_66to56"/>
    <s v="Win"/>
    <s v="TR012"/>
    <x v="1"/>
    <x v="6"/>
    <s v="Fi01"/>
    <x v="6"/>
    <s v="MD1.vld"/>
    <s v="x1"/>
    <n v="25"/>
    <n v="0"/>
    <s v="MD"/>
    <s v="MD1"/>
    <n v="5209"/>
    <n v="19241"/>
    <x v="0"/>
    <x v="0"/>
    <x v="0"/>
    <n v="123.2"/>
    <n v="7.16"/>
    <n v="53.23"/>
    <n v="10148.870000000001"/>
    <n v="130.36000000000001"/>
    <n v="53.23"/>
  </r>
  <r>
    <s v="I25_66to56"/>
    <s v="Win"/>
    <s v="TR012"/>
    <x v="1"/>
    <x v="6"/>
    <s v="Fi01"/>
    <x v="6"/>
    <s v="MD1.vld"/>
    <s v="x1"/>
    <n v="25"/>
    <n v="0"/>
    <s v="MD"/>
    <s v="MD1"/>
    <n v="5394"/>
    <n v="15366"/>
    <x v="0"/>
    <x v="1"/>
    <x v="0"/>
    <n v="104.9"/>
    <n v="7.51"/>
    <n v="38.76"/>
    <n v="8908.43"/>
    <n v="112.41"/>
    <n v="38.76"/>
  </r>
  <r>
    <s v="I25_66to56"/>
    <s v="Win"/>
    <s v="TR012"/>
    <x v="1"/>
    <x v="6"/>
    <s v="Fi01"/>
    <x v="6"/>
    <s v="MD1.vld"/>
    <s v="x1"/>
    <n v="25"/>
    <n v="0"/>
    <s v="MD"/>
    <s v="MD1"/>
    <n v="13270"/>
    <n v="11802"/>
    <x v="0"/>
    <x v="2"/>
    <x v="0"/>
    <n v="182.58"/>
    <n v="12.97"/>
    <n v="24.67"/>
    <n v="9273.17"/>
    <n v="195.55"/>
    <n v="24.67"/>
  </r>
  <r>
    <s v="I25_66to56"/>
    <s v="Win"/>
    <s v="TR012"/>
    <x v="1"/>
    <x v="6"/>
    <s v="Fi01"/>
    <x v="6"/>
    <s v="MD1.vld"/>
    <s v="x1"/>
    <n v="25"/>
    <n v="0"/>
    <s v="MD"/>
    <s v="MD1"/>
    <n v="15333"/>
    <n v="18991"/>
    <x v="1"/>
    <x v="3"/>
    <x v="0"/>
    <n v="499.04"/>
    <n v="9.23"/>
    <n v="28.07"/>
    <n v="6406.29"/>
    <n v="508.27"/>
    <n v="28.07"/>
  </r>
  <r>
    <s v="I25_66to56"/>
    <s v="Win"/>
    <s v="TR012"/>
    <x v="1"/>
    <x v="6"/>
    <s v="Fi01"/>
    <x v="6"/>
    <s v="MD1.vld"/>
    <s v="x1"/>
    <n v="25"/>
    <n v="0"/>
    <s v="MD"/>
    <s v="MD1"/>
    <n v="15740"/>
    <n v="15741"/>
    <x v="1"/>
    <x v="4"/>
    <x v="0"/>
    <n v="324.98"/>
    <n v="0"/>
    <n v="0"/>
    <n v="5348.65"/>
    <n v="324.98"/>
    <n v="0"/>
  </r>
  <r>
    <s v="I25_66to56"/>
    <s v="Win"/>
    <s v="TR012"/>
    <x v="1"/>
    <x v="6"/>
    <s v="Fi01"/>
    <x v="6"/>
    <s v="MD1.vld"/>
    <s v="x1"/>
    <n v="25"/>
    <n v="0"/>
    <s v="MD"/>
    <s v="MD1"/>
    <n v="15742"/>
    <n v="15743"/>
    <x v="0"/>
    <x v="5"/>
    <x v="0"/>
    <n v="147.83000000000001"/>
    <n v="0"/>
    <n v="0"/>
    <n v="3053.06"/>
    <n v="147.83000000000001"/>
    <n v="0"/>
  </r>
  <r>
    <s v="I25_66to56"/>
    <s v="Win"/>
    <s v="TR012"/>
    <x v="1"/>
    <x v="6"/>
    <s v="Fi01"/>
    <x v="6"/>
    <s v="MD1.vld"/>
    <s v="x1"/>
    <n v="25"/>
    <n v="0"/>
    <s v="MD"/>
    <s v="MD1"/>
    <n v="17350"/>
    <n v="17351"/>
    <x v="0"/>
    <x v="6"/>
    <x v="0"/>
    <n v="52.95"/>
    <n v="0"/>
    <n v="0"/>
    <n v="3632.81"/>
    <n v="52.95"/>
    <n v="0"/>
  </r>
  <r>
    <s v="I25_66to56"/>
    <s v="Win"/>
    <s v="TR012"/>
    <x v="1"/>
    <x v="6"/>
    <s v="Fi01"/>
    <x v="6"/>
    <s v="MD1.vld"/>
    <s v="x1"/>
    <n v="25"/>
    <n v="0"/>
    <s v="MD"/>
    <s v="MD1"/>
    <n v="17352"/>
    <n v="17353"/>
    <x v="1"/>
    <x v="7"/>
    <x v="0"/>
    <n v="95.21"/>
    <n v="0"/>
    <n v="0"/>
    <n v="4302.07"/>
    <n v="95.21"/>
    <n v="0"/>
  </r>
  <r>
    <s v="I25_66to56"/>
    <s v="Win"/>
    <s v="TR012"/>
    <x v="1"/>
    <x v="6"/>
    <s v="Fi01"/>
    <x v="6"/>
    <s v="MD1.vld"/>
    <s v="x1"/>
    <n v="25"/>
    <n v="0"/>
    <s v="MD"/>
    <s v="MD1"/>
    <n v="18993"/>
    <n v="15334"/>
    <x v="0"/>
    <x v="8"/>
    <x v="0"/>
    <n v="282.70999999999998"/>
    <n v="10.78"/>
    <n v="30.22"/>
    <n v="4910.3"/>
    <n v="293.5"/>
    <n v="30.22"/>
  </r>
  <r>
    <s v="I25_66to56"/>
    <s v="Win"/>
    <s v="TR012"/>
    <x v="1"/>
    <x v="6"/>
    <s v="Fi01"/>
    <x v="6"/>
    <s v="MD1.vld"/>
    <s v="x1"/>
    <n v="25"/>
    <n v="0"/>
    <s v="MD"/>
    <s v="MD1"/>
    <n v="18999"/>
    <n v="19000"/>
    <x v="1"/>
    <x v="9"/>
    <x v="0"/>
    <n v="549.69000000000005"/>
    <n v="18.93"/>
    <n v="104.35"/>
    <n v="8698.73"/>
    <n v="568.62"/>
    <n v="104.35"/>
  </r>
  <r>
    <s v="I25_66to56"/>
    <s v="Win"/>
    <s v="TR012"/>
    <x v="1"/>
    <x v="6"/>
    <s v="Fi01"/>
    <x v="6"/>
    <s v="MD1.vld"/>
    <s v="x1"/>
    <n v="25"/>
    <n v="0"/>
    <s v="MD"/>
    <s v="MD1"/>
    <n v="19002"/>
    <n v="19001"/>
    <x v="0"/>
    <x v="10"/>
    <x v="0"/>
    <n v="472.71"/>
    <n v="23.34"/>
    <n v="95.5"/>
    <n v="7809.01"/>
    <n v="496.05"/>
    <n v="95.5"/>
  </r>
  <r>
    <s v="I25_66to56"/>
    <s v="Win"/>
    <s v="TR012"/>
    <x v="1"/>
    <x v="6"/>
    <s v="Fi01"/>
    <x v="6"/>
    <s v="MD1.vld"/>
    <s v="x1"/>
    <n v="25"/>
    <n v="0"/>
    <s v="MD"/>
    <s v="MD1"/>
    <n v="19004"/>
    <n v="13271"/>
    <x v="1"/>
    <x v="11"/>
    <x v="0"/>
    <n v="16.5"/>
    <n v="1.34"/>
    <n v="30.29"/>
    <n v="9640.49"/>
    <n v="17.850000000000001"/>
    <n v="30.29"/>
  </r>
  <r>
    <s v="I25_66to56"/>
    <s v="Win"/>
    <s v="TR012"/>
    <x v="1"/>
    <x v="6"/>
    <s v="Fi01"/>
    <x v="6"/>
    <s v="MD1.vld"/>
    <s v="x1"/>
    <n v="25"/>
    <n v="0"/>
    <s v="MD"/>
    <s v="MD1"/>
    <n v="19017"/>
    <n v="19018"/>
    <x v="1"/>
    <x v="11"/>
    <x v="1"/>
    <n v="835.93"/>
    <n v="43.3"/>
    <n v="187.49"/>
    <n v="1066.72"/>
    <n v="879.23"/>
    <n v="187.49"/>
  </r>
  <r>
    <s v="I25_66to56"/>
    <s v="Win"/>
    <s v="TR012"/>
    <x v="1"/>
    <x v="6"/>
    <s v="Fi01"/>
    <x v="6"/>
    <s v="MD1.vld"/>
    <s v="x1"/>
    <n v="25"/>
    <n v="0"/>
    <s v="MD"/>
    <s v="MD1"/>
    <n v="19127"/>
    <n v="19239"/>
    <x v="0"/>
    <x v="0"/>
    <x v="1"/>
    <n v="881.38"/>
    <n v="53.74"/>
    <n v="144.71"/>
    <n v="1079.83"/>
    <n v="935.12"/>
    <n v="144.71"/>
  </r>
  <r>
    <s v="I25_66to56"/>
    <s v="Win"/>
    <s v="TR012"/>
    <x v="1"/>
    <x v="6"/>
    <s v="Fi01"/>
    <x v="6"/>
    <s v="MD1.vld"/>
    <s v="x1"/>
    <n v="25"/>
    <n v="0"/>
    <s v="MD"/>
    <s v="MD1"/>
    <n v="19131"/>
    <n v="19130"/>
    <x v="0"/>
    <x v="2"/>
    <x v="1"/>
    <n v="857.19"/>
    <n v="50.43"/>
    <n v="165.02"/>
    <n v="1072.6400000000001"/>
    <n v="907.62"/>
    <n v="165.02"/>
  </r>
  <r>
    <s v="I25_66to56"/>
    <s v="Win"/>
    <s v="TR012"/>
    <x v="1"/>
    <x v="6"/>
    <s v="Fi01"/>
    <x v="6"/>
    <s v="MD1.vld"/>
    <s v="x1"/>
    <n v="25"/>
    <n v="0"/>
    <s v="MD"/>
    <s v="MD1"/>
    <n v="19136"/>
    <n v="19135"/>
    <x v="0"/>
    <x v="1"/>
    <x v="1"/>
    <n v="772.73"/>
    <n v="45.08"/>
    <n v="155.32"/>
    <n v="973.13"/>
    <n v="817.81"/>
    <n v="155.32"/>
  </r>
  <r>
    <s v="I25_66to56"/>
    <s v="Win"/>
    <s v="TR012"/>
    <x v="1"/>
    <x v="6"/>
    <s v="Fi01"/>
    <x v="7"/>
    <s v="MD2.vld"/>
    <s v="x1"/>
    <n v="25"/>
    <n v="0"/>
    <s v="MD"/>
    <s v="MD2"/>
    <n v="5209"/>
    <n v="19241"/>
    <x v="0"/>
    <x v="0"/>
    <x v="0"/>
    <n v="374.99"/>
    <n v="19.11"/>
    <n v="84.52"/>
    <n v="15248.58"/>
    <n v="394.1"/>
    <n v="84.52"/>
  </r>
  <r>
    <s v="I25_66to56"/>
    <s v="Win"/>
    <s v="TR012"/>
    <x v="1"/>
    <x v="6"/>
    <s v="Fi01"/>
    <x v="7"/>
    <s v="MD2.vld"/>
    <s v="x1"/>
    <n v="25"/>
    <n v="0"/>
    <s v="MD"/>
    <s v="MD2"/>
    <n v="5394"/>
    <n v="15366"/>
    <x v="0"/>
    <x v="1"/>
    <x v="0"/>
    <n v="383.95"/>
    <n v="26.35"/>
    <n v="67.790000000000006"/>
    <n v="13606.31"/>
    <n v="410.29"/>
    <n v="67.790000000000006"/>
  </r>
  <r>
    <s v="I25_66to56"/>
    <s v="Win"/>
    <s v="TR012"/>
    <x v="1"/>
    <x v="6"/>
    <s v="Fi01"/>
    <x v="7"/>
    <s v="MD2.vld"/>
    <s v="x1"/>
    <n v="25"/>
    <n v="0"/>
    <s v="MD"/>
    <s v="MD2"/>
    <n v="13270"/>
    <n v="11802"/>
    <x v="0"/>
    <x v="2"/>
    <x v="0"/>
    <n v="538.39"/>
    <n v="34.81"/>
    <n v="41.92"/>
    <n v="13908.17"/>
    <n v="573.20000000000005"/>
    <n v="41.92"/>
  </r>
  <r>
    <s v="I25_66to56"/>
    <s v="Win"/>
    <s v="TR012"/>
    <x v="1"/>
    <x v="6"/>
    <s v="Fi01"/>
    <x v="7"/>
    <s v="MD2.vld"/>
    <s v="x1"/>
    <n v="25"/>
    <n v="0"/>
    <s v="MD"/>
    <s v="MD2"/>
    <n v="15333"/>
    <n v="18991"/>
    <x v="1"/>
    <x v="3"/>
    <x v="0"/>
    <n v="1457.61"/>
    <n v="26.83"/>
    <n v="48.35"/>
    <n v="10630.57"/>
    <n v="1484.44"/>
    <n v="48.35"/>
  </r>
  <r>
    <s v="I25_66to56"/>
    <s v="Win"/>
    <s v="TR012"/>
    <x v="1"/>
    <x v="6"/>
    <s v="Fi01"/>
    <x v="7"/>
    <s v="MD2.vld"/>
    <s v="x1"/>
    <n v="25"/>
    <n v="0"/>
    <s v="MD"/>
    <s v="MD2"/>
    <n v="15740"/>
    <n v="15741"/>
    <x v="1"/>
    <x v="4"/>
    <x v="0"/>
    <n v="886.03"/>
    <n v="0"/>
    <n v="0"/>
    <n v="8439.4"/>
    <n v="886.03"/>
    <n v="0"/>
  </r>
  <r>
    <s v="I25_66to56"/>
    <s v="Win"/>
    <s v="TR012"/>
    <x v="1"/>
    <x v="6"/>
    <s v="Fi01"/>
    <x v="7"/>
    <s v="MD2.vld"/>
    <s v="x1"/>
    <n v="25"/>
    <n v="0"/>
    <s v="MD"/>
    <s v="MD2"/>
    <n v="15742"/>
    <n v="15743"/>
    <x v="0"/>
    <x v="5"/>
    <x v="0"/>
    <n v="402.5"/>
    <n v="0"/>
    <n v="0"/>
    <n v="5758.95"/>
    <n v="402.5"/>
    <n v="0"/>
  </r>
  <r>
    <s v="I25_66to56"/>
    <s v="Win"/>
    <s v="TR012"/>
    <x v="1"/>
    <x v="6"/>
    <s v="Fi01"/>
    <x v="7"/>
    <s v="MD2.vld"/>
    <s v="x1"/>
    <n v="25"/>
    <n v="0"/>
    <s v="MD"/>
    <s v="MD2"/>
    <n v="17350"/>
    <n v="17351"/>
    <x v="0"/>
    <x v="6"/>
    <x v="0"/>
    <n v="129.56"/>
    <n v="0"/>
    <n v="0"/>
    <n v="6007.8"/>
    <n v="129.56"/>
    <n v="0"/>
  </r>
  <r>
    <s v="I25_66to56"/>
    <s v="Win"/>
    <s v="TR012"/>
    <x v="1"/>
    <x v="6"/>
    <s v="Fi01"/>
    <x v="7"/>
    <s v="MD2.vld"/>
    <s v="x1"/>
    <n v="25"/>
    <n v="0"/>
    <s v="MD"/>
    <s v="MD2"/>
    <n v="17352"/>
    <n v="17353"/>
    <x v="1"/>
    <x v="7"/>
    <x v="0"/>
    <n v="256.58999999999997"/>
    <n v="0"/>
    <n v="0"/>
    <n v="6648.07"/>
    <n v="256.58999999999997"/>
    <n v="0"/>
  </r>
  <r>
    <s v="I25_66to56"/>
    <s v="Win"/>
    <s v="TR012"/>
    <x v="1"/>
    <x v="6"/>
    <s v="Fi01"/>
    <x v="7"/>
    <s v="MD2.vld"/>
    <s v="x1"/>
    <n v="25"/>
    <n v="0"/>
    <s v="MD"/>
    <s v="MD2"/>
    <n v="18993"/>
    <n v="15334"/>
    <x v="0"/>
    <x v="8"/>
    <x v="0"/>
    <n v="812.82"/>
    <n v="31.26"/>
    <n v="59.95"/>
    <n v="8588.3799999999992"/>
    <n v="844.08"/>
    <n v="59.95"/>
  </r>
  <r>
    <s v="I25_66to56"/>
    <s v="Win"/>
    <s v="TR012"/>
    <x v="1"/>
    <x v="6"/>
    <s v="Fi01"/>
    <x v="7"/>
    <s v="MD2.vld"/>
    <s v="x1"/>
    <n v="25"/>
    <n v="0"/>
    <s v="MD"/>
    <s v="MD2"/>
    <n v="18999"/>
    <n v="19000"/>
    <x v="1"/>
    <x v="9"/>
    <x v="0"/>
    <n v="1294.45"/>
    <n v="43.8"/>
    <n v="149.31"/>
    <n v="13389.32"/>
    <n v="1338.25"/>
    <n v="149.31"/>
  </r>
  <r>
    <s v="I25_66to56"/>
    <s v="Win"/>
    <s v="TR012"/>
    <x v="1"/>
    <x v="6"/>
    <s v="Fi01"/>
    <x v="7"/>
    <s v="MD2.vld"/>
    <s v="x1"/>
    <n v="25"/>
    <n v="0"/>
    <s v="MD"/>
    <s v="MD2"/>
    <n v="19002"/>
    <n v="19001"/>
    <x v="0"/>
    <x v="10"/>
    <x v="0"/>
    <n v="1165.1300000000001"/>
    <n v="52.9"/>
    <n v="135.65"/>
    <n v="12334.94"/>
    <n v="1218.03"/>
    <n v="135.65"/>
  </r>
  <r>
    <s v="I25_66to56"/>
    <s v="Win"/>
    <s v="TR012"/>
    <x v="1"/>
    <x v="6"/>
    <s v="Fi01"/>
    <x v="7"/>
    <s v="MD2.vld"/>
    <s v="x1"/>
    <n v="25"/>
    <n v="0"/>
    <s v="MD"/>
    <s v="MD2"/>
    <n v="19004"/>
    <n v="13271"/>
    <x v="1"/>
    <x v="11"/>
    <x v="0"/>
    <n v="198.51"/>
    <n v="16.05"/>
    <n v="93.05"/>
    <n v="14423.03"/>
    <n v="214.57"/>
    <n v="93.05"/>
  </r>
  <r>
    <s v="I25_66to56"/>
    <s v="Win"/>
    <s v="TR012"/>
    <x v="1"/>
    <x v="6"/>
    <s v="Fi01"/>
    <x v="7"/>
    <s v="MD2.vld"/>
    <s v="x1"/>
    <n v="25"/>
    <n v="0"/>
    <s v="MD"/>
    <s v="MD2"/>
    <n v="19017"/>
    <n v="19018"/>
    <x v="1"/>
    <x v="11"/>
    <x v="1"/>
    <n v="2032.94"/>
    <n v="99.31"/>
    <n v="222.5"/>
    <n v="2354.75"/>
    <n v="2132.25"/>
    <n v="222.5"/>
  </r>
  <r>
    <s v="I25_66to56"/>
    <s v="Win"/>
    <s v="TR012"/>
    <x v="1"/>
    <x v="6"/>
    <s v="Fi01"/>
    <x v="7"/>
    <s v="MD2.vld"/>
    <s v="x1"/>
    <n v="25"/>
    <n v="0"/>
    <s v="MD"/>
    <s v="MD2"/>
    <n v="19127"/>
    <n v="19239"/>
    <x v="0"/>
    <x v="0"/>
    <x v="1"/>
    <n v="2312.9299999999998"/>
    <n v="131.69999999999999"/>
    <n v="210.25"/>
    <n v="2654.88"/>
    <n v="2444.63"/>
    <n v="210.25"/>
  </r>
  <r>
    <s v="I25_66to56"/>
    <s v="Win"/>
    <s v="TR012"/>
    <x v="1"/>
    <x v="6"/>
    <s v="Fi01"/>
    <x v="7"/>
    <s v="MD2.vld"/>
    <s v="x1"/>
    <n v="25"/>
    <n v="0"/>
    <s v="MD"/>
    <s v="MD2"/>
    <n v="19131"/>
    <n v="19130"/>
    <x v="0"/>
    <x v="2"/>
    <x v="1"/>
    <n v="2248.31"/>
    <n v="123.39"/>
    <n v="243.73"/>
    <n v="2615.4299999999998"/>
    <n v="2371.6999999999998"/>
    <n v="243.73"/>
  </r>
  <r>
    <s v="I25_66to56"/>
    <s v="Win"/>
    <s v="TR012"/>
    <x v="1"/>
    <x v="6"/>
    <s v="Fi01"/>
    <x v="7"/>
    <s v="MD2.vld"/>
    <s v="x1"/>
    <n v="25"/>
    <n v="0"/>
    <s v="MD"/>
    <s v="MD2"/>
    <n v="19136"/>
    <n v="19135"/>
    <x v="0"/>
    <x v="1"/>
    <x v="1"/>
    <n v="1942.28"/>
    <n v="103.73"/>
    <n v="223.96"/>
    <n v="2269.96"/>
    <n v="2046.01"/>
    <n v="223.96"/>
  </r>
  <r>
    <s v="I25_66to56"/>
    <s v="Win"/>
    <s v="TR012"/>
    <x v="1"/>
    <x v="6"/>
    <s v="Fi01"/>
    <x v="8"/>
    <s v="PM1.vld"/>
    <s v="x1"/>
    <n v="25"/>
    <n v="0"/>
    <s v="PM"/>
    <s v="PM1"/>
    <n v="5209"/>
    <n v="19241"/>
    <x v="0"/>
    <x v="0"/>
    <x v="0"/>
    <n v="93.8"/>
    <n v="8.6199999999999992"/>
    <n v="33.56"/>
    <n v="2526.63"/>
    <n v="102.41"/>
    <n v="33.56"/>
  </r>
  <r>
    <s v="I25_66to56"/>
    <s v="Win"/>
    <s v="TR012"/>
    <x v="1"/>
    <x v="6"/>
    <s v="Fi01"/>
    <x v="8"/>
    <s v="PM1.vld"/>
    <s v="x1"/>
    <n v="25"/>
    <n v="0"/>
    <s v="PM"/>
    <s v="PM1"/>
    <n v="5394"/>
    <n v="15366"/>
    <x v="0"/>
    <x v="1"/>
    <x v="0"/>
    <n v="65.97"/>
    <n v="10.050000000000001"/>
    <n v="26.91"/>
    <n v="2344.6"/>
    <n v="76.02"/>
    <n v="26.91"/>
  </r>
  <r>
    <s v="I25_66to56"/>
    <s v="Win"/>
    <s v="TR012"/>
    <x v="1"/>
    <x v="6"/>
    <s v="Fi01"/>
    <x v="8"/>
    <s v="PM1.vld"/>
    <s v="x1"/>
    <n v="25"/>
    <n v="0"/>
    <s v="PM"/>
    <s v="PM1"/>
    <n v="13270"/>
    <n v="11802"/>
    <x v="0"/>
    <x v="2"/>
    <x v="0"/>
    <n v="121.76"/>
    <n v="18.850000000000001"/>
    <n v="18.03"/>
    <n v="2339.5700000000002"/>
    <n v="140.61000000000001"/>
    <n v="18.03"/>
  </r>
  <r>
    <s v="I25_66to56"/>
    <s v="Win"/>
    <s v="TR012"/>
    <x v="1"/>
    <x v="6"/>
    <s v="Fi01"/>
    <x v="8"/>
    <s v="PM1.vld"/>
    <s v="x1"/>
    <n v="25"/>
    <n v="0"/>
    <s v="PM"/>
    <s v="PM1"/>
    <n v="15333"/>
    <n v="18991"/>
    <x v="1"/>
    <x v="3"/>
    <x v="0"/>
    <n v="285.58"/>
    <n v="6.3"/>
    <n v="9.25"/>
    <n v="2170.84"/>
    <n v="291.88"/>
    <n v="9.25"/>
  </r>
  <r>
    <s v="I25_66to56"/>
    <s v="Win"/>
    <s v="TR012"/>
    <x v="1"/>
    <x v="6"/>
    <s v="Fi01"/>
    <x v="8"/>
    <s v="PM1.vld"/>
    <s v="x1"/>
    <n v="25"/>
    <n v="0"/>
    <s v="PM"/>
    <s v="PM1"/>
    <n v="15740"/>
    <n v="15741"/>
    <x v="1"/>
    <x v="4"/>
    <x v="0"/>
    <n v="156.68"/>
    <n v="0"/>
    <n v="0"/>
    <n v="1547.19"/>
    <n v="156.68"/>
    <n v="0"/>
  </r>
  <r>
    <s v="I25_66to56"/>
    <s v="Win"/>
    <s v="TR012"/>
    <x v="1"/>
    <x v="6"/>
    <s v="Fi01"/>
    <x v="8"/>
    <s v="PM1.vld"/>
    <s v="x1"/>
    <n v="25"/>
    <n v="0"/>
    <s v="PM"/>
    <s v="PM1"/>
    <n v="15742"/>
    <n v="15743"/>
    <x v="0"/>
    <x v="5"/>
    <x v="0"/>
    <n v="178.02"/>
    <n v="0"/>
    <n v="0"/>
    <n v="1456.4"/>
    <n v="178.02"/>
    <n v="0"/>
  </r>
  <r>
    <s v="I25_66to56"/>
    <s v="Win"/>
    <s v="TR012"/>
    <x v="1"/>
    <x v="6"/>
    <s v="Fi01"/>
    <x v="8"/>
    <s v="PM1.vld"/>
    <s v="x1"/>
    <n v="25"/>
    <n v="0"/>
    <s v="PM"/>
    <s v="PM1"/>
    <n v="17350"/>
    <n v="17351"/>
    <x v="0"/>
    <x v="6"/>
    <x v="0"/>
    <n v="40.29"/>
    <n v="0"/>
    <n v="0"/>
    <n v="1696.8"/>
    <n v="40.29"/>
    <n v="0"/>
  </r>
  <r>
    <s v="I25_66to56"/>
    <s v="Win"/>
    <s v="TR012"/>
    <x v="1"/>
    <x v="6"/>
    <s v="Fi01"/>
    <x v="8"/>
    <s v="PM1.vld"/>
    <s v="x1"/>
    <n v="25"/>
    <n v="0"/>
    <s v="PM"/>
    <s v="PM1"/>
    <n v="17352"/>
    <n v="17353"/>
    <x v="1"/>
    <x v="7"/>
    <x v="0"/>
    <n v="41.97"/>
    <n v="0"/>
    <n v="0"/>
    <n v="1779.38"/>
    <n v="41.97"/>
    <n v="0"/>
  </r>
  <r>
    <s v="I25_66to56"/>
    <s v="Win"/>
    <s v="TR012"/>
    <x v="1"/>
    <x v="6"/>
    <s v="Fi01"/>
    <x v="8"/>
    <s v="PM1.vld"/>
    <s v="x1"/>
    <n v="25"/>
    <n v="0"/>
    <s v="PM"/>
    <s v="PM1"/>
    <n v="18993"/>
    <n v="15334"/>
    <x v="0"/>
    <x v="8"/>
    <x v="0"/>
    <n v="287.63"/>
    <n v="7.58"/>
    <n v="11.67"/>
    <n v="1758.31"/>
    <n v="295.20999999999998"/>
    <n v="11.67"/>
  </r>
  <r>
    <s v="I25_66to56"/>
    <s v="Win"/>
    <s v="TR012"/>
    <x v="1"/>
    <x v="6"/>
    <s v="Fi01"/>
    <x v="8"/>
    <s v="PM1.vld"/>
    <s v="x1"/>
    <n v="25"/>
    <n v="0"/>
    <s v="PM"/>
    <s v="PM1"/>
    <n v="18999"/>
    <n v="19000"/>
    <x v="1"/>
    <x v="9"/>
    <x v="0"/>
    <n v="276.35000000000002"/>
    <n v="17.82"/>
    <n v="46.9"/>
    <n v="2645.07"/>
    <n v="294.17"/>
    <n v="46.9"/>
  </r>
  <r>
    <s v="I25_66to56"/>
    <s v="Win"/>
    <s v="TR012"/>
    <x v="1"/>
    <x v="6"/>
    <s v="Fi01"/>
    <x v="8"/>
    <s v="PM1.vld"/>
    <s v="x1"/>
    <n v="25"/>
    <n v="0"/>
    <s v="PM"/>
    <s v="PM1"/>
    <n v="19002"/>
    <n v="19001"/>
    <x v="0"/>
    <x v="10"/>
    <x v="0"/>
    <n v="337.95"/>
    <n v="26.87"/>
    <n v="48.68"/>
    <n v="2353.9"/>
    <n v="364.83"/>
    <n v="48.68"/>
  </r>
  <r>
    <s v="I25_66to56"/>
    <s v="Win"/>
    <s v="TR012"/>
    <x v="1"/>
    <x v="6"/>
    <s v="Fi01"/>
    <x v="8"/>
    <s v="PM1.vld"/>
    <s v="x1"/>
    <n v="25"/>
    <n v="0"/>
    <s v="PM"/>
    <s v="PM1"/>
    <n v="19004"/>
    <n v="13271"/>
    <x v="1"/>
    <x v="11"/>
    <x v="0"/>
    <n v="52.41"/>
    <n v="6.72"/>
    <n v="24.98"/>
    <n v="2653.85"/>
    <n v="59.13"/>
    <n v="24.98"/>
  </r>
  <r>
    <s v="I25_66to56"/>
    <s v="Win"/>
    <s v="TR012"/>
    <x v="1"/>
    <x v="6"/>
    <s v="Fi01"/>
    <x v="8"/>
    <s v="PM1.vld"/>
    <s v="x1"/>
    <n v="25"/>
    <n v="0"/>
    <s v="PM"/>
    <s v="PM1"/>
    <n v="19017"/>
    <n v="19018"/>
    <x v="1"/>
    <x v="11"/>
    <x v="1"/>
    <n v="472.54"/>
    <n v="37.28"/>
    <n v="87.88"/>
    <n v="597.71"/>
    <n v="509.83"/>
    <n v="87.88"/>
  </r>
  <r>
    <s v="I25_66to56"/>
    <s v="Win"/>
    <s v="TR012"/>
    <x v="1"/>
    <x v="6"/>
    <s v="Fi01"/>
    <x v="8"/>
    <s v="PM1.vld"/>
    <s v="x1"/>
    <n v="25"/>
    <n v="0"/>
    <s v="PM"/>
    <s v="PM1"/>
    <n v="19127"/>
    <n v="19239"/>
    <x v="0"/>
    <x v="0"/>
    <x v="1"/>
    <n v="543.25"/>
    <n v="68.63"/>
    <n v="87.76"/>
    <n v="699.64"/>
    <n v="611.89"/>
    <n v="87.76"/>
  </r>
  <r>
    <s v="I25_66to56"/>
    <s v="Win"/>
    <s v="TR012"/>
    <x v="1"/>
    <x v="6"/>
    <s v="Fi01"/>
    <x v="8"/>
    <s v="PM1.vld"/>
    <s v="x1"/>
    <n v="25"/>
    <n v="0"/>
    <s v="PM"/>
    <s v="PM1"/>
    <n v="19131"/>
    <n v="19130"/>
    <x v="0"/>
    <x v="2"/>
    <x v="1"/>
    <n v="570.28"/>
    <n v="64.510000000000005"/>
    <n v="99.37"/>
    <n v="734.16"/>
    <n v="634.79"/>
    <n v="99.37"/>
  </r>
  <r>
    <s v="I25_66to56"/>
    <s v="Win"/>
    <s v="TR012"/>
    <x v="1"/>
    <x v="6"/>
    <s v="Fi01"/>
    <x v="8"/>
    <s v="PM1.vld"/>
    <s v="x1"/>
    <n v="25"/>
    <n v="0"/>
    <s v="PM"/>
    <s v="PM1"/>
    <n v="19136"/>
    <n v="19135"/>
    <x v="0"/>
    <x v="1"/>
    <x v="1"/>
    <n v="535.71"/>
    <n v="57.65"/>
    <n v="84.59"/>
    <n v="677.94"/>
    <n v="593.36"/>
    <n v="84.59"/>
  </r>
  <r>
    <s v="I25_66to56"/>
    <s v="Win"/>
    <s v="TR012"/>
    <x v="1"/>
    <x v="6"/>
    <s v="Fi01"/>
    <x v="9"/>
    <s v="PM2.vld"/>
    <s v="x1"/>
    <n v="25"/>
    <n v="0"/>
    <s v="PM"/>
    <s v="PM2"/>
    <n v="5209"/>
    <n v="19241"/>
    <x v="0"/>
    <x v="0"/>
    <x v="0"/>
    <n v="147.51"/>
    <n v="15"/>
    <n v="72.86"/>
    <n v="5268.81"/>
    <n v="162.51"/>
    <n v="72.86"/>
  </r>
  <r>
    <s v="I25_66to56"/>
    <s v="Win"/>
    <s v="TR012"/>
    <x v="1"/>
    <x v="6"/>
    <s v="Fi01"/>
    <x v="9"/>
    <s v="PM2.vld"/>
    <s v="x1"/>
    <n v="25"/>
    <n v="0"/>
    <s v="PM"/>
    <s v="PM2"/>
    <n v="5394"/>
    <n v="15366"/>
    <x v="0"/>
    <x v="1"/>
    <x v="0"/>
    <n v="146.96"/>
    <n v="23.06"/>
    <n v="58.13"/>
    <n v="4846.47"/>
    <n v="170.02"/>
    <n v="58.13"/>
  </r>
  <r>
    <s v="I25_66to56"/>
    <s v="Win"/>
    <s v="TR012"/>
    <x v="1"/>
    <x v="6"/>
    <s v="Fi01"/>
    <x v="9"/>
    <s v="PM2.vld"/>
    <s v="x1"/>
    <n v="25"/>
    <n v="0"/>
    <s v="PM"/>
    <s v="PM2"/>
    <n v="13270"/>
    <n v="11802"/>
    <x v="0"/>
    <x v="2"/>
    <x v="0"/>
    <n v="263.32"/>
    <n v="41.08"/>
    <n v="51.14"/>
    <n v="4855.37"/>
    <n v="304.39999999999998"/>
    <n v="51.14"/>
  </r>
  <r>
    <s v="I25_66to56"/>
    <s v="Win"/>
    <s v="TR012"/>
    <x v="1"/>
    <x v="6"/>
    <s v="Fi01"/>
    <x v="9"/>
    <s v="PM2.vld"/>
    <s v="x1"/>
    <n v="25"/>
    <n v="0"/>
    <s v="PM"/>
    <s v="PM2"/>
    <n v="15333"/>
    <n v="18991"/>
    <x v="1"/>
    <x v="3"/>
    <x v="0"/>
    <n v="578.62"/>
    <n v="14.39"/>
    <n v="23.61"/>
    <n v="4765.6499999999996"/>
    <n v="593.01"/>
    <n v="23.61"/>
  </r>
  <r>
    <s v="I25_66to56"/>
    <s v="Win"/>
    <s v="TR012"/>
    <x v="1"/>
    <x v="6"/>
    <s v="Fi01"/>
    <x v="9"/>
    <s v="PM2.vld"/>
    <s v="x1"/>
    <n v="25"/>
    <n v="0"/>
    <s v="PM"/>
    <s v="PM2"/>
    <n v="15740"/>
    <n v="15741"/>
    <x v="1"/>
    <x v="4"/>
    <x v="0"/>
    <n v="266.24"/>
    <n v="0"/>
    <n v="0"/>
    <n v="3458.38"/>
    <n v="266.24"/>
    <n v="0"/>
  </r>
  <r>
    <s v="I25_66to56"/>
    <s v="Win"/>
    <s v="TR012"/>
    <x v="1"/>
    <x v="6"/>
    <s v="Fi01"/>
    <x v="9"/>
    <s v="PM2.vld"/>
    <s v="x1"/>
    <n v="25"/>
    <n v="0"/>
    <s v="PM"/>
    <s v="PM2"/>
    <n v="15742"/>
    <n v="15743"/>
    <x v="0"/>
    <x v="5"/>
    <x v="0"/>
    <n v="354.48"/>
    <n v="0"/>
    <n v="0"/>
    <n v="3031.96"/>
    <n v="354.48"/>
    <n v="0"/>
  </r>
  <r>
    <s v="I25_66to56"/>
    <s v="Win"/>
    <s v="TR012"/>
    <x v="1"/>
    <x v="6"/>
    <s v="Fi01"/>
    <x v="9"/>
    <s v="PM2.vld"/>
    <s v="x1"/>
    <n v="25"/>
    <n v="0"/>
    <s v="PM"/>
    <s v="PM2"/>
    <n v="17350"/>
    <n v="17351"/>
    <x v="0"/>
    <x v="6"/>
    <x v="0"/>
    <n v="83.07"/>
    <n v="0"/>
    <n v="0"/>
    <n v="3702.2"/>
    <n v="83.07"/>
    <n v="0"/>
  </r>
  <r>
    <s v="I25_66to56"/>
    <s v="Win"/>
    <s v="TR012"/>
    <x v="1"/>
    <x v="6"/>
    <s v="Fi01"/>
    <x v="9"/>
    <s v="PM2.vld"/>
    <s v="x1"/>
    <n v="25"/>
    <n v="0"/>
    <s v="PM"/>
    <s v="PM2"/>
    <n v="17352"/>
    <n v="17353"/>
    <x v="1"/>
    <x v="7"/>
    <x v="0"/>
    <n v="64.2"/>
    <n v="0"/>
    <n v="0"/>
    <n v="3668.5"/>
    <n v="64.2"/>
    <n v="0"/>
  </r>
  <r>
    <s v="I25_66to56"/>
    <s v="Win"/>
    <s v="TR012"/>
    <x v="1"/>
    <x v="6"/>
    <s v="Fi01"/>
    <x v="9"/>
    <s v="PM2.vld"/>
    <s v="x1"/>
    <n v="25"/>
    <n v="0"/>
    <s v="PM"/>
    <s v="PM2"/>
    <n v="18993"/>
    <n v="15334"/>
    <x v="0"/>
    <x v="8"/>
    <x v="0"/>
    <n v="624.51"/>
    <n v="18.829999999999998"/>
    <n v="26.38"/>
    <n v="3661.36"/>
    <n v="643.34"/>
    <n v="26.38"/>
  </r>
  <r>
    <s v="I25_66to56"/>
    <s v="Win"/>
    <s v="TR012"/>
    <x v="1"/>
    <x v="6"/>
    <s v="Fi01"/>
    <x v="9"/>
    <s v="PM2.vld"/>
    <s v="x1"/>
    <n v="25"/>
    <n v="0"/>
    <s v="PM"/>
    <s v="PM2"/>
    <n v="18999"/>
    <n v="19000"/>
    <x v="1"/>
    <x v="9"/>
    <x v="0"/>
    <n v="441.25"/>
    <n v="36.909999999999997"/>
    <n v="121.05"/>
    <n v="5455.73"/>
    <n v="478.15"/>
    <n v="121.05"/>
  </r>
  <r>
    <s v="I25_66to56"/>
    <s v="Win"/>
    <s v="TR012"/>
    <x v="1"/>
    <x v="6"/>
    <s v="Fi01"/>
    <x v="9"/>
    <s v="PM2.vld"/>
    <s v="x1"/>
    <n v="25"/>
    <n v="0"/>
    <s v="PM"/>
    <s v="PM2"/>
    <n v="19002"/>
    <n v="19001"/>
    <x v="0"/>
    <x v="10"/>
    <x v="0"/>
    <n v="689.75"/>
    <n v="61.51"/>
    <n v="121.14"/>
    <n v="4978.09"/>
    <n v="751.26"/>
    <n v="121.14"/>
  </r>
  <r>
    <s v="I25_66to56"/>
    <s v="Win"/>
    <s v="TR012"/>
    <x v="1"/>
    <x v="6"/>
    <s v="Fi01"/>
    <x v="9"/>
    <s v="PM2.vld"/>
    <s v="x1"/>
    <n v="25"/>
    <n v="0"/>
    <s v="PM"/>
    <s v="PM2"/>
    <n v="19004"/>
    <n v="13271"/>
    <x v="1"/>
    <x v="11"/>
    <x v="0"/>
    <n v="92.85"/>
    <n v="11.21"/>
    <n v="65.22"/>
    <n v="5650.77"/>
    <n v="104.06"/>
    <n v="65.22"/>
  </r>
  <r>
    <s v="I25_66to56"/>
    <s v="Win"/>
    <s v="TR012"/>
    <x v="1"/>
    <x v="6"/>
    <s v="Fi01"/>
    <x v="9"/>
    <s v="PM2.vld"/>
    <s v="x1"/>
    <n v="25"/>
    <n v="0"/>
    <s v="PM"/>
    <s v="PM2"/>
    <n v="19017"/>
    <n v="19018"/>
    <x v="1"/>
    <x v="11"/>
    <x v="1"/>
    <n v="706.18"/>
    <n v="64.239999999999995"/>
    <n v="241.05"/>
    <n v="1011.47"/>
    <n v="770.42"/>
    <n v="241.05"/>
  </r>
  <r>
    <s v="I25_66to56"/>
    <s v="Win"/>
    <s v="TR012"/>
    <x v="1"/>
    <x v="6"/>
    <s v="Fi01"/>
    <x v="9"/>
    <s v="PM2.vld"/>
    <s v="x1"/>
    <n v="25"/>
    <n v="0"/>
    <s v="PM"/>
    <s v="PM2"/>
    <n v="19127"/>
    <n v="19239"/>
    <x v="0"/>
    <x v="0"/>
    <x v="1"/>
    <n v="1171.03"/>
    <n v="153.21"/>
    <n v="204.61"/>
    <n v="1528.85"/>
    <n v="1324.24"/>
    <n v="204.61"/>
  </r>
  <r>
    <s v="I25_66to56"/>
    <s v="Win"/>
    <s v="TR012"/>
    <x v="1"/>
    <x v="6"/>
    <s v="Fi01"/>
    <x v="9"/>
    <s v="PM2.vld"/>
    <s v="x1"/>
    <n v="25"/>
    <n v="0"/>
    <s v="PM"/>
    <s v="PM2"/>
    <n v="19131"/>
    <n v="19130"/>
    <x v="0"/>
    <x v="2"/>
    <x v="1"/>
    <n v="1152.6199999999999"/>
    <n v="137.03"/>
    <n v="212.35"/>
    <n v="1502.01"/>
    <n v="1289.6500000000001"/>
    <n v="212.35"/>
  </r>
  <r>
    <s v="I25_66to56"/>
    <s v="Win"/>
    <s v="TR012"/>
    <x v="1"/>
    <x v="6"/>
    <s v="Fi01"/>
    <x v="9"/>
    <s v="PM2.vld"/>
    <s v="x1"/>
    <n v="25"/>
    <n v="0"/>
    <s v="PM"/>
    <s v="PM2"/>
    <n v="19136"/>
    <n v="19135"/>
    <x v="0"/>
    <x v="1"/>
    <x v="1"/>
    <n v="1064.33"/>
    <n v="119.96"/>
    <n v="193.03"/>
    <n v="1377.31"/>
    <n v="1184.29"/>
    <n v="193.03"/>
  </r>
  <r>
    <s v="I25_66to56"/>
    <s v="Win"/>
    <s v="TR012"/>
    <x v="1"/>
    <x v="6"/>
    <s v="Fi01"/>
    <x v="10"/>
    <s v="PM3.vld"/>
    <s v="x1"/>
    <n v="25"/>
    <n v="0"/>
    <s v="PM"/>
    <s v="PM3"/>
    <n v="5209"/>
    <n v="19241"/>
    <x v="0"/>
    <x v="0"/>
    <x v="0"/>
    <n v="150.07"/>
    <n v="16.38"/>
    <n v="134.63999999999999"/>
    <n v="8928.58"/>
    <n v="166.45"/>
    <n v="134.63999999999999"/>
  </r>
  <r>
    <s v="I25_66to56"/>
    <s v="Win"/>
    <s v="TR012"/>
    <x v="1"/>
    <x v="6"/>
    <s v="Fi01"/>
    <x v="10"/>
    <s v="PM3.vld"/>
    <s v="x1"/>
    <n v="25"/>
    <n v="0"/>
    <s v="PM"/>
    <s v="PM3"/>
    <n v="5394"/>
    <n v="15366"/>
    <x v="0"/>
    <x v="1"/>
    <x v="0"/>
    <n v="196.45"/>
    <n v="30.47"/>
    <n v="105.91"/>
    <n v="7779.93"/>
    <n v="226.92"/>
    <n v="105.91"/>
  </r>
  <r>
    <s v="I25_66to56"/>
    <s v="Win"/>
    <s v="TR012"/>
    <x v="1"/>
    <x v="6"/>
    <s v="Fi01"/>
    <x v="10"/>
    <s v="PM3.vld"/>
    <s v="x1"/>
    <n v="25"/>
    <n v="0"/>
    <s v="PM"/>
    <s v="PM3"/>
    <n v="13270"/>
    <n v="11802"/>
    <x v="0"/>
    <x v="2"/>
    <x v="0"/>
    <n v="277.01"/>
    <n v="42.26"/>
    <n v="90.16"/>
    <n v="7933.72"/>
    <n v="319.27999999999997"/>
    <n v="90.16"/>
  </r>
  <r>
    <s v="I25_66to56"/>
    <s v="Win"/>
    <s v="TR012"/>
    <x v="1"/>
    <x v="6"/>
    <s v="Fi01"/>
    <x v="10"/>
    <s v="PM3.vld"/>
    <s v="x1"/>
    <n v="25"/>
    <n v="0"/>
    <s v="PM"/>
    <s v="PM3"/>
    <n v="15333"/>
    <n v="18991"/>
    <x v="1"/>
    <x v="3"/>
    <x v="0"/>
    <n v="1024.8499999999999"/>
    <n v="25.15"/>
    <n v="39.94"/>
    <n v="7880.92"/>
    <n v="1050"/>
    <n v="39.94"/>
  </r>
  <r>
    <s v="I25_66to56"/>
    <s v="Win"/>
    <s v="TR012"/>
    <x v="1"/>
    <x v="6"/>
    <s v="Fi01"/>
    <x v="10"/>
    <s v="PM3.vld"/>
    <s v="x1"/>
    <n v="25"/>
    <n v="0"/>
    <s v="PM"/>
    <s v="PM3"/>
    <n v="15740"/>
    <n v="15741"/>
    <x v="1"/>
    <x v="4"/>
    <x v="0"/>
    <n v="451.17"/>
    <n v="0"/>
    <n v="0"/>
    <n v="5420.91"/>
    <n v="451.17"/>
    <n v="0"/>
  </r>
  <r>
    <s v="I25_66to56"/>
    <s v="Win"/>
    <s v="TR012"/>
    <x v="1"/>
    <x v="6"/>
    <s v="Fi01"/>
    <x v="10"/>
    <s v="PM3.vld"/>
    <s v="x1"/>
    <n v="25"/>
    <n v="0"/>
    <s v="PM"/>
    <s v="PM3"/>
    <n v="15742"/>
    <n v="15743"/>
    <x v="0"/>
    <x v="5"/>
    <x v="0"/>
    <n v="486.06"/>
    <n v="0"/>
    <n v="0"/>
    <n v="4397.3500000000004"/>
    <n v="486.06"/>
    <n v="0"/>
  </r>
  <r>
    <s v="I25_66to56"/>
    <s v="Win"/>
    <s v="TR012"/>
    <x v="1"/>
    <x v="6"/>
    <s v="Fi01"/>
    <x v="10"/>
    <s v="PM3.vld"/>
    <s v="x1"/>
    <n v="25"/>
    <n v="0"/>
    <s v="PM"/>
    <s v="PM3"/>
    <n v="17350"/>
    <n v="17351"/>
    <x v="0"/>
    <x v="6"/>
    <x v="0"/>
    <n v="110.12"/>
    <n v="0"/>
    <n v="0"/>
    <n v="6040.82"/>
    <n v="110.12"/>
    <n v="0"/>
  </r>
  <r>
    <s v="I25_66to56"/>
    <s v="Win"/>
    <s v="TR012"/>
    <x v="1"/>
    <x v="6"/>
    <s v="Fi01"/>
    <x v="10"/>
    <s v="PM3.vld"/>
    <s v="x1"/>
    <n v="25"/>
    <n v="0"/>
    <s v="PM"/>
    <s v="PM3"/>
    <n v="17352"/>
    <n v="17353"/>
    <x v="1"/>
    <x v="7"/>
    <x v="0"/>
    <n v="96.33"/>
    <n v="0"/>
    <n v="0"/>
    <n v="5826.74"/>
    <n v="96.33"/>
    <n v="0"/>
  </r>
  <r>
    <s v="I25_66to56"/>
    <s v="Win"/>
    <s v="TR012"/>
    <x v="1"/>
    <x v="6"/>
    <s v="Fi01"/>
    <x v="10"/>
    <s v="PM3.vld"/>
    <s v="x1"/>
    <n v="25"/>
    <n v="0"/>
    <s v="PM"/>
    <s v="PM3"/>
    <n v="18993"/>
    <n v="15334"/>
    <x v="0"/>
    <x v="8"/>
    <x v="0"/>
    <n v="888.87"/>
    <n v="26.86"/>
    <n v="37.630000000000003"/>
    <n v="5657.46"/>
    <n v="915.73"/>
    <n v="37.630000000000003"/>
  </r>
  <r>
    <s v="I25_66to56"/>
    <s v="Win"/>
    <s v="TR012"/>
    <x v="1"/>
    <x v="6"/>
    <s v="Fi01"/>
    <x v="10"/>
    <s v="PM3.vld"/>
    <s v="x1"/>
    <n v="25"/>
    <n v="0"/>
    <s v="PM"/>
    <s v="PM3"/>
    <n v="18999"/>
    <n v="19000"/>
    <x v="1"/>
    <x v="9"/>
    <x v="0"/>
    <n v="727.17"/>
    <n v="67.81"/>
    <n v="264.88"/>
    <n v="8738.85"/>
    <n v="794.98"/>
    <n v="264.88"/>
  </r>
  <r>
    <s v="I25_66to56"/>
    <s v="Win"/>
    <s v="TR012"/>
    <x v="1"/>
    <x v="6"/>
    <s v="Fi01"/>
    <x v="10"/>
    <s v="PM3.vld"/>
    <s v="x1"/>
    <n v="25"/>
    <n v="0"/>
    <s v="PM"/>
    <s v="PM3"/>
    <n v="19002"/>
    <n v="19001"/>
    <x v="0"/>
    <x v="10"/>
    <x v="0"/>
    <n v="879.17"/>
    <n v="80.59"/>
    <n v="224.25"/>
    <n v="7847.22"/>
    <n v="959.76"/>
    <n v="224.25"/>
  </r>
  <r>
    <s v="I25_66to56"/>
    <s v="Win"/>
    <s v="TR012"/>
    <x v="1"/>
    <x v="6"/>
    <s v="Fi01"/>
    <x v="10"/>
    <s v="PM3.vld"/>
    <s v="x1"/>
    <n v="25"/>
    <n v="0"/>
    <s v="PM"/>
    <s v="PM3"/>
    <n v="19004"/>
    <n v="13271"/>
    <x v="1"/>
    <x v="11"/>
    <x v="0"/>
    <n v="266.3"/>
    <n v="34.08"/>
    <n v="165.99"/>
    <n v="8948.4"/>
    <n v="300.38"/>
    <n v="165.99"/>
  </r>
  <r>
    <s v="I25_66to56"/>
    <s v="Win"/>
    <s v="TR012"/>
    <x v="1"/>
    <x v="6"/>
    <s v="Fi01"/>
    <x v="10"/>
    <s v="PM3.vld"/>
    <s v="x1"/>
    <n v="25"/>
    <n v="0"/>
    <s v="PM"/>
    <s v="PM3"/>
    <n v="19017"/>
    <n v="19018"/>
    <x v="1"/>
    <x v="11"/>
    <x v="1"/>
    <n v="1269.75"/>
    <n v="129.78"/>
    <n v="504.2"/>
    <n v="1903.73"/>
    <n v="1399.54"/>
    <n v="504.2"/>
  </r>
  <r>
    <s v="I25_66to56"/>
    <s v="Win"/>
    <s v="TR012"/>
    <x v="1"/>
    <x v="6"/>
    <s v="Fi01"/>
    <x v="10"/>
    <s v="PM3.vld"/>
    <s v="x1"/>
    <n v="25"/>
    <n v="0"/>
    <s v="PM"/>
    <s v="PM3"/>
    <n v="19127"/>
    <n v="19239"/>
    <x v="0"/>
    <x v="0"/>
    <x v="1"/>
    <n v="1388.11"/>
    <n v="180.92"/>
    <n v="395.39"/>
    <n v="1964.42"/>
    <n v="1569.03"/>
    <n v="395.39"/>
  </r>
  <r>
    <s v="I25_66to56"/>
    <s v="Win"/>
    <s v="TR012"/>
    <x v="1"/>
    <x v="6"/>
    <s v="Fi01"/>
    <x v="10"/>
    <s v="PM3.vld"/>
    <s v="x1"/>
    <n v="25"/>
    <n v="0"/>
    <s v="PM"/>
    <s v="PM3"/>
    <n v="19131"/>
    <n v="19130"/>
    <x v="0"/>
    <x v="2"/>
    <x v="1"/>
    <n v="1432.19"/>
    <n v="171.13"/>
    <n v="397.14"/>
    <n v="2000.47"/>
    <n v="1603.33"/>
    <n v="397.14"/>
  </r>
  <r>
    <s v="I25_66to56"/>
    <s v="Win"/>
    <s v="TR012"/>
    <x v="1"/>
    <x v="6"/>
    <s v="Fi01"/>
    <x v="10"/>
    <s v="PM3.vld"/>
    <s v="x1"/>
    <n v="25"/>
    <n v="0"/>
    <s v="PM"/>
    <s v="PM3"/>
    <n v="19136"/>
    <n v="19135"/>
    <x v="0"/>
    <x v="1"/>
    <x v="1"/>
    <n v="1297.1199999999999"/>
    <n v="146.91999999999999"/>
    <n v="331.42"/>
    <n v="1775.46"/>
    <n v="1444.04"/>
    <n v="331.42"/>
  </r>
  <r>
    <s v="I25_66to56"/>
    <s v="Win"/>
    <s v="TR012"/>
    <x v="1"/>
    <x v="6"/>
    <s v="Fi01"/>
    <x v="11"/>
    <s v="PM4.vld"/>
    <s v="x1"/>
    <n v="25"/>
    <n v="0"/>
    <s v="PM"/>
    <s v="PM4"/>
    <n v="5209"/>
    <n v="19241"/>
    <x v="0"/>
    <x v="0"/>
    <x v="0"/>
    <n v="126.36"/>
    <n v="12.5"/>
    <n v="84.46"/>
    <n v="5537.74"/>
    <n v="138.86000000000001"/>
    <n v="84.46"/>
  </r>
  <r>
    <s v="I25_66to56"/>
    <s v="Win"/>
    <s v="TR012"/>
    <x v="1"/>
    <x v="6"/>
    <s v="Fi01"/>
    <x v="11"/>
    <s v="PM4.vld"/>
    <s v="x1"/>
    <n v="25"/>
    <n v="0"/>
    <s v="PM"/>
    <s v="PM4"/>
    <n v="5394"/>
    <n v="15366"/>
    <x v="0"/>
    <x v="1"/>
    <x v="0"/>
    <n v="142.71"/>
    <n v="19.34"/>
    <n v="64.16"/>
    <n v="4806.45"/>
    <n v="162.04"/>
    <n v="64.16"/>
  </r>
  <r>
    <s v="I25_66to56"/>
    <s v="Win"/>
    <s v="TR012"/>
    <x v="1"/>
    <x v="6"/>
    <s v="Fi01"/>
    <x v="11"/>
    <s v="PM4.vld"/>
    <s v="x1"/>
    <n v="25"/>
    <n v="0"/>
    <s v="PM"/>
    <s v="PM4"/>
    <n v="13270"/>
    <n v="11802"/>
    <x v="0"/>
    <x v="2"/>
    <x v="0"/>
    <n v="304.22000000000003"/>
    <n v="45.29"/>
    <n v="46.64"/>
    <n v="5064.6899999999996"/>
    <n v="349.51"/>
    <n v="46.64"/>
  </r>
  <r>
    <s v="I25_66to56"/>
    <s v="Win"/>
    <s v="TR012"/>
    <x v="1"/>
    <x v="6"/>
    <s v="Fi01"/>
    <x v="11"/>
    <s v="PM4.vld"/>
    <s v="x1"/>
    <n v="25"/>
    <n v="0"/>
    <s v="PM"/>
    <s v="PM4"/>
    <n v="15333"/>
    <n v="18991"/>
    <x v="1"/>
    <x v="3"/>
    <x v="0"/>
    <n v="488.4"/>
    <n v="11.72"/>
    <n v="20.66"/>
    <n v="4237.75"/>
    <n v="500.12"/>
    <n v="20.66"/>
  </r>
  <r>
    <s v="I25_66to56"/>
    <s v="Win"/>
    <s v="TR012"/>
    <x v="1"/>
    <x v="6"/>
    <s v="Fi01"/>
    <x v="11"/>
    <s v="PM4.vld"/>
    <s v="x1"/>
    <n v="25"/>
    <n v="0"/>
    <s v="PM"/>
    <s v="PM4"/>
    <n v="15740"/>
    <n v="15741"/>
    <x v="1"/>
    <x v="4"/>
    <x v="0"/>
    <n v="245.47"/>
    <n v="0"/>
    <n v="0"/>
    <n v="3009.62"/>
    <n v="245.47"/>
    <n v="0"/>
  </r>
  <r>
    <s v="I25_66to56"/>
    <s v="Win"/>
    <s v="TR012"/>
    <x v="1"/>
    <x v="6"/>
    <s v="Fi01"/>
    <x v="11"/>
    <s v="PM4.vld"/>
    <s v="x1"/>
    <n v="25"/>
    <n v="0"/>
    <s v="PM"/>
    <s v="PM4"/>
    <n v="15742"/>
    <n v="15743"/>
    <x v="0"/>
    <x v="5"/>
    <x v="0"/>
    <n v="296.43"/>
    <n v="0"/>
    <n v="0"/>
    <n v="2229"/>
    <n v="296.43"/>
    <n v="0"/>
  </r>
  <r>
    <s v="I25_66to56"/>
    <s v="Win"/>
    <s v="TR012"/>
    <x v="1"/>
    <x v="6"/>
    <s v="Fi01"/>
    <x v="11"/>
    <s v="PM4.vld"/>
    <s v="x1"/>
    <n v="25"/>
    <n v="0"/>
    <s v="PM"/>
    <s v="PM4"/>
    <n v="17350"/>
    <n v="17351"/>
    <x v="0"/>
    <x v="6"/>
    <x v="0"/>
    <n v="95.28"/>
    <n v="0"/>
    <n v="0"/>
    <n v="3163.2"/>
    <n v="95.28"/>
    <n v="0"/>
  </r>
  <r>
    <s v="I25_66to56"/>
    <s v="Win"/>
    <s v="TR012"/>
    <x v="1"/>
    <x v="6"/>
    <s v="Fi01"/>
    <x v="11"/>
    <s v="PM4.vld"/>
    <s v="x1"/>
    <n v="25"/>
    <n v="0"/>
    <s v="PM"/>
    <s v="PM4"/>
    <n v="17352"/>
    <n v="17353"/>
    <x v="1"/>
    <x v="7"/>
    <x v="0"/>
    <n v="69.14"/>
    <n v="0"/>
    <n v="0"/>
    <n v="3365.34"/>
    <n v="69.14"/>
    <n v="0"/>
  </r>
  <r>
    <s v="I25_66to56"/>
    <s v="Win"/>
    <s v="TR012"/>
    <x v="1"/>
    <x v="6"/>
    <s v="Fi01"/>
    <x v="11"/>
    <s v="PM4.vld"/>
    <s v="x1"/>
    <n v="25"/>
    <n v="0"/>
    <s v="PM"/>
    <s v="PM4"/>
    <n v="18993"/>
    <n v="15334"/>
    <x v="0"/>
    <x v="8"/>
    <x v="0"/>
    <n v="501.4"/>
    <n v="14.57"/>
    <n v="20.93"/>
    <n v="2940.63"/>
    <n v="515.97"/>
    <n v="20.93"/>
  </r>
  <r>
    <s v="I25_66to56"/>
    <s v="Win"/>
    <s v="TR012"/>
    <x v="1"/>
    <x v="6"/>
    <s v="Fi01"/>
    <x v="11"/>
    <s v="PM4.vld"/>
    <s v="x1"/>
    <n v="25"/>
    <n v="0"/>
    <s v="PM"/>
    <s v="PM4"/>
    <n v="18999"/>
    <n v="19000"/>
    <x v="1"/>
    <x v="9"/>
    <x v="0"/>
    <n v="429.2"/>
    <n v="30.51"/>
    <n v="103.33"/>
    <n v="5212.8599999999997"/>
    <n v="459.71"/>
    <n v="103.33"/>
  </r>
  <r>
    <s v="I25_66to56"/>
    <s v="Win"/>
    <s v="TR012"/>
    <x v="1"/>
    <x v="6"/>
    <s v="Fi01"/>
    <x v="11"/>
    <s v="PM4.vld"/>
    <s v="x1"/>
    <n v="25"/>
    <n v="0"/>
    <s v="PM"/>
    <s v="PM4"/>
    <n v="19002"/>
    <n v="19001"/>
    <x v="0"/>
    <x v="10"/>
    <x v="0"/>
    <n v="626.27"/>
    <n v="53.29"/>
    <n v="121.21"/>
    <n v="4562.16"/>
    <n v="679.56"/>
    <n v="121.21"/>
  </r>
  <r>
    <s v="I25_66to56"/>
    <s v="Win"/>
    <s v="TR012"/>
    <x v="1"/>
    <x v="6"/>
    <s v="Fi01"/>
    <x v="11"/>
    <s v="PM4.vld"/>
    <s v="x1"/>
    <n v="25"/>
    <n v="0"/>
    <s v="PM"/>
    <s v="PM4"/>
    <n v="19004"/>
    <n v="13271"/>
    <x v="1"/>
    <x v="11"/>
    <x v="0"/>
    <n v="104.34"/>
    <n v="12.99"/>
    <n v="62.84"/>
    <n v="5403.25"/>
    <n v="117.33"/>
    <n v="62.84"/>
  </r>
  <r>
    <s v="I25_66to56"/>
    <s v="Win"/>
    <s v="TR012"/>
    <x v="1"/>
    <x v="6"/>
    <s v="Fi01"/>
    <x v="11"/>
    <s v="PM4.vld"/>
    <s v="x1"/>
    <n v="25"/>
    <n v="0"/>
    <s v="PM"/>
    <s v="PM4"/>
    <n v="19017"/>
    <n v="19018"/>
    <x v="1"/>
    <x v="11"/>
    <x v="1"/>
    <n v="777.26"/>
    <n v="66.52"/>
    <n v="210.09"/>
    <n v="1053.8699999999999"/>
    <n v="843.78"/>
    <n v="210.09"/>
  </r>
  <r>
    <s v="I25_66to56"/>
    <s v="Win"/>
    <s v="TR012"/>
    <x v="1"/>
    <x v="6"/>
    <s v="Fi01"/>
    <x v="11"/>
    <s v="PM4.vld"/>
    <s v="x1"/>
    <n v="25"/>
    <n v="0"/>
    <s v="PM"/>
    <s v="PM4"/>
    <n v="19127"/>
    <n v="19239"/>
    <x v="0"/>
    <x v="0"/>
    <x v="1"/>
    <n v="1152.79"/>
    <n v="143.47999999999999"/>
    <n v="201.05"/>
    <n v="1497.31"/>
    <n v="1296.26"/>
    <n v="201.05"/>
  </r>
  <r>
    <s v="I25_66to56"/>
    <s v="Win"/>
    <s v="TR012"/>
    <x v="1"/>
    <x v="6"/>
    <s v="Fi01"/>
    <x v="11"/>
    <s v="PM4.vld"/>
    <s v="x1"/>
    <n v="25"/>
    <n v="0"/>
    <s v="PM"/>
    <s v="PM4"/>
    <n v="19131"/>
    <n v="19130"/>
    <x v="0"/>
    <x v="2"/>
    <x v="1"/>
    <n v="1087.28"/>
    <n v="122.75"/>
    <n v="224.6"/>
    <n v="1434.63"/>
    <n v="1210.03"/>
    <n v="224.6"/>
  </r>
  <r>
    <s v="I25_66to56"/>
    <s v="Win"/>
    <s v="TR012"/>
    <x v="1"/>
    <x v="6"/>
    <s v="Fi01"/>
    <x v="11"/>
    <s v="PM4.vld"/>
    <s v="x1"/>
    <n v="25"/>
    <n v="0"/>
    <s v="PM"/>
    <s v="PM4"/>
    <n v="19136"/>
    <n v="19135"/>
    <x v="0"/>
    <x v="1"/>
    <x v="1"/>
    <n v="1001.09"/>
    <n v="109.11"/>
    <n v="185.93"/>
    <n v="1296.1400000000001"/>
    <n v="1110.2"/>
    <n v="185.93"/>
  </r>
  <r>
    <s v="I25_66to56"/>
    <s v="Win"/>
    <s v="TR012"/>
    <x v="2"/>
    <x v="6"/>
    <s v="Fi01"/>
    <x v="0"/>
    <s v="AM1.vld"/>
    <s v="x1"/>
    <n v="35"/>
    <n v="0"/>
    <s v="AM"/>
    <s v="AM1"/>
    <n v="5209"/>
    <n v="19241"/>
    <x v="0"/>
    <x v="0"/>
    <x v="0"/>
    <n v="62.22"/>
    <n v="3.6"/>
    <n v="19.100000000000001"/>
    <n v="2356.6999999999998"/>
    <n v="65.81"/>
    <n v="19.100000000000001"/>
  </r>
  <r>
    <s v="I25_66to56"/>
    <s v="Win"/>
    <s v="TR012"/>
    <x v="2"/>
    <x v="6"/>
    <s v="Fi01"/>
    <x v="0"/>
    <s v="AM1.vld"/>
    <s v="x1"/>
    <n v="35"/>
    <n v="0"/>
    <s v="AM"/>
    <s v="AM1"/>
    <n v="5394"/>
    <n v="15366"/>
    <x v="0"/>
    <x v="1"/>
    <x v="0"/>
    <n v="11.38"/>
    <n v="0.7"/>
    <n v="8.24"/>
    <n v="1848.94"/>
    <n v="12.08"/>
    <n v="8.24"/>
  </r>
  <r>
    <s v="I25_66to56"/>
    <s v="Win"/>
    <s v="TR012"/>
    <x v="2"/>
    <x v="6"/>
    <s v="Fi01"/>
    <x v="0"/>
    <s v="AM1.vld"/>
    <s v="x1"/>
    <n v="35"/>
    <n v="0"/>
    <s v="AM"/>
    <s v="AM1"/>
    <n v="13270"/>
    <n v="11802"/>
    <x v="0"/>
    <x v="2"/>
    <x v="0"/>
    <n v="17.350000000000001"/>
    <n v="1.48"/>
    <n v="8.0299999999999994"/>
    <n v="1846.41"/>
    <n v="18.829999999999998"/>
    <n v="8.0299999999999994"/>
  </r>
  <r>
    <s v="I25_66to56"/>
    <s v="Win"/>
    <s v="TR012"/>
    <x v="2"/>
    <x v="6"/>
    <s v="Fi01"/>
    <x v="0"/>
    <s v="AM1.vld"/>
    <s v="x1"/>
    <n v="35"/>
    <n v="0"/>
    <s v="AM"/>
    <s v="AM1"/>
    <n v="15333"/>
    <n v="18991"/>
    <x v="1"/>
    <x v="3"/>
    <x v="0"/>
    <n v="170.11"/>
    <n v="1.31"/>
    <n v="2.42"/>
    <n v="1319.41"/>
    <n v="171.43"/>
    <n v="2.42"/>
  </r>
  <r>
    <s v="I25_66to56"/>
    <s v="Win"/>
    <s v="TR012"/>
    <x v="2"/>
    <x v="6"/>
    <s v="Fi01"/>
    <x v="0"/>
    <s v="AM1.vld"/>
    <s v="x1"/>
    <n v="35"/>
    <n v="0"/>
    <s v="AM"/>
    <s v="AM1"/>
    <n v="15740"/>
    <n v="15741"/>
    <x v="1"/>
    <x v="4"/>
    <x v="0"/>
    <n v="129.26"/>
    <n v="0"/>
    <n v="0"/>
    <n v="1292.6500000000001"/>
    <n v="129.26"/>
    <n v="0"/>
  </r>
  <r>
    <s v="I25_66to56"/>
    <s v="Win"/>
    <s v="TR012"/>
    <x v="2"/>
    <x v="6"/>
    <s v="Fi01"/>
    <x v="0"/>
    <s v="AM1.vld"/>
    <s v="x1"/>
    <n v="35"/>
    <n v="0"/>
    <s v="AM"/>
    <s v="AM1"/>
    <n v="15742"/>
    <n v="15743"/>
    <x v="0"/>
    <x v="5"/>
    <x v="0"/>
    <n v="55.99"/>
    <n v="0"/>
    <n v="0"/>
    <n v="1428.61"/>
    <n v="55.99"/>
    <n v="0"/>
  </r>
  <r>
    <s v="I25_66to56"/>
    <s v="Win"/>
    <s v="TR012"/>
    <x v="2"/>
    <x v="6"/>
    <s v="Fi01"/>
    <x v="0"/>
    <s v="AM1.vld"/>
    <s v="x1"/>
    <n v="35"/>
    <n v="0"/>
    <s v="AM"/>
    <s v="AM1"/>
    <n v="17350"/>
    <n v="17351"/>
    <x v="0"/>
    <x v="6"/>
    <x v="0"/>
    <n v="14.13"/>
    <n v="0"/>
    <n v="0"/>
    <n v="961.31"/>
    <n v="14.13"/>
    <n v="0"/>
  </r>
  <r>
    <s v="I25_66to56"/>
    <s v="Win"/>
    <s v="TR012"/>
    <x v="2"/>
    <x v="6"/>
    <s v="Fi01"/>
    <x v="0"/>
    <s v="AM1.vld"/>
    <s v="x1"/>
    <n v="35"/>
    <n v="0"/>
    <s v="AM"/>
    <s v="AM1"/>
    <n v="17352"/>
    <n v="17353"/>
    <x v="1"/>
    <x v="7"/>
    <x v="0"/>
    <n v="20.72"/>
    <n v="0"/>
    <n v="0"/>
    <n v="952.29"/>
    <n v="20.72"/>
    <n v="0"/>
  </r>
  <r>
    <s v="I25_66to56"/>
    <s v="Win"/>
    <s v="TR012"/>
    <x v="2"/>
    <x v="6"/>
    <s v="Fi01"/>
    <x v="0"/>
    <s v="AM1.vld"/>
    <s v="x1"/>
    <n v="35"/>
    <n v="0"/>
    <s v="AM"/>
    <s v="AM1"/>
    <n v="18993"/>
    <n v="15334"/>
    <x v="0"/>
    <x v="8"/>
    <x v="0"/>
    <n v="96.78"/>
    <n v="2.4500000000000002"/>
    <n v="6.47"/>
    <n v="2219.73"/>
    <n v="99.23"/>
    <n v="6.47"/>
  </r>
  <r>
    <s v="I25_66to56"/>
    <s v="Win"/>
    <s v="TR012"/>
    <x v="2"/>
    <x v="6"/>
    <s v="Fi01"/>
    <x v="0"/>
    <s v="AM1.vld"/>
    <s v="x1"/>
    <n v="35"/>
    <n v="0"/>
    <s v="AM"/>
    <s v="AM1"/>
    <n v="18999"/>
    <n v="19000"/>
    <x v="1"/>
    <x v="9"/>
    <x v="0"/>
    <n v="199.19"/>
    <n v="8.14"/>
    <n v="18.809999999999999"/>
    <n v="2156.56"/>
    <n v="207.33"/>
    <n v="18.809999999999999"/>
  </r>
  <r>
    <s v="I25_66to56"/>
    <s v="Win"/>
    <s v="TR012"/>
    <x v="2"/>
    <x v="6"/>
    <s v="Fi01"/>
    <x v="0"/>
    <s v="AM1.vld"/>
    <s v="x1"/>
    <n v="35"/>
    <n v="0"/>
    <s v="AM"/>
    <s v="AM1"/>
    <n v="19002"/>
    <n v="19001"/>
    <x v="0"/>
    <x v="10"/>
    <x v="0"/>
    <n v="95.43"/>
    <n v="6.63"/>
    <n v="23.98"/>
    <n v="2252.23"/>
    <n v="102.06"/>
    <n v="23.98"/>
  </r>
  <r>
    <s v="I25_66to56"/>
    <s v="Win"/>
    <s v="TR012"/>
    <x v="2"/>
    <x v="6"/>
    <s v="Fi01"/>
    <x v="0"/>
    <s v="AM1.vld"/>
    <s v="x1"/>
    <n v="35"/>
    <n v="0"/>
    <s v="AM"/>
    <s v="AM1"/>
    <n v="19004"/>
    <n v="13271"/>
    <x v="1"/>
    <x v="11"/>
    <x v="0"/>
    <n v="7.64"/>
    <n v="0.65"/>
    <n v="3.82"/>
    <n v="992.14"/>
    <n v="8.2899999999999991"/>
    <n v="3.82"/>
  </r>
  <r>
    <s v="I25_66to56"/>
    <s v="Win"/>
    <s v="TR012"/>
    <x v="2"/>
    <x v="6"/>
    <s v="Fi01"/>
    <x v="0"/>
    <s v="AM1.vld"/>
    <s v="x1"/>
    <n v="35"/>
    <n v="0"/>
    <s v="AM"/>
    <s v="AM1"/>
    <n v="19017"/>
    <n v="19018"/>
    <x v="1"/>
    <x v="11"/>
    <x v="1"/>
    <n v="261.77999999999997"/>
    <n v="13.76"/>
    <n v="24.51"/>
    <n v="300.06"/>
    <n v="275.54000000000002"/>
    <n v="24.51"/>
  </r>
  <r>
    <s v="I25_66to56"/>
    <s v="Win"/>
    <s v="TR012"/>
    <x v="2"/>
    <x v="6"/>
    <s v="Fi01"/>
    <x v="0"/>
    <s v="AM1.vld"/>
    <s v="x1"/>
    <n v="35"/>
    <n v="0"/>
    <s v="AM"/>
    <s v="AM1"/>
    <n v="19127"/>
    <n v="19239"/>
    <x v="0"/>
    <x v="0"/>
    <x v="1"/>
    <n v="84.3"/>
    <n v="6.96"/>
    <n v="32.32"/>
    <n v="123.58"/>
    <n v="91.26"/>
    <n v="32.32"/>
  </r>
  <r>
    <s v="I25_66to56"/>
    <s v="Win"/>
    <s v="TR012"/>
    <x v="2"/>
    <x v="6"/>
    <s v="Fi01"/>
    <x v="0"/>
    <s v="AM1.vld"/>
    <s v="x1"/>
    <n v="35"/>
    <n v="0"/>
    <s v="AM"/>
    <s v="AM1"/>
    <n v="19131"/>
    <n v="19130"/>
    <x v="0"/>
    <x v="2"/>
    <x v="1"/>
    <n v="139.69"/>
    <n v="9.9600000000000009"/>
    <n v="35.520000000000003"/>
    <n v="185.17"/>
    <n v="149.65"/>
    <n v="35.520000000000003"/>
  </r>
  <r>
    <s v="I25_66to56"/>
    <s v="Win"/>
    <s v="TR012"/>
    <x v="2"/>
    <x v="6"/>
    <s v="Fi01"/>
    <x v="0"/>
    <s v="AM1.vld"/>
    <s v="x1"/>
    <n v="35"/>
    <n v="0"/>
    <s v="AM"/>
    <s v="AM1"/>
    <n v="19136"/>
    <n v="19135"/>
    <x v="0"/>
    <x v="1"/>
    <x v="1"/>
    <n v="142.4"/>
    <n v="10.43"/>
    <n v="41.92"/>
    <n v="194.76"/>
    <n v="152.83000000000001"/>
    <n v="41.92"/>
  </r>
  <r>
    <s v="I25_66to56"/>
    <s v="Win"/>
    <s v="TR012"/>
    <x v="2"/>
    <x v="6"/>
    <s v="Fi01"/>
    <x v="1"/>
    <s v="AM2.vld"/>
    <s v="x1"/>
    <n v="35"/>
    <n v="0"/>
    <s v="AM"/>
    <s v="AM2"/>
    <n v="5209"/>
    <n v="19241"/>
    <x v="0"/>
    <x v="0"/>
    <x v="0"/>
    <n v="294.97000000000003"/>
    <n v="21.04"/>
    <n v="40.630000000000003"/>
    <n v="4147.08"/>
    <n v="316.01"/>
    <n v="40.630000000000003"/>
  </r>
  <r>
    <s v="I25_66to56"/>
    <s v="Win"/>
    <s v="TR012"/>
    <x v="2"/>
    <x v="6"/>
    <s v="Fi01"/>
    <x v="1"/>
    <s v="AM2.vld"/>
    <s v="x1"/>
    <n v="35"/>
    <n v="0"/>
    <s v="AM"/>
    <s v="AM2"/>
    <n v="5394"/>
    <n v="15366"/>
    <x v="0"/>
    <x v="1"/>
    <x v="0"/>
    <n v="105.62"/>
    <n v="11.07"/>
    <n v="40.42"/>
    <n v="3097.41"/>
    <n v="116.69"/>
    <n v="40.42"/>
  </r>
  <r>
    <s v="I25_66to56"/>
    <s v="Win"/>
    <s v="TR012"/>
    <x v="2"/>
    <x v="6"/>
    <s v="Fi01"/>
    <x v="1"/>
    <s v="AM2.vld"/>
    <s v="x1"/>
    <n v="35"/>
    <n v="0"/>
    <s v="AM"/>
    <s v="AM2"/>
    <n v="13270"/>
    <n v="11802"/>
    <x v="0"/>
    <x v="2"/>
    <x v="0"/>
    <n v="87.75"/>
    <n v="7.74"/>
    <n v="18.82"/>
    <n v="3214.21"/>
    <n v="95.48"/>
    <n v="18.82"/>
  </r>
  <r>
    <s v="I25_66to56"/>
    <s v="Win"/>
    <s v="TR012"/>
    <x v="2"/>
    <x v="6"/>
    <s v="Fi01"/>
    <x v="1"/>
    <s v="AM2.vld"/>
    <s v="x1"/>
    <n v="35"/>
    <n v="0"/>
    <s v="AM"/>
    <s v="AM2"/>
    <n v="15333"/>
    <n v="18991"/>
    <x v="1"/>
    <x v="3"/>
    <x v="0"/>
    <n v="322.60000000000002"/>
    <n v="4.6500000000000004"/>
    <n v="7.29"/>
    <n v="2178.73"/>
    <n v="327.25"/>
    <n v="7.29"/>
  </r>
  <r>
    <s v="I25_66to56"/>
    <s v="Win"/>
    <s v="TR012"/>
    <x v="2"/>
    <x v="6"/>
    <s v="Fi01"/>
    <x v="1"/>
    <s v="AM2.vld"/>
    <s v="x1"/>
    <n v="35"/>
    <n v="0"/>
    <s v="AM"/>
    <s v="AM2"/>
    <n v="15740"/>
    <n v="15741"/>
    <x v="1"/>
    <x v="4"/>
    <x v="0"/>
    <n v="194.02"/>
    <n v="0"/>
    <n v="0"/>
    <n v="2021.3"/>
    <n v="194.02"/>
    <n v="0"/>
  </r>
  <r>
    <s v="I25_66to56"/>
    <s v="Win"/>
    <s v="TR012"/>
    <x v="2"/>
    <x v="6"/>
    <s v="Fi01"/>
    <x v="1"/>
    <s v="AM2.vld"/>
    <s v="x1"/>
    <n v="35"/>
    <n v="0"/>
    <s v="AM"/>
    <s v="AM2"/>
    <n v="15742"/>
    <n v="15743"/>
    <x v="0"/>
    <x v="5"/>
    <x v="0"/>
    <n v="200.23"/>
    <n v="0"/>
    <n v="0"/>
    <n v="1915.68"/>
    <n v="200.23"/>
    <n v="0"/>
  </r>
  <r>
    <s v="I25_66to56"/>
    <s v="Win"/>
    <s v="TR012"/>
    <x v="2"/>
    <x v="6"/>
    <s v="Fi01"/>
    <x v="1"/>
    <s v="AM2.vld"/>
    <s v="x1"/>
    <n v="35"/>
    <n v="0"/>
    <s v="AM"/>
    <s v="AM2"/>
    <n v="17350"/>
    <n v="17351"/>
    <x v="0"/>
    <x v="6"/>
    <x v="0"/>
    <n v="26.89"/>
    <n v="0"/>
    <n v="0"/>
    <n v="1513.92"/>
    <n v="26.89"/>
    <n v="0"/>
  </r>
  <r>
    <s v="I25_66to56"/>
    <s v="Win"/>
    <s v="TR012"/>
    <x v="2"/>
    <x v="6"/>
    <s v="Fi01"/>
    <x v="1"/>
    <s v="AM2.vld"/>
    <s v="x1"/>
    <n v="35"/>
    <n v="0"/>
    <s v="AM"/>
    <s v="AM2"/>
    <n v="17352"/>
    <n v="17353"/>
    <x v="1"/>
    <x v="7"/>
    <x v="0"/>
    <n v="33.020000000000003"/>
    <n v="0"/>
    <n v="0"/>
    <n v="1511.98"/>
    <n v="33.020000000000003"/>
    <n v="0"/>
  </r>
  <r>
    <s v="I25_66to56"/>
    <s v="Win"/>
    <s v="TR012"/>
    <x v="2"/>
    <x v="6"/>
    <s v="Fi01"/>
    <x v="1"/>
    <s v="AM2.vld"/>
    <s v="x1"/>
    <n v="35"/>
    <n v="0"/>
    <s v="AM"/>
    <s v="AM2"/>
    <n v="18993"/>
    <n v="15334"/>
    <x v="0"/>
    <x v="8"/>
    <x v="0"/>
    <n v="438.63"/>
    <n v="13.81"/>
    <n v="13.54"/>
    <n v="3161.4"/>
    <n v="452.43"/>
    <n v="13.54"/>
  </r>
  <r>
    <s v="I25_66to56"/>
    <s v="Win"/>
    <s v="TR012"/>
    <x v="2"/>
    <x v="6"/>
    <s v="Fi01"/>
    <x v="1"/>
    <s v="AM2.vld"/>
    <s v="x1"/>
    <n v="35"/>
    <n v="0"/>
    <s v="AM"/>
    <s v="AM2"/>
    <n v="18999"/>
    <n v="19000"/>
    <x v="1"/>
    <x v="9"/>
    <x v="0"/>
    <n v="165.57"/>
    <n v="9.5"/>
    <n v="42.15"/>
    <n v="3144.81"/>
    <n v="175.08"/>
    <n v="42.15"/>
  </r>
  <r>
    <s v="I25_66to56"/>
    <s v="Win"/>
    <s v="TR012"/>
    <x v="2"/>
    <x v="6"/>
    <s v="Fi01"/>
    <x v="1"/>
    <s v="AM2.vld"/>
    <s v="x1"/>
    <n v="35"/>
    <n v="0"/>
    <s v="AM"/>
    <s v="AM2"/>
    <n v="19002"/>
    <n v="19001"/>
    <x v="0"/>
    <x v="10"/>
    <x v="0"/>
    <n v="650.78"/>
    <n v="44.94"/>
    <n v="57.65"/>
    <n v="3779.42"/>
    <n v="695.72"/>
    <n v="57.65"/>
  </r>
  <r>
    <s v="I25_66to56"/>
    <s v="Win"/>
    <s v="TR012"/>
    <x v="2"/>
    <x v="6"/>
    <s v="Fi01"/>
    <x v="1"/>
    <s v="AM2.vld"/>
    <s v="x1"/>
    <n v="35"/>
    <n v="0"/>
    <s v="AM"/>
    <s v="AM2"/>
    <n v="19004"/>
    <n v="13271"/>
    <x v="1"/>
    <x v="11"/>
    <x v="0"/>
    <n v="3.68"/>
    <n v="0.32"/>
    <n v="8.42"/>
    <n v="2092.5100000000002"/>
    <n v="3.99"/>
    <n v="8.42"/>
  </r>
  <r>
    <s v="I25_66to56"/>
    <s v="Win"/>
    <s v="TR012"/>
    <x v="2"/>
    <x v="6"/>
    <s v="Fi01"/>
    <x v="1"/>
    <s v="AM2.vld"/>
    <s v="x1"/>
    <n v="35"/>
    <n v="0"/>
    <s v="AM"/>
    <s v="AM2"/>
    <n v="19017"/>
    <n v="19018"/>
    <x v="1"/>
    <x v="11"/>
    <x v="1"/>
    <n v="197.01"/>
    <n v="12.69"/>
    <n v="50.19"/>
    <n v="259.89"/>
    <n v="209.7"/>
    <n v="50.19"/>
  </r>
  <r>
    <s v="I25_66to56"/>
    <s v="Win"/>
    <s v="TR012"/>
    <x v="2"/>
    <x v="6"/>
    <s v="Fi01"/>
    <x v="1"/>
    <s v="AM2.vld"/>
    <s v="x1"/>
    <n v="35"/>
    <n v="0"/>
    <s v="AM"/>
    <s v="AM2"/>
    <n v="19127"/>
    <n v="19239"/>
    <x v="0"/>
    <x v="0"/>
    <x v="1"/>
    <n v="571.94000000000005"/>
    <n v="50.49"/>
    <n v="99.93"/>
    <n v="722.36"/>
    <n v="622.42999999999995"/>
    <n v="99.93"/>
  </r>
  <r>
    <s v="I25_66to56"/>
    <s v="Win"/>
    <s v="TR012"/>
    <x v="2"/>
    <x v="6"/>
    <s v="Fi01"/>
    <x v="1"/>
    <s v="AM2.vld"/>
    <s v="x1"/>
    <n v="35"/>
    <n v="0"/>
    <s v="AM"/>
    <s v="AM2"/>
    <n v="19131"/>
    <n v="19130"/>
    <x v="0"/>
    <x v="2"/>
    <x v="1"/>
    <n v="985.73"/>
    <n v="80.34"/>
    <n v="112.22"/>
    <n v="1178.29"/>
    <n v="1066.07"/>
    <n v="112.22"/>
  </r>
  <r>
    <s v="I25_66to56"/>
    <s v="Win"/>
    <s v="TR012"/>
    <x v="2"/>
    <x v="6"/>
    <s v="Fi01"/>
    <x v="1"/>
    <s v="AM2.vld"/>
    <s v="x1"/>
    <n v="35"/>
    <n v="0"/>
    <s v="AM"/>
    <s v="AM2"/>
    <n v="19136"/>
    <n v="19135"/>
    <x v="0"/>
    <x v="1"/>
    <x v="1"/>
    <n v="1024.25"/>
    <n v="78.12"/>
    <n v="81.25"/>
    <n v="1183.6199999999999"/>
    <n v="1102.3699999999999"/>
    <n v="81.25"/>
  </r>
  <r>
    <s v="I25_66to56"/>
    <s v="Win"/>
    <s v="TR012"/>
    <x v="2"/>
    <x v="6"/>
    <s v="Fi01"/>
    <x v="2"/>
    <s v="AM3.vld"/>
    <s v="x1"/>
    <n v="35"/>
    <n v="0"/>
    <s v="AM"/>
    <s v="AM3"/>
    <n v="5209"/>
    <n v="19241"/>
    <x v="0"/>
    <x v="0"/>
    <x v="0"/>
    <n v="116.18"/>
    <n v="9.44"/>
    <n v="31.26"/>
    <n v="3539"/>
    <n v="125.62"/>
    <n v="31.26"/>
  </r>
  <r>
    <s v="I25_66to56"/>
    <s v="Win"/>
    <s v="TR012"/>
    <x v="2"/>
    <x v="6"/>
    <s v="Fi01"/>
    <x v="2"/>
    <s v="AM3.vld"/>
    <s v="x1"/>
    <n v="35"/>
    <n v="0"/>
    <s v="AM"/>
    <s v="AM3"/>
    <n v="5394"/>
    <n v="15366"/>
    <x v="0"/>
    <x v="1"/>
    <x v="0"/>
    <n v="78.37"/>
    <n v="8.43"/>
    <n v="49.01"/>
    <n v="2988.56"/>
    <n v="86.81"/>
    <n v="49.01"/>
  </r>
  <r>
    <s v="I25_66to56"/>
    <s v="Win"/>
    <s v="TR012"/>
    <x v="2"/>
    <x v="6"/>
    <s v="Fi01"/>
    <x v="2"/>
    <s v="AM3.vld"/>
    <s v="x1"/>
    <n v="35"/>
    <n v="0"/>
    <s v="AM"/>
    <s v="AM3"/>
    <n v="13270"/>
    <n v="11802"/>
    <x v="0"/>
    <x v="2"/>
    <x v="0"/>
    <n v="91.95"/>
    <n v="9.51"/>
    <n v="23.49"/>
    <n v="3016.81"/>
    <n v="101.46"/>
    <n v="23.49"/>
  </r>
  <r>
    <s v="I25_66to56"/>
    <s v="Win"/>
    <s v="TR012"/>
    <x v="2"/>
    <x v="6"/>
    <s v="Fi01"/>
    <x v="2"/>
    <s v="AM3.vld"/>
    <s v="x1"/>
    <n v="35"/>
    <n v="0"/>
    <s v="AM"/>
    <s v="AM3"/>
    <n v="15333"/>
    <n v="18991"/>
    <x v="1"/>
    <x v="3"/>
    <x v="0"/>
    <n v="433.08"/>
    <n v="5.92"/>
    <n v="6.2"/>
    <n v="1970.67"/>
    <n v="438.99"/>
    <n v="6.2"/>
  </r>
  <r>
    <s v="I25_66to56"/>
    <s v="Win"/>
    <s v="TR012"/>
    <x v="2"/>
    <x v="6"/>
    <s v="Fi01"/>
    <x v="2"/>
    <s v="AM3.vld"/>
    <s v="x1"/>
    <n v="35"/>
    <n v="0"/>
    <s v="AM"/>
    <s v="AM3"/>
    <n v="15740"/>
    <n v="15741"/>
    <x v="1"/>
    <x v="4"/>
    <x v="0"/>
    <n v="270.73"/>
    <n v="0"/>
    <n v="0"/>
    <n v="1829"/>
    <n v="270.73"/>
    <n v="0"/>
  </r>
  <r>
    <s v="I25_66to56"/>
    <s v="Win"/>
    <s v="TR012"/>
    <x v="2"/>
    <x v="6"/>
    <s v="Fi01"/>
    <x v="2"/>
    <s v="AM3.vld"/>
    <s v="x1"/>
    <n v="35"/>
    <n v="0"/>
    <s v="AM"/>
    <s v="AM3"/>
    <n v="15742"/>
    <n v="15743"/>
    <x v="0"/>
    <x v="5"/>
    <x v="0"/>
    <n v="113.47"/>
    <n v="0"/>
    <n v="0"/>
    <n v="1389.51"/>
    <n v="113.47"/>
    <n v="0"/>
  </r>
  <r>
    <s v="I25_66to56"/>
    <s v="Win"/>
    <s v="TR012"/>
    <x v="2"/>
    <x v="6"/>
    <s v="Fi01"/>
    <x v="2"/>
    <s v="AM3.vld"/>
    <s v="x1"/>
    <n v="35"/>
    <n v="0"/>
    <s v="AM"/>
    <s v="AM3"/>
    <n v="17350"/>
    <n v="17351"/>
    <x v="0"/>
    <x v="6"/>
    <x v="0"/>
    <n v="18.28"/>
    <n v="0"/>
    <n v="0"/>
    <n v="1325.49"/>
    <n v="18.28"/>
    <n v="0"/>
  </r>
  <r>
    <s v="I25_66to56"/>
    <s v="Win"/>
    <s v="TR012"/>
    <x v="2"/>
    <x v="6"/>
    <s v="Fi01"/>
    <x v="2"/>
    <s v="AM3.vld"/>
    <s v="x1"/>
    <n v="35"/>
    <n v="0"/>
    <s v="AM"/>
    <s v="AM3"/>
    <n v="17352"/>
    <n v="17353"/>
    <x v="1"/>
    <x v="7"/>
    <x v="0"/>
    <n v="53.66"/>
    <n v="0"/>
    <n v="0"/>
    <n v="1451.01"/>
    <n v="53.66"/>
    <n v="0"/>
  </r>
  <r>
    <s v="I25_66to56"/>
    <s v="Win"/>
    <s v="TR012"/>
    <x v="2"/>
    <x v="6"/>
    <s v="Fi01"/>
    <x v="2"/>
    <s v="AM3.vld"/>
    <s v="x1"/>
    <n v="35"/>
    <n v="0"/>
    <s v="AM"/>
    <s v="AM3"/>
    <n v="18993"/>
    <n v="15334"/>
    <x v="0"/>
    <x v="8"/>
    <x v="0"/>
    <n v="288.07"/>
    <n v="10.62"/>
    <n v="11.98"/>
    <n v="2460.0100000000002"/>
    <n v="298.69"/>
    <n v="11.98"/>
  </r>
  <r>
    <s v="I25_66to56"/>
    <s v="Win"/>
    <s v="TR012"/>
    <x v="2"/>
    <x v="6"/>
    <s v="Fi01"/>
    <x v="2"/>
    <s v="AM3.vld"/>
    <s v="x1"/>
    <n v="35"/>
    <n v="0"/>
    <s v="AM"/>
    <s v="AM3"/>
    <n v="18999"/>
    <n v="19000"/>
    <x v="1"/>
    <x v="9"/>
    <x v="0"/>
    <n v="282.06"/>
    <n v="14.2"/>
    <n v="35.96"/>
    <n v="2452.5700000000002"/>
    <n v="296.26"/>
    <n v="35.96"/>
  </r>
  <r>
    <s v="I25_66to56"/>
    <s v="Win"/>
    <s v="TR012"/>
    <x v="2"/>
    <x v="6"/>
    <s v="Fi01"/>
    <x v="2"/>
    <s v="AM3.vld"/>
    <s v="x1"/>
    <n v="35"/>
    <n v="0"/>
    <s v="AM"/>
    <s v="AM3"/>
    <n v="19002"/>
    <n v="19001"/>
    <x v="0"/>
    <x v="10"/>
    <x v="0"/>
    <n v="456.19"/>
    <n v="39.4"/>
    <n v="61.4"/>
    <n v="3050.05"/>
    <n v="495.6"/>
    <n v="61.4"/>
  </r>
  <r>
    <s v="I25_66to56"/>
    <s v="Win"/>
    <s v="TR012"/>
    <x v="2"/>
    <x v="6"/>
    <s v="Fi01"/>
    <x v="2"/>
    <s v="AM3.vld"/>
    <s v="x1"/>
    <n v="35"/>
    <n v="0"/>
    <s v="AM"/>
    <s v="AM3"/>
    <n v="19004"/>
    <n v="13271"/>
    <x v="1"/>
    <x v="11"/>
    <x v="0"/>
    <n v="9.18"/>
    <n v="0.88"/>
    <n v="8.5"/>
    <n v="1848.21"/>
    <n v="10.06"/>
    <n v="8.5"/>
  </r>
  <r>
    <s v="I25_66to56"/>
    <s v="Win"/>
    <s v="TR012"/>
    <x v="2"/>
    <x v="6"/>
    <s v="Fi01"/>
    <x v="2"/>
    <s v="AM3.vld"/>
    <s v="x1"/>
    <n v="35"/>
    <n v="0"/>
    <s v="AM"/>
    <s v="AM3"/>
    <n v="19017"/>
    <n v="19018"/>
    <x v="1"/>
    <x v="11"/>
    <x v="1"/>
    <n v="351.54"/>
    <n v="22.03"/>
    <n v="48.35"/>
    <n v="421.93"/>
    <n v="373.57"/>
    <n v="48.35"/>
  </r>
  <r>
    <s v="I25_66to56"/>
    <s v="Win"/>
    <s v="TR012"/>
    <x v="2"/>
    <x v="6"/>
    <s v="Fi01"/>
    <x v="2"/>
    <s v="AM3.vld"/>
    <s v="x1"/>
    <n v="35"/>
    <n v="0"/>
    <s v="AM"/>
    <s v="AM3"/>
    <n v="19127"/>
    <n v="19239"/>
    <x v="0"/>
    <x v="0"/>
    <x v="1"/>
    <n v="551.03"/>
    <n v="53.5"/>
    <n v="128.74"/>
    <n v="733.27"/>
    <n v="604.53"/>
    <n v="128.74"/>
  </r>
  <r>
    <s v="I25_66to56"/>
    <s v="Win"/>
    <s v="TR012"/>
    <x v="2"/>
    <x v="6"/>
    <s v="Fi01"/>
    <x v="2"/>
    <s v="AM3.vld"/>
    <s v="x1"/>
    <n v="35"/>
    <n v="0"/>
    <s v="AM"/>
    <s v="AM3"/>
    <n v="19131"/>
    <n v="19130"/>
    <x v="0"/>
    <x v="2"/>
    <x v="1"/>
    <n v="609.97"/>
    <n v="54.65"/>
    <n v="131.80000000000001"/>
    <n v="796.42"/>
    <n v="664.62"/>
    <n v="131.80000000000001"/>
  </r>
  <r>
    <s v="I25_66to56"/>
    <s v="Win"/>
    <s v="TR012"/>
    <x v="2"/>
    <x v="6"/>
    <s v="Fi01"/>
    <x v="2"/>
    <s v="AM3.vld"/>
    <s v="x1"/>
    <n v="35"/>
    <n v="0"/>
    <s v="AM"/>
    <s v="AM3"/>
    <n v="19136"/>
    <n v="19135"/>
    <x v="0"/>
    <x v="1"/>
    <x v="1"/>
    <n v="564.16999999999996"/>
    <n v="48.66"/>
    <n v="91.98"/>
    <n v="704.81"/>
    <n v="612.83000000000004"/>
    <n v="91.98"/>
  </r>
  <r>
    <s v="I25_66to56"/>
    <s v="Win"/>
    <s v="TR012"/>
    <x v="2"/>
    <x v="6"/>
    <s v="Fi01"/>
    <x v="3"/>
    <s v="AM4.vld"/>
    <s v="x1"/>
    <n v="35"/>
    <n v="0"/>
    <s v="AM"/>
    <s v="AM4"/>
    <n v="5209"/>
    <n v="19241"/>
    <x v="0"/>
    <x v="0"/>
    <x v="0"/>
    <n v="151.47"/>
    <n v="14.68"/>
    <n v="60.93"/>
    <n v="7538.73"/>
    <n v="166.15"/>
    <n v="60.93"/>
  </r>
  <r>
    <s v="I25_66to56"/>
    <s v="Win"/>
    <s v="TR012"/>
    <x v="2"/>
    <x v="6"/>
    <s v="Fi01"/>
    <x v="3"/>
    <s v="AM4.vld"/>
    <s v="x1"/>
    <n v="35"/>
    <n v="0"/>
    <s v="AM"/>
    <s v="AM4"/>
    <n v="5394"/>
    <n v="15366"/>
    <x v="0"/>
    <x v="1"/>
    <x v="0"/>
    <n v="157.85"/>
    <n v="16.600000000000001"/>
    <n v="102.21"/>
    <n v="6474.79"/>
    <n v="174.44"/>
    <n v="102.21"/>
  </r>
  <r>
    <s v="I25_66to56"/>
    <s v="Win"/>
    <s v="TR012"/>
    <x v="2"/>
    <x v="6"/>
    <s v="Fi01"/>
    <x v="3"/>
    <s v="AM4.vld"/>
    <s v="x1"/>
    <n v="35"/>
    <n v="0"/>
    <s v="AM"/>
    <s v="AM4"/>
    <n v="13270"/>
    <n v="11802"/>
    <x v="0"/>
    <x v="2"/>
    <x v="0"/>
    <n v="209.78"/>
    <n v="20.79"/>
    <n v="63.16"/>
    <n v="6577.55"/>
    <n v="230.56"/>
    <n v="63.16"/>
  </r>
  <r>
    <s v="I25_66to56"/>
    <s v="Win"/>
    <s v="TR012"/>
    <x v="2"/>
    <x v="6"/>
    <s v="Fi01"/>
    <x v="3"/>
    <s v="AM4.vld"/>
    <s v="x1"/>
    <n v="35"/>
    <n v="0"/>
    <s v="AM"/>
    <s v="AM4"/>
    <n v="15333"/>
    <n v="18991"/>
    <x v="1"/>
    <x v="3"/>
    <x v="0"/>
    <n v="886.92"/>
    <n v="13.31"/>
    <n v="15.35"/>
    <n v="4291.84"/>
    <n v="900.23"/>
    <n v="15.35"/>
  </r>
  <r>
    <s v="I25_66to56"/>
    <s v="Win"/>
    <s v="TR012"/>
    <x v="2"/>
    <x v="6"/>
    <s v="Fi01"/>
    <x v="3"/>
    <s v="AM4.vld"/>
    <s v="x1"/>
    <n v="35"/>
    <n v="0"/>
    <s v="AM"/>
    <s v="AM4"/>
    <n v="15740"/>
    <n v="15741"/>
    <x v="1"/>
    <x v="4"/>
    <x v="0"/>
    <n v="538.61"/>
    <n v="0"/>
    <n v="0"/>
    <n v="3885.99"/>
    <n v="538.61"/>
    <n v="0"/>
  </r>
  <r>
    <s v="I25_66to56"/>
    <s v="Win"/>
    <s v="TR012"/>
    <x v="2"/>
    <x v="6"/>
    <s v="Fi01"/>
    <x v="3"/>
    <s v="AM4.vld"/>
    <s v="x1"/>
    <n v="35"/>
    <n v="0"/>
    <s v="AM"/>
    <s v="AM4"/>
    <n v="15742"/>
    <n v="15743"/>
    <x v="0"/>
    <x v="5"/>
    <x v="0"/>
    <n v="220.04"/>
    <n v="0"/>
    <n v="0"/>
    <n v="3175.59"/>
    <n v="220.04"/>
    <n v="0"/>
  </r>
  <r>
    <s v="I25_66to56"/>
    <s v="Win"/>
    <s v="TR012"/>
    <x v="2"/>
    <x v="6"/>
    <s v="Fi01"/>
    <x v="3"/>
    <s v="AM4.vld"/>
    <s v="x1"/>
    <n v="35"/>
    <n v="0"/>
    <s v="AM"/>
    <s v="AM4"/>
    <n v="17350"/>
    <n v="17351"/>
    <x v="0"/>
    <x v="6"/>
    <x v="0"/>
    <n v="41.02"/>
    <n v="0"/>
    <n v="0"/>
    <n v="3164.29"/>
    <n v="41.02"/>
    <n v="0"/>
  </r>
  <r>
    <s v="I25_66to56"/>
    <s v="Win"/>
    <s v="TR012"/>
    <x v="2"/>
    <x v="6"/>
    <s v="Fi01"/>
    <x v="3"/>
    <s v="AM4.vld"/>
    <s v="x1"/>
    <n v="35"/>
    <n v="0"/>
    <s v="AM"/>
    <s v="AM4"/>
    <n v="17352"/>
    <n v="17353"/>
    <x v="1"/>
    <x v="7"/>
    <x v="0"/>
    <n v="106.84"/>
    <n v="0"/>
    <n v="0"/>
    <n v="3359.55"/>
    <n v="106.84"/>
    <n v="0"/>
  </r>
  <r>
    <s v="I25_66to56"/>
    <s v="Win"/>
    <s v="TR012"/>
    <x v="2"/>
    <x v="6"/>
    <s v="Fi01"/>
    <x v="3"/>
    <s v="AM4.vld"/>
    <s v="x1"/>
    <n v="35"/>
    <n v="0"/>
    <s v="AM"/>
    <s v="AM4"/>
    <n v="18993"/>
    <n v="15334"/>
    <x v="0"/>
    <x v="8"/>
    <x v="0"/>
    <n v="591.92999999999995"/>
    <n v="22.66"/>
    <n v="25.87"/>
    <n v="5078.24"/>
    <n v="614.59"/>
    <n v="25.87"/>
  </r>
  <r>
    <s v="I25_66to56"/>
    <s v="Win"/>
    <s v="TR012"/>
    <x v="2"/>
    <x v="6"/>
    <s v="Fi01"/>
    <x v="3"/>
    <s v="AM4.vld"/>
    <s v="x1"/>
    <n v="35"/>
    <n v="0"/>
    <s v="AM"/>
    <s v="AM4"/>
    <n v="18999"/>
    <n v="19000"/>
    <x v="1"/>
    <x v="9"/>
    <x v="0"/>
    <n v="578.24"/>
    <n v="33.43"/>
    <n v="88.1"/>
    <n v="5210.41"/>
    <n v="611.66999999999996"/>
    <n v="88.1"/>
  </r>
  <r>
    <s v="I25_66to56"/>
    <s v="Win"/>
    <s v="TR012"/>
    <x v="2"/>
    <x v="6"/>
    <s v="Fi01"/>
    <x v="3"/>
    <s v="AM4.vld"/>
    <s v="x1"/>
    <n v="35"/>
    <n v="0"/>
    <s v="AM"/>
    <s v="AM4"/>
    <n v="19002"/>
    <n v="19001"/>
    <x v="0"/>
    <x v="10"/>
    <x v="0"/>
    <n v="936.24"/>
    <n v="83.8"/>
    <n v="143.05000000000001"/>
    <n v="6375.97"/>
    <n v="1020.04"/>
    <n v="143.05000000000001"/>
  </r>
  <r>
    <s v="I25_66to56"/>
    <s v="Win"/>
    <s v="TR012"/>
    <x v="2"/>
    <x v="6"/>
    <s v="Fi01"/>
    <x v="3"/>
    <s v="AM4.vld"/>
    <s v="x1"/>
    <n v="35"/>
    <n v="0"/>
    <s v="AM"/>
    <s v="AM4"/>
    <n v="19004"/>
    <n v="13271"/>
    <x v="1"/>
    <x v="11"/>
    <x v="0"/>
    <n v="18.239999999999998"/>
    <n v="1.83"/>
    <n v="23.46"/>
    <n v="4563.07"/>
    <n v="20.07"/>
    <n v="23.46"/>
  </r>
  <r>
    <s v="I25_66to56"/>
    <s v="Win"/>
    <s v="TR012"/>
    <x v="2"/>
    <x v="6"/>
    <s v="Fi01"/>
    <x v="3"/>
    <s v="AM4.vld"/>
    <s v="x1"/>
    <n v="35"/>
    <n v="0"/>
    <s v="AM"/>
    <s v="AM4"/>
    <n v="19017"/>
    <n v="19018"/>
    <x v="1"/>
    <x v="11"/>
    <x v="1"/>
    <n v="698.33"/>
    <n v="48.24"/>
    <n v="131.33000000000001"/>
    <n v="877.91"/>
    <n v="746.57"/>
    <n v="131.33000000000001"/>
  </r>
  <r>
    <s v="I25_66to56"/>
    <s v="Win"/>
    <s v="TR012"/>
    <x v="2"/>
    <x v="6"/>
    <s v="Fi01"/>
    <x v="3"/>
    <s v="AM4.vld"/>
    <s v="x1"/>
    <n v="35"/>
    <n v="0"/>
    <s v="AM"/>
    <s v="AM4"/>
    <n v="19127"/>
    <n v="19239"/>
    <x v="0"/>
    <x v="0"/>
    <x v="1"/>
    <n v="1187.07"/>
    <n v="114.7"/>
    <n v="307.54000000000002"/>
    <n v="1609.31"/>
    <n v="1301.77"/>
    <n v="307.54000000000002"/>
  </r>
  <r>
    <s v="I25_66to56"/>
    <s v="Win"/>
    <s v="TR012"/>
    <x v="2"/>
    <x v="6"/>
    <s v="Fi01"/>
    <x v="3"/>
    <s v="AM4.vld"/>
    <s v="x1"/>
    <n v="35"/>
    <n v="0"/>
    <s v="AM"/>
    <s v="AM4"/>
    <n v="19131"/>
    <n v="19130"/>
    <x v="0"/>
    <x v="2"/>
    <x v="1"/>
    <n v="1174.68"/>
    <n v="108.43"/>
    <n v="309.7"/>
    <n v="1592.82"/>
    <n v="1283.1199999999999"/>
    <n v="309.7"/>
  </r>
  <r>
    <s v="I25_66to56"/>
    <s v="Win"/>
    <s v="TR012"/>
    <x v="2"/>
    <x v="6"/>
    <s v="Fi01"/>
    <x v="3"/>
    <s v="AM4.vld"/>
    <s v="x1"/>
    <n v="35"/>
    <n v="0"/>
    <s v="AM"/>
    <s v="AM4"/>
    <n v="19136"/>
    <n v="19135"/>
    <x v="0"/>
    <x v="1"/>
    <x v="1"/>
    <n v="1059.3699999999999"/>
    <n v="95.48"/>
    <n v="226.88"/>
    <n v="1381.73"/>
    <n v="1154.8499999999999"/>
    <n v="226.88"/>
  </r>
  <r>
    <s v="I25_66to56"/>
    <s v="Win"/>
    <s v="TR012"/>
    <x v="2"/>
    <x v="6"/>
    <s v="Fi01"/>
    <x v="4"/>
    <s v="AM5.vld"/>
    <s v="x1"/>
    <n v="35"/>
    <n v="0"/>
    <s v="AM"/>
    <s v="AM5"/>
    <n v="5209"/>
    <n v="19241"/>
    <x v="0"/>
    <x v="0"/>
    <x v="0"/>
    <n v="101.13"/>
    <n v="9.85"/>
    <n v="44.13"/>
    <n v="3530.19"/>
    <n v="110.97"/>
    <n v="44.13"/>
  </r>
  <r>
    <s v="I25_66to56"/>
    <s v="Win"/>
    <s v="TR012"/>
    <x v="2"/>
    <x v="6"/>
    <s v="Fi01"/>
    <x v="4"/>
    <s v="AM5.vld"/>
    <s v="x1"/>
    <n v="35"/>
    <n v="0"/>
    <s v="AM"/>
    <s v="AM5"/>
    <n v="5394"/>
    <n v="15366"/>
    <x v="0"/>
    <x v="1"/>
    <x v="0"/>
    <n v="93.92"/>
    <n v="9.4600000000000009"/>
    <n v="45.12"/>
    <n v="3077.46"/>
    <n v="103.38"/>
    <n v="45.12"/>
  </r>
  <r>
    <s v="I25_66to56"/>
    <s v="Win"/>
    <s v="TR012"/>
    <x v="2"/>
    <x v="6"/>
    <s v="Fi01"/>
    <x v="4"/>
    <s v="AM5.vld"/>
    <s v="x1"/>
    <n v="35"/>
    <n v="0"/>
    <s v="AM"/>
    <s v="AM5"/>
    <n v="13270"/>
    <n v="11802"/>
    <x v="0"/>
    <x v="2"/>
    <x v="0"/>
    <n v="75.64"/>
    <n v="7.15"/>
    <n v="19.059999999999999"/>
    <n v="3120.27"/>
    <n v="82.79"/>
    <n v="19.059999999999999"/>
  </r>
  <r>
    <s v="I25_66to56"/>
    <s v="Win"/>
    <s v="TR012"/>
    <x v="2"/>
    <x v="6"/>
    <s v="Fi01"/>
    <x v="4"/>
    <s v="AM5.vld"/>
    <s v="x1"/>
    <n v="35"/>
    <n v="0"/>
    <s v="AM"/>
    <s v="AM5"/>
    <n v="15333"/>
    <n v="18991"/>
    <x v="1"/>
    <x v="3"/>
    <x v="0"/>
    <n v="474.36"/>
    <n v="7.16"/>
    <n v="8.01"/>
    <n v="2084"/>
    <n v="481.52"/>
    <n v="8.01"/>
  </r>
  <r>
    <s v="I25_66to56"/>
    <s v="Win"/>
    <s v="TR012"/>
    <x v="2"/>
    <x v="6"/>
    <s v="Fi01"/>
    <x v="4"/>
    <s v="AM5.vld"/>
    <s v="x1"/>
    <n v="35"/>
    <n v="0"/>
    <s v="AM"/>
    <s v="AM5"/>
    <n v="15740"/>
    <n v="15741"/>
    <x v="1"/>
    <x v="4"/>
    <x v="0"/>
    <n v="298.98"/>
    <n v="0"/>
    <n v="0"/>
    <n v="1893"/>
    <n v="298.98"/>
    <n v="0"/>
  </r>
  <r>
    <s v="I25_66to56"/>
    <s v="Win"/>
    <s v="TR012"/>
    <x v="2"/>
    <x v="6"/>
    <s v="Fi01"/>
    <x v="4"/>
    <s v="AM5.vld"/>
    <s v="x1"/>
    <n v="35"/>
    <n v="0"/>
    <s v="AM"/>
    <s v="AM5"/>
    <n v="15742"/>
    <n v="15743"/>
    <x v="0"/>
    <x v="5"/>
    <x v="0"/>
    <n v="103.56"/>
    <n v="0"/>
    <n v="0"/>
    <n v="1297.8699999999999"/>
    <n v="103.56"/>
    <n v="0"/>
  </r>
  <r>
    <s v="I25_66to56"/>
    <s v="Win"/>
    <s v="TR012"/>
    <x v="2"/>
    <x v="6"/>
    <s v="Fi01"/>
    <x v="4"/>
    <s v="AM5.vld"/>
    <s v="x1"/>
    <n v="35"/>
    <n v="0"/>
    <s v="AM"/>
    <s v="AM5"/>
    <n v="17350"/>
    <n v="17351"/>
    <x v="0"/>
    <x v="6"/>
    <x v="0"/>
    <n v="26.05"/>
    <n v="0"/>
    <n v="0"/>
    <n v="1531.86"/>
    <n v="26.05"/>
    <n v="0"/>
  </r>
  <r>
    <s v="I25_66to56"/>
    <s v="Win"/>
    <s v="TR012"/>
    <x v="2"/>
    <x v="6"/>
    <s v="Fi01"/>
    <x v="4"/>
    <s v="AM5.vld"/>
    <s v="x1"/>
    <n v="35"/>
    <n v="0"/>
    <s v="AM"/>
    <s v="AM5"/>
    <n v="17352"/>
    <n v="17353"/>
    <x v="1"/>
    <x v="7"/>
    <x v="0"/>
    <n v="62.55"/>
    <n v="0"/>
    <n v="0"/>
    <n v="1652.35"/>
    <n v="62.55"/>
    <n v="0"/>
  </r>
  <r>
    <s v="I25_66to56"/>
    <s v="Win"/>
    <s v="TR012"/>
    <x v="2"/>
    <x v="6"/>
    <s v="Fi01"/>
    <x v="4"/>
    <s v="AM5.vld"/>
    <s v="x1"/>
    <n v="35"/>
    <n v="0"/>
    <s v="AM"/>
    <s v="AM5"/>
    <n v="18993"/>
    <n v="15334"/>
    <x v="0"/>
    <x v="8"/>
    <x v="0"/>
    <n v="269.5"/>
    <n v="9.9600000000000009"/>
    <n v="12.02"/>
    <n v="2244.77"/>
    <n v="279.45999999999998"/>
    <n v="12.02"/>
  </r>
  <r>
    <s v="I25_66to56"/>
    <s v="Win"/>
    <s v="TR012"/>
    <x v="2"/>
    <x v="6"/>
    <s v="Fi01"/>
    <x v="4"/>
    <s v="AM5.vld"/>
    <s v="x1"/>
    <n v="35"/>
    <n v="0"/>
    <s v="AM"/>
    <s v="AM5"/>
    <n v="18999"/>
    <n v="19000"/>
    <x v="1"/>
    <x v="9"/>
    <x v="0"/>
    <n v="353.47"/>
    <n v="17.829999999999998"/>
    <n v="46.05"/>
    <n v="2637.57"/>
    <n v="371.3"/>
    <n v="46.05"/>
  </r>
  <r>
    <s v="I25_66to56"/>
    <s v="Win"/>
    <s v="TR012"/>
    <x v="2"/>
    <x v="6"/>
    <s v="Fi01"/>
    <x v="4"/>
    <s v="AM5.vld"/>
    <s v="x1"/>
    <n v="35"/>
    <n v="0"/>
    <s v="AM"/>
    <s v="AM5"/>
    <n v="19002"/>
    <n v="19001"/>
    <x v="0"/>
    <x v="10"/>
    <x v="0"/>
    <n v="411.03"/>
    <n v="34.03"/>
    <n v="66.44"/>
    <n v="2946.29"/>
    <n v="445.06"/>
    <n v="66.44"/>
  </r>
  <r>
    <s v="I25_66to56"/>
    <s v="Win"/>
    <s v="TR012"/>
    <x v="2"/>
    <x v="6"/>
    <s v="Fi01"/>
    <x v="4"/>
    <s v="AM5.vld"/>
    <s v="x1"/>
    <n v="35"/>
    <n v="0"/>
    <s v="AM"/>
    <s v="AM5"/>
    <n v="19004"/>
    <n v="13271"/>
    <x v="1"/>
    <x v="11"/>
    <x v="0"/>
    <n v="10.17"/>
    <n v="0.96"/>
    <n v="9.8800000000000008"/>
    <n v="2462.9299999999998"/>
    <n v="11.13"/>
    <n v="9.8800000000000008"/>
  </r>
  <r>
    <s v="I25_66to56"/>
    <s v="Win"/>
    <s v="TR012"/>
    <x v="2"/>
    <x v="6"/>
    <s v="Fi01"/>
    <x v="4"/>
    <s v="AM5.vld"/>
    <s v="x1"/>
    <n v="35"/>
    <n v="0"/>
    <s v="AM"/>
    <s v="AM5"/>
    <n v="19017"/>
    <n v="19018"/>
    <x v="1"/>
    <x v="11"/>
    <x v="1"/>
    <n v="460.68"/>
    <n v="29.22"/>
    <n v="70.03"/>
    <n v="559.92999999999995"/>
    <n v="489.9"/>
    <n v="70.03"/>
  </r>
  <r>
    <s v="I25_66to56"/>
    <s v="Win"/>
    <s v="TR012"/>
    <x v="2"/>
    <x v="6"/>
    <s v="Fi01"/>
    <x v="4"/>
    <s v="AM5.vld"/>
    <s v="x1"/>
    <n v="35"/>
    <n v="0"/>
    <s v="AM"/>
    <s v="AM5"/>
    <n v="19127"/>
    <n v="19239"/>
    <x v="0"/>
    <x v="0"/>
    <x v="1"/>
    <n v="547.95000000000005"/>
    <n v="48.86"/>
    <n v="124.96"/>
    <n v="721.78"/>
    <n v="596.80999999999995"/>
    <n v="124.96"/>
  </r>
  <r>
    <s v="I25_66to56"/>
    <s v="Win"/>
    <s v="TR012"/>
    <x v="2"/>
    <x v="6"/>
    <s v="Fi01"/>
    <x v="4"/>
    <s v="AM5.vld"/>
    <s v="x1"/>
    <n v="35"/>
    <n v="0"/>
    <s v="AM"/>
    <s v="AM5"/>
    <n v="19131"/>
    <n v="19130"/>
    <x v="0"/>
    <x v="2"/>
    <x v="1"/>
    <n v="559.82000000000005"/>
    <n v="47.53"/>
    <n v="127.81"/>
    <n v="735.16"/>
    <n v="607.35"/>
    <n v="127.81"/>
  </r>
  <r>
    <s v="I25_66to56"/>
    <s v="Win"/>
    <s v="TR012"/>
    <x v="2"/>
    <x v="6"/>
    <s v="Fi01"/>
    <x v="4"/>
    <s v="AM5.vld"/>
    <s v="x1"/>
    <n v="35"/>
    <n v="0"/>
    <s v="AM"/>
    <s v="AM5"/>
    <n v="19136"/>
    <n v="19135"/>
    <x v="0"/>
    <x v="1"/>
    <x v="1"/>
    <n v="481.24"/>
    <n v="39.28"/>
    <n v="89.93"/>
    <n v="610.44000000000005"/>
    <n v="520.52"/>
    <n v="89.93"/>
  </r>
  <r>
    <s v="I25_66to56"/>
    <s v="Win"/>
    <s v="TR012"/>
    <x v="2"/>
    <x v="6"/>
    <s v="Fi01"/>
    <x v="5"/>
    <s v="AM6.vld"/>
    <s v="x1"/>
    <n v="35"/>
    <n v="0"/>
    <s v="AM"/>
    <s v="AM6"/>
    <n v="5209"/>
    <n v="19241"/>
    <x v="0"/>
    <x v="0"/>
    <x v="0"/>
    <n v="218.16"/>
    <n v="12.09"/>
    <n v="41.9"/>
    <n v="7655.91"/>
    <n v="230.24"/>
    <n v="41.9"/>
  </r>
  <r>
    <s v="I25_66to56"/>
    <s v="Win"/>
    <s v="TR012"/>
    <x v="2"/>
    <x v="6"/>
    <s v="Fi01"/>
    <x v="5"/>
    <s v="AM6.vld"/>
    <s v="x1"/>
    <n v="35"/>
    <n v="0"/>
    <s v="AM"/>
    <s v="AM6"/>
    <n v="5394"/>
    <n v="15366"/>
    <x v="0"/>
    <x v="1"/>
    <x v="0"/>
    <n v="223.33"/>
    <n v="20.65"/>
    <n v="73"/>
    <n v="6481.79"/>
    <n v="243.98"/>
    <n v="73"/>
  </r>
  <r>
    <s v="I25_66to56"/>
    <s v="Win"/>
    <s v="TR012"/>
    <x v="2"/>
    <x v="6"/>
    <s v="Fi01"/>
    <x v="5"/>
    <s v="AM6.vld"/>
    <s v="x1"/>
    <n v="35"/>
    <n v="0"/>
    <s v="AM"/>
    <s v="AM6"/>
    <n v="13270"/>
    <n v="11802"/>
    <x v="0"/>
    <x v="2"/>
    <x v="0"/>
    <n v="139.4"/>
    <n v="11.13"/>
    <n v="25.57"/>
    <n v="6545.7"/>
    <n v="150.54"/>
    <n v="25.57"/>
  </r>
  <r>
    <s v="I25_66to56"/>
    <s v="Win"/>
    <s v="TR012"/>
    <x v="2"/>
    <x v="6"/>
    <s v="Fi01"/>
    <x v="5"/>
    <s v="AM6.vld"/>
    <s v="x1"/>
    <n v="35"/>
    <n v="0"/>
    <s v="AM"/>
    <s v="AM6"/>
    <n v="15333"/>
    <n v="18991"/>
    <x v="1"/>
    <x v="3"/>
    <x v="0"/>
    <n v="976.74"/>
    <n v="17.489999999999998"/>
    <n v="21.94"/>
    <n v="4893.82"/>
    <n v="994.23"/>
    <n v="21.94"/>
  </r>
  <r>
    <s v="I25_66to56"/>
    <s v="Win"/>
    <s v="TR012"/>
    <x v="2"/>
    <x v="6"/>
    <s v="Fi01"/>
    <x v="5"/>
    <s v="AM6.vld"/>
    <s v="x1"/>
    <n v="35"/>
    <n v="0"/>
    <s v="AM"/>
    <s v="AM6"/>
    <n v="15740"/>
    <n v="15741"/>
    <x v="1"/>
    <x v="4"/>
    <x v="0"/>
    <n v="611.65"/>
    <n v="0"/>
    <n v="0"/>
    <n v="4262.3100000000004"/>
    <n v="611.65"/>
    <n v="0"/>
  </r>
  <r>
    <s v="I25_66to56"/>
    <s v="Win"/>
    <s v="TR012"/>
    <x v="2"/>
    <x v="6"/>
    <s v="Fi01"/>
    <x v="5"/>
    <s v="AM6.vld"/>
    <s v="x1"/>
    <n v="35"/>
    <n v="0"/>
    <s v="AM"/>
    <s v="AM6"/>
    <n v="15742"/>
    <n v="15743"/>
    <x v="0"/>
    <x v="5"/>
    <x v="0"/>
    <n v="198.51"/>
    <n v="0"/>
    <n v="0"/>
    <n v="3042.98"/>
    <n v="198.51"/>
    <n v="0"/>
  </r>
  <r>
    <s v="I25_66to56"/>
    <s v="Win"/>
    <s v="TR012"/>
    <x v="2"/>
    <x v="6"/>
    <s v="Fi01"/>
    <x v="5"/>
    <s v="AM6.vld"/>
    <s v="x1"/>
    <n v="35"/>
    <n v="0"/>
    <s v="AM"/>
    <s v="AM6"/>
    <n v="17350"/>
    <n v="17351"/>
    <x v="0"/>
    <x v="6"/>
    <x v="0"/>
    <n v="49.84"/>
    <n v="0"/>
    <n v="0"/>
    <n v="3080.29"/>
    <n v="49.84"/>
    <n v="0"/>
  </r>
  <r>
    <s v="I25_66to56"/>
    <s v="Win"/>
    <s v="TR012"/>
    <x v="2"/>
    <x v="6"/>
    <s v="Fi01"/>
    <x v="5"/>
    <s v="AM6.vld"/>
    <s v="x1"/>
    <n v="35"/>
    <n v="0"/>
    <s v="AM"/>
    <s v="AM6"/>
    <n v="17352"/>
    <n v="17353"/>
    <x v="1"/>
    <x v="7"/>
    <x v="0"/>
    <n v="125.93"/>
    <n v="0"/>
    <n v="0"/>
    <n v="3260.48"/>
    <n v="125.93"/>
    <n v="0"/>
  </r>
  <r>
    <s v="I25_66to56"/>
    <s v="Win"/>
    <s v="TR012"/>
    <x v="2"/>
    <x v="6"/>
    <s v="Fi01"/>
    <x v="5"/>
    <s v="AM6.vld"/>
    <s v="x1"/>
    <n v="35"/>
    <n v="0"/>
    <s v="AM"/>
    <s v="AM6"/>
    <n v="18993"/>
    <n v="15334"/>
    <x v="0"/>
    <x v="8"/>
    <x v="0"/>
    <n v="439.22"/>
    <n v="16.510000000000002"/>
    <n v="25.1"/>
    <n v="4411.7700000000004"/>
    <n v="455.73"/>
    <n v="25.1"/>
  </r>
  <r>
    <s v="I25_66to56"/>
    <s v="Win"/>
    <s v="TR012"/>
    <x v="2"/>
    <x v="6"/>
    <s v="Fi01"/>
    <x v="5"/>
    <s v="AM6.vld"/>
    <s v="x1"/>
    <n v="35"/>
    <n v="0"/>
    <s v="AM"/>
    <s v="AM6"/>
    <n v="18999"/>
    <n v="19000"/>
    <x v="1"/>
    <x v="9"/>
    <x v="0"/>
    <n v="873.31"/>
    <n v="36.4"/>
    <n v="90.4"/>
    <n v="6129.2"/>
    <n v="909.72"/>
    <n v="90.4"/>
  </r>
  <r>
    <s v="I25_66to56"/>
    <s v="Win"/>
    <s v="TR012"/>
    <x v="2"/>
    <x v="6"/>
    <s v="Fi01"/>
    <x v="5"/>
    <s v="AM6.vld"/>
    <s v="x1"/>
    <n v="35"/>
    <n v="0"/>
    <s v="AM"/>
    <s v="AM6"/>
    <n v="19002"/>
    <n v="19001"/>
    <x v="0"/>
    <x v="10"/>
    <x v="0"/>
    <n v="592.77"/>
    <n v="35.21"/>
    <n v="91.78"/>
    <n v="6026.72"/>
    <n v="627.98"/>
    <n v="91.78"/>
  </r>
  <r>
    <s v="I25_66to56"/>
    <s v="Win"/>
    <s v="TR012"/>
    <x v="2"/>
    <x v="6"/>
    <s v="Fi01"/>
    <x v="5"/>
    <s v="AM6.vld"/>
    <s v="x1"/>
    <n v="35"/>
    <n v="0"/>
    <s v="AM"/>
    <s v="AM6"/>
    <n v="19004"/>
    <n v="13271"/>
    <x v="1"/>
    <x v="11"/>
    <x v="0"/>
    <n v="30.04"/>
    <n v="2.23"/>
    <n v="36.79"/>
    <n v="5813.71"/>
    <n v="32.270000000000003"/>
    <n v="36.79"/>
  </r>
  <r>
    <s v="I25_66to56"/>
    <s v="Win"/>
    <s v="TR012"/>
    <x v="2"/>
    <x v="6"/>
    <s v="Fi01"/>
    <x v="5"/>
    <s v="AM6.vld"/>
    <s v="x1"/>
    <n v="35"/>
    <n v="0"/>
    <s v="AM"/>
    <s v="AM6"/>
    <n v="19017"/>
    <n v="19018"/>
    <x v="1"/>
    <x v="11"/>
    <x v="1"/>
    <n v="1250.97"/>
    <n v="72.89"/>
    <n v="129.51"/>
    <n v="1453.37"/>
    <n v="1323.86"/>
    <n v="129.51"/>
  </r>
  <r>
    <s v="I25_66to56"/>
    <s v="Win"/>
    <s v="TR012"/>
    <x v="2"/>
    <x v="6"/>
    <s v="Fi01"/>
    <x v="5"/>
    <s v="AM6.vld"/>
    <s v="x1"/>
    <n v="35"/>
    <n v="0"/>
    <s v="AM"/>
    <s v="AM6"/>
    <n v="19127"/>
    <n v="19239"/>
    <x v="0"/>
    <x v="0"/>
    <x v="1"/>
    <n v="1030.9100000000001"/>
    <n v="78.48"/>
    <n v="199.37"/>
    <n v="1308.76"/>
    <n v="1109.3800000000001"/>
    <n v="199.37"/>
  </r>
  <r>
    <s v="I25_66to56"/>
    <s v="Win"/>
    <s v="TR012"/>
    <x v="2"/>
    <x v="6"/>
    <s v="Fi01"/>
    <x v="5"/>
    <s v="AM6.vld"/>
    <s v="x1"/>
    <n v="35"/>
    <n v="0"/>
    <s v="AM"/>
    <s v="AM6"/>
    <n v="19131"/>
    <n v="19130"/>
    <x v="0"/>
    <x v="2"/>
    <x v="1"/>
    <n v="1144.07"/>
    <n v="80.67"/>
    <n v="201.92"/>
    <n v="1426.67"/>
    <n v="1224.74"/>
    <n v="201.92"/>
  </r>
  <r>
    <s v="I25_66to56"/>
    <s v="Win"/>
    <s v="TR012"/>
    <x v="2"/>
    <x v="6"/>
    <s v="Fi01"/>
    <x v="5"/>
    <s v="AM6.vld"/>
    <s v="x1"/>
    <n v="35"/>
    <n v="0"/>
    <s v="AM"/>
    <s v="AM6"/>
    <n v="19136"/>
    <n v="19135"/>
    <x v="0"/>
    <x v="1"/>
    <x v="1"/>
    <n v="958.58"/>
    <n v="62.17"/>
    <n v="139.05000000000001"/>
    <n v="1159.8"/>
    <n v="1020.75"/>
    <n v="139.05000000000001"/>
  </r>
  <r>
    <s v="I25_66to56"/>
    <s v="Win"/>
    <s v="TR012"/>
    <x v="2"/>
    <x v="6"/>
    <s v="Fi01"/>
    <x v="6"/>
    <s v="MD1.vld"/>
    <s v="x1"/>
    <n v="35"/>
    <n v="0"/>
    <s v="MD"/>
    <s v="MD1"/>
    <n v="5209"/>
    <n v="19241"/>
    <x v="0"/>
    <x v="0"/>
    <x v="0"/>
    <n v="264.69"/>
    <n v="15.53"/>
    <n v="58.83"/>
    <n v="10135.799999999999"/>
    <n v="280.22000000000003"/>
    <n v="58.83"/>
  </r>
  <r>
    <s v="I25_66to56"/>
    <s v="Win"/>
    <s v="TR012"/>
    <x v="2"/>
    <x v="6"/>
    <s v="Fi01"/>
    <x v="6"/>
    <s v="MD1.vld"/>
    <s v="x1"/>
    <n v="35"/>
    <n v="0"/>
    <s v="MD"/>
    <s v="MD1"/>
    <n v="5394"/>
    <n v="15366"/>
    <x v="0"/>
    <x v="1"/>
    <x v="0"/>
    <n v="206.92"/>
    <n v="15.3"/>
    <n v="40.880000000000003"/>
    <n v="8923.15"/>
    <n v="222.22"/>
    <n v="40.880000000000003"/>
  </r>
  <r>
    <s v="I25_66to56"/>
    <s v="Win"/>
    <s v="TR012"/>
    <x v="2"/>
    <x v="6"/>
    <s v="Fi01"/>
    <x v="6"/>
    <s v="MD1.vld"/>
    <s v="x1"/>
    <n v="35"/>
    <n v="0"/>
    <s v="MD"/>
    <s v="MD1"/>
    <n v="13270"/>
    <n v="11802"/>
    <x v="0"/>
    <x v="2"/>
    <x v="0"/>
    <n v="302.82"/>
    <n v="21.48"/>
    <n v="26.75"/>
    <n v="9182.84"/>
    <n v="324.3"/>
    <n v="26.75"/>
  </r>
  <r>
    <s v="I25_66to56"/>
    <s v="Win"/>
    <s v="TR012"/>
    <x v="2"/>
    <x v="6"/>
    <s v="Fi01"/>
    <x v="6"/>
    <s v="MD1.vld"/>
    <s v="x1"/>
    <n v="35"/>
    <n v="0"/>
    <s v="MD"/>
    <s v="MD1"/>
    <n v="15333"/>
    <n v="18991"/>
    <x v="1"/>
    <x v="3"/>
    <x v="0"/>
    <n v="1073.4100000000001"/>
    <n v="17.04"/>
    <n v="31.16"/>
    <n v="7731.13"/>
    <n v="1090.46"/>
    <n v="31.16"/>
  </r>
  <r>
    <s v="I25_66to56"/>
    <s v="Win"/>
    <s v="TR012"/>
    <x v="2"/>
    <x v="6"/>
    <s v="Fi01"/>
    <x v="6"/>
    <s v="MD1.vld"/>
    <s v="x1"/>
    <n v="35"/>
    <n v="0"/>
    <s v="MD"/>
    <s v="MD1"/>
    <n v="15740"/>
    <n v="15741"/>
    <x v="1"/>
    <x v="4"/>
    <x v="0"/>
    <n v="754.37"/>
    <n v="0"/>
    <n v="0"/>
    <n v="6832.13"/>
    <n v="754.37"/>
    <n v="0"/>
  </r>
  <r>
    <s v="I25_66to56"/>
    <s v="Win"/>
    <s v="TR012"/>
    <x v="2"/>
    <x v="6"/>
    <s v="Fi01"/>
    <x v="6"/>
    <s v="MD1.vld"/>
    <s v="x1"/>
    <n v="35"/>
    <n v="0"/>
    <s v="MD"/>
    <s v="MD1"/>
    <n v="15742"/>
    <n v="15743"/>
    <x v="0"/>
    <x v="5"/>
    <x v="0"/>
    <n v="309.93"/>
    <n v="0"/>
    <n v="0"/>
    <n v="3693.51"/>
    <n v="309.93"/>
    <n v="0"/>
  </r>
  <r>
    <s v="I25_66to56"/>
    <s v="Win"/>
    <s v="TR012"/>
    <x v="2"/>
    <x v="6"/>
    <s v="Fi01"/>
    <x v="6"/>
    <s v="MD1.vld"/>
    <s v="x1"/>
    <n v="35"/>
    <n v="0"/>
    <s v="MD"/>
    <s v="MD1"/>
    <n v="17350"/>
    <n v="17351"/>
    <x v="0"/>
    <x v="6"/>
    <x v="0"/>
    <n v="98.6"/>
    <n v="0"/>
    <n v="0"/>
    <n v="4513.57"/>
    <n v="98.6"/>
    <n v="0"/>
  </r>
  <r>
    <s v="I25_66to56"/>
    <s v="Win"/>
    <s v="TR012"/>
    <x v="2"/>
    <x v="6"/>
    <s v="Fi01"/>
    <x v="6"/>
    <s v="MD1.vld"/>
    <s v="x1"/>
    <n v="35"/>
    <n v="0"/>
    <s v="MD"/>
    <s v="MD1"/>
    <n v="17352"/>
    <n v="17353"/>
    <x v="1"/>
    <x v="7"/>
    <x v="0"/>
    <n v="195.52"/>
    <n v="0"/>
    <n v="0"/>
    <n v="5195.09"/>
    <n v="195.52"/>
    <n v="0"/>
  </r>
  <r>
    <s v="I25_66to56"/>
    <s v="Win"/>
    <s v="TR012"/>
    <x v="2"/>
    <x v="6"/>
    <s v="Fi01"/>
    <x v="6"/>
    <s v="MD1.vld"/>
    <s v="x1"/>
    <n v="35"/>
    <n v="0"/>
    <s v="MD"/>
    <s v="MD1"/>
    <n v="18993"/>
    <n v="15334"/>
    <x v="0"/>
    <x v="8"/>
    <x v="0"/>
    <n v="540.66999999999996"/>
    <n v="18.98"/>
    <n v="32.4"/>
    <n v="5354.32"/>
    <n v="559.65"/>
    <n v="32.4"/>
  </r>
  <r>
    <s v="I25_66to56"/>
    <s v="Win"/>
    <s v="TR012"/>
    <x v="2"/>
    <x v="6"/>
    <s v="Fi01"/>
    <x v="6"/>
    <s v="MD1.vld"/>
    <s v="x1"/>
    <n v="35"/>
    <n v="0"/>
    <s v="MD"/>
    <s v="MD1"/>
    <n v="18999"/>
    <n v="19000"/>
    <x v="1"/>
    <x v="9"/>
    <x v="0"/>
    <n v="1211.3699999999999"/>
    <n v="39.28"/>
    <n v="119.28"/>
    <n v="9945.73"/>
    <n v="1250.6500000000001"/>
    <n v="119.28"/>
  </r>
  <r>
    <s v="I25_66to56"/>
    <s v="Win"/>
    <s v="TR012"/>
    <x v="2"/>
    <x v="6"/>
    <s v="Fi01"/>
    <x v="6"/>
    <s v="MD1.vld"/>
    <s v="x1"/>
    <n v="35"/>
    <n v="0"/>
    <s v="MD"/>
    <s v="MD1"/>
    <n v="19002"/>
    <n v="19001"/>
    <x v="0"/>
    <x v="10"/>
    <x v="0"/>
    <n v="946.53"/>
    <n v="44.89"/>
    <n v="116.04"/>
    <n v="8695.9599999999991"/>
    <n v="991.42"/>
    <n v="116.04"/>
  </r>
  <r>
    <s v="I25_66to56"/>
    <s v="Win"/>
    <s v="TR012"/>
    <x v="2"/>
    <x v="6"/>
    <s v="Fi01"/>
    <x v="6"/>
    <s v="MD1.vld"/>
    <s v="x1"/>
    <n v="35"/>
    <n v="0"/>
    <s v="MD"/>
    <s v="MD1"/>
    <n v="19004"/>
    <n v="13271"/>
    <x v="1"/>
    <x v="11"/>
    <x v="0"/>
    <n v="50.74"/>
    <n v="3.96"/>
    <n v="31.9"/>
    <n v="9601.43"/>
    <n v="54.7"/>
    <n v="31.9"/>
  </r>
  <r>
    <s v="I25_66to56"/>
    <s v="Win"/>
    <s v="TR012"/>
    <x v="2"/>
    <x v="6"/>
    <s v="Fi01"/>
    <x v="6"/>
    <s v="MD1.vld"/>
    <s v="x1"/>
    <n v="35"/>
    <n v="0"/>
    <s v="MD"/>
    <s v="MD1"/>
    <n v="19017"/>
    <n v="19018"/>
    <x v="1"/>
    <x v="11"/>
    <x v="1"/>
    <n v="1798.45"/>
    <n v="89.73"/>
    <n v="211.22"/>
    <n v="2099.4"/>
    <n v="1888.18"/>
    <n v="211.22"/>
  </r>
  <r>
    <s v="I25_66to56"/>
    <s v="Win"/>
    <s v="TR012"/>
    <x v="2"/>
    <x v="6"/>
    <s v="Fi01"/>
    <x v="6"/>
    <s v="MD1.vld"/>
    <s v="x1"/>
    <n v="35"/>
    <n v="0"/>
    <s v="MD"/>
    <s v="MD1"/>
    <n v="19127"/>
    <n v="19239"/>
    <x v="0"/>
    <x v="0"/>
    <x v="1"/>
    <n v="1641.6"/>
    <n v="99.71"/>
    <n v="167.17"/>
    <n v="1908.48"/>
    <n v="1741.31"/>
    <n v="167.17"/>
  </r>
  <r>
    <s v="I25_66to56"/>
    <s v="Win"/>
    <s v="TR012"/>
    <x v="2"/>
    <x v="6"/>
    <s v="Fi01"/>
    <x v="6"/>
    <s v="MD1.vld"/>
    <s v="x1"/>
    <n v="35"/>
    <n v="0"/>
    <s v="MD"/>
    <s v="MD1"/>
    <n v="19131"/>
    <n v="19130"/>
    <x v="0"/>
    <x v="2"/>
    <x v="1"/>
    <n v="1669.78"/>
    <n v="97.02"/>
    <n v="185.43"/>
    <n v="1952.23"/>
    <n v="1766.8"/>
    <n v="185.43"/>
  </r>
  <r>
    <s v="I25_66to56"/>
    <s v="Win"/>
    <s v="TR012"/>
    <x v="2"/>
    <x v="6"/>
    <s v="Fi01"/>
    <x v="6"/>
    <s v="MD1.vld"/>
    <s v="x1"/>
    <n v="35"/>
    <n v="0"/>
    <s v="MD"/>
    <s v="MD1"/>
    <n v="19136"/>
    <n v="19135"/>
    <x v="0"/>
    <x v="1"/>
    <x v="1"/>
    <n v="1528.08"/>
    <n v="87.26"/>
    <n v="172.28"/>
    <n v="1787.61"/>
    <n v="1615.34"/>
    <n v="172.28"/>
  </r>
  <r>
    <s v="I25_66to56"/>
    <s v="Win"/>
    <s v="TR012"/>
    <x v="2"/>
    <x v="6"/>
    <s v="Fi01"/>
    <x v="7"/>
    <s v="MD2.vld"/>
    <s v="x1"/>
    <n v="35"/>
    <n v="0"/>
    <s v="MD"/>
    <s v="MD2"/>
    <n v="5209"/>
    <n v="19241"/>
    <x v="0"/>
    <x v="0"/>
    <x v="0"/>
    <n v="972.24"/>
    <n v="74.650000000000006"/>
    <n v="101.79"/>
    <n v="16516.259999999998"/>
    <n v="1046.8800000000001"/>
    <n v="101.79"/>
  </r>
  <r>
    <s v="I25_66to56"/>
    <s v="Win"/>
    <s v="TR012"/>
    <x v="2"/>
    <x v="6"/>
    <s v="Fi01"/>
    <x v="7"/>
    <s v="MD2.vld"/>
    <s v="x1"/>
    <n v="35"/>
    <n v="0"/>
    <s v="MD"/>
    <s v="MD2"/>
    <n v="5394"/>
    <n v="15366"/>
    <x v="0"/>
    <x v="1"/>
    <x v="0"/>
    <n v="941.89"/>
    <n v="91.51"/>
    <n v="102.56"/>
    <n v="14578.7"/>
    <n v="1033.4000000000001"/>
    <n v="102.56"/>
  </r>
  <r>
    <s v="I25_66to56"/>
    <s v="Win"/>
    <s v="TR012"/>
    <x v="2"/>
    <x v="6"/>
    <s v="Fi01"/>
    <x v="7"/>
    <s v="MD2.vld"/>
    <s v="x1"/>
    <n v="35"/>
    <n v="0"/>
    <s v="MD"/>
    <s v="MD2"/>
    <n v="13270"/>
    <n v="11802"/>
    <x v="0"/>
    <x v="2"/>
    <x v="0"/>
    <n v="659.09"/>
    <n v="43.96"/>
    <n v="45.84"/>
    <n v="14635.16"/>
    <n v="703.05"/>
    <n v="45.84"/>
  </r>
  <r>
    <s v="I25_66to56"/>
    <s v="Win"/>
    <s v="TR012"/>
    <x v="2"/>
    <x v="6"/>
    <s v="Fi01"/>
    <x v="7"/>
    <s v="MD2.vld"/>
    <s v="x1"/>
    <n v="35"/>
    <n v="0"/>
    <s v="MD"/>
    <s v="MD2"/>
    <n v="15333"/>
    <n v="18991"/>
    <x v="1"/>
    <x v="3"/>
    <x v="0"/>
    <n v="1828.91"/>
    <n v="31.47"/>
    <n v="54.2"/>
    <n v="13230.44"/>
    <n v="1860.37"/>
    <n v="54.2"/>
  </r>
  <r>
    <s v="I25_66to56"/>
    <s v="Win"/>
    <s v="TR012"/>
    <x v="2"/>
    <x v="6"/>
    <s v="Fi01"/>
    <x v="7"/>
    <s v="MD2.vld"/>
    <s v="x1"/>
    <n v="35"/>
    <n v="0"/>
    <s v="MD"/>
    <s v="MD2"/>
    <n v="15740"/>
    <n v="15741"/>
    <x v="1"/>
    <x v="4"/>
    <x v="0"/>
    <n v="1066.5999999999999"/>
    <n v="0"/>
    <n v="0"/>
    <n v="10925.33"/>
    <n v="1066.5999999999999"/>
    <n v="0"/>
  </r>
  <r>
    <s v="I25_66to56"/>
    <s v="Win"/>
    <s v="TR012"/>
    <x v="2"/>
    <x v="6"/>
    <s v="Fi01"/>
    <x v="7"/>
    <s v="MD2.vld"/>
    <s v="x1"/>
    <n v="35"/>
    <n v="0"/>
    <s v="MD"/>
    <s v="MD2"/>
    <n v="15742"/>
    <n v="15743"/>
    <x v="0"/>
    <x v="5"/>
    <x v="0"/>
    <n v="659.4"/>
    <n v="0"/>
    <n v="0"/>
    <n v="7014.73"/>
    <n v="659.4"/>
    <n v="0"/>
  </r>
  <r>
    <s v="I25_66to56"/>
    <s v="Win"/>
    <s v="TR012"/>
    <x v="2"/>
    <x v="6"/>
    <s v="Fi01"/>
    <x v="7"/>
    <s v="MD2.vld"/>
    <s v="x1"/>
    <n v="35"/>
    <n v="0"/>
    <s v="MD"/>
    <s v="MD2"/>
    <n v="17350"/>
    <n v="17351"/>
    <x v="0"/>
    <x v="6"/>
    <x v="0"/>
    <n v="181.45"/>
    <n v="0"/>
    <n v="0"/>
    <n v="7680.6"/>
    <n v="181.45"/>
    <n v="0"/>
  </r>
  <r>
    <s v="I25_66to56"/>
    <s v="Win"/>
    <s v="TR012"/>
    <x v="2"/>
    <x v="6"/>
    <s v="Fi01"/>
    <x v="7"/>
    <s v="MD2.vld"/>
    <s v="x1"/>
    <n v="35"/>
    <n v="0"/>
    <s v="MD"/>
    <s v="MD2"/>
    <n v="17352"/>
    <n v="17353"/>
    <x v="1"/>
    <x v="7"/>
    <x v="0"/>
    <n v="256.45999999999998"/>
    <n v="0"/>
    <n v="0"/>
    <n v="8266.23"/>
    <n v="256.45999999999998"/>
    <n v="0"/>
  </r>
  <r>
    <s v="I25_66to56"/>
    <s v="Win"/>
    <s v="TR012"/>
    <x v="2"/>
    <x v="6"/>
    <s v="Fi01"/>
    <x v="7"/>
    <s v="MD2.vld"/>
    <s v="x1"/>
    <n v="35"/>
    <n v="0"/>
    <s v="MD"/>
    <s v="MD2"/>
    <n v="18993"/>
    <n v="15334"/>
    <x v="0"/>
    <x v="8"/>
    <x v="0"/>
    <n v="1246.8399999999999"/>
    <n v="45.51"/>
    <n v="54.26"/>
    <n v="9726.16"/>
    <n v="1292.3499999999999"/>
    <n v="54.26"/>
  </r>
  <r>
    <s v="I25_66to56"/>
    <s v="Win"/>
    <s v="TR012"/>
    <x v="2"/>
    <x v="6"/>
    <s v="Fi01"/>
    <x v="7"/>
    <s v="MD2.vld"/>
    <s v="x1"/>
    <n v="35"/>
    <n v="0"/>
    <s v="MD"/>
    <s v="MD2"/>
    <n v="18999"/>
    <n v="19000"/>
    <x v="1"/>
    <x v="9"/>
    <x v="0"/>
    <n v="992.15"/>
    <n v="36.19"/>
    <n v="167.38"/>
    <n v="15130.97"/>
    <n v="1028.3399999999999"/>
    <n v="167.38"/>
  </r>
  <r>
    <s v="I25_66to56"/>
    <s v="Win"/>
    <s v="TR012"/>
    <x v="2"/>
    <x v="6"/>
    <s v="Fi01"/>
    <x v="7"/>
    <s v="MD2.vld"/>
    <s v="x1"/>
    <n v="35"/>
    <n v="0"/>
    <s v="MD"/>
    <s v="MD2"/>
    <n v="19002"/>
    <n v="19001"/>
    <x v="0"/>
    <x v="10"/>
    <x v="0"/>
    <n v="1560.86"/>
    <n v="70.77"/>
    <n v="136.65"/>
    <n v="13631.76"/>
    <n v="1631.63"/>
    <n v="136.65"/>
  </r>
  <r>
    <s v="I25_66to56"/>
    <s v="Win"/>
    <s v="TR012"/>
    <x v="2"/>
    <x v="6"/>
    <s v="Fi01"/>
    <x v="7"/>
    <s v="MD2.vld"/>
    <s v="x1"/>
    <n v="35"/>
    <n v="0"/>
    <s v="MD"/>
    <s v="MD2"/>
    <n v="19004"/>
    <n v="13271"/>
    <x v="1"/>
    <x v="11"/>
    <x v="0"/>
    <n v="121.55"/>
    <n v="9.9"/>
    <n v="65.95"/>
    <n v="15602.55"/>
    <n v="131.44999999999999"/>
    <n v="65.95"/>
  </r>
  <r>
    <s v="I25_66to56"/>
    <s v="Win"/>
    <s v="TR012"/>
    <x v="2"/>
    <x v="6"/>
    <s v="Fi01"/>
    <x v="7"/>
    <s v="MD2.vld"/>
    <s v="x1"/>
    <n v="35"/>
    <n v="0"/>
    <s v="MD"/>
    <s v="MD2"/>
    <n v="19017"/>
    <n v="19018"/>
    <x v="1"/>
    <x v="11"/>
    <x v="1"/>
    <n v="1471.58"/>
    <n v="73.11"/>
    <n v="317.81"/>
    <n v="1862.49"/>
    <n v="1544.68"/>
    <n v="317.81"/>
  </r>
  <r>
    <s v="I25_66to56"/>
    <s v="Win"/>
    <s v="TR012"/>
    <x v="2"/>
    <x v="6"/>
    <s v="Fi01"/>
    <x v="7"/>
    <s v="MD2.vld"/>
    <s v="x1"/>
    <n v="35"/>
    <n v="0"/>
    <s v="MD"/>
    <s v="MD2"/>
    <n v="19127"/>
    <n v="19239"/>
    <x v="0"/>
    <x v="0"/>
    <x v="1"/>
    <n v="3326.97"/>
    <n v="223.52"/>
    <n v="214.01"/>
    <n v="3764.5"/>
    <n v="3550.49"/>
    <n v="214.01"/>
  </r>
  <r>
    <s v="I25_66to56"/>
    <s v="Win"/>
    <s v="TR012"/>
    <x v="2"/>
    <x v="6"/>
    <s v="Fi01"/>
    <x v="7"/>
    <s v="MD2.vld"/>
    <s v="x1"/>
    <n v="35"/>
    <n v="0"/>
    <s v="MD"/>
    <s v="MD2"/>
    <n v="19131"/>
    <n v="19130"/>
    <x v="0"/>
    <x v="2"/>
    <x v="1"/>
    <n v="3424.63"/>
    <n v="219.63"/>
    <n v="238.86"/>
    <n v="3883.11"/>
    <n v="3644.25"/>
    <n v="238.86"/>
  </r>
  <r>
    <s v="I25_66to56"/>
    <s v="Win"/>
    <s v="TR012"/>
    <x v="2"/>
    <x v="6"/>
    <s v="Fi01"/>
    <x v="7"/>
    <s v="MD2.vld"/>
    <s v="x1"/>
    <n v="35"/>
    <n v="0"/>
    <s v="MD"/>
    <s v="MD2"/>
    <n v="19136"/>
    <n v="19135"/>
    <x v="0"/>
    <x v="1"/>
    <x v="1"/>
    <n v="2694.14"/>
    <n v="142.99"/>
    <n v="175.54"/>
    <n v="3012.67"/>
    <n v="2837.13"/>
    <n v="175.54"/>
  </r>
  <r>
    <s v="I25_66to56"/>
    <s v="Win"/>
    <s v="TR012"/>
    <x v="2"/>
    <x v="6"/>
    <s v="Fi01"/>
    <x v="8"/>
    <s v="PM1.vld"/>
    <s v="x1"/>
    <n v="35"/>
    <n v="0"/>
    <s v="PM"/>
    <s v="PM1"/>
    <n v="5209"/>
    <n v="19241"/>
    <x v="0"/>
    <x v="0"/>
    <x v="0"/>
    <n v="87.35"/>
    <n v="8.23"/>
    <n v="41.03"/>
    <n v="2669.75"/>
    <n v="95.58"/>
    <n v="41.03"/>
  </r>
  <r>
    <s v="I25_66to56"/>
    <s v="Win"/>
    <s v="TR012"/>
    <x v="2"/>
    <x v="6"/>
    <s v="Fi01"/>
    <x v="8"/>
    <s v="PM1.vld"/>
    <s v="x1"/>
    <n v="35"/>
    <n v="0"/>
    <s v="PM"/>
    <s v="PM1"/>
    <n v="5394"/>
    <n v="15366"/>
    <x v="0"/>
    <x v="1"/>
    <x v="0"/>
    <n v="59.19"/>
    <n v="9.31"/>
    <n v="26.61"/>
    <n v="2477.41"/>
    <n v="68.5"/>
    <n v="26.61"/>
  </r>
  <r>
    <s v="I25_66to56"/>
    <s v="Win"/>
    <s v="TR012"/>
    <x v="2"/>
    <x v="6"/>
    <s v="Fi01"/>
    <x v="8"/>
    <s v="PM1.vld"/>
    <s v="x1"/>
    <n v="35"/>
    <n v="0"/>
    <s v="PM"/>
    <s v="PM1"/>
    <n v="13270"/>
    <n v="11802"/>
    <x v="0"/>
    <x v="2"/>
    <x v="0"/>
    <n v="111.52"/>
    <n v="17.48"/>
    <n v="26.25"/>
    <n v="2457.98"/>
    <n v="129"/>
    <n v="26.25"/>
  </r>
  <r>
    <s v="I25_66to56"/>
    <s v="Win"/>
    <s v="TR012"/>
    <x v="2"/>
    <x v="6"/>
    <s v="Fi01"/>
    <x v="8"/>
    <s v="PM1.vld"/>
    <s v="x1"/>
    <n v="35"/>
    <n v="0"/>
    <s v="PM"/>
    <s v="PM1"/>
    <n v="15333"/>
    <n v="18991"/>
    <x v="1"/>
    <x v="3"/>
    <x v="0"/>
    <n v="407.03"/>
    <n v="7.97"/>
    <n v="10.35"/>
    <n v="2573.17"/>
    <n v="414.99"/>
    <n v="10.35"/>
  </r>
  <r>
    <s v="I25_66to56"/>
    <s v="Win"/>
    <s v="TR012"/>
    <x v="2"/>
    <x v="6"/>
    <s v="Fi01"/>
    <x v="8"/>
    <s v="PM1.vld"/>
    <s v="x1"/>
    <n v="35"/>
    <n v="0"/>
    <s v="PM"/>
    <s v="PM1"/>
    <n v="15740"/>
    <n v="15741"/>
    <x v="1"/>
    <x v="4"/>
    <x v="0"/>
    <n v="231.6"/>
    <n v="0"/>
    <n v="0"/>
    <n v="1907.31"/>
    <n v="231.6"/>
    <n v="0"/>
  </r>
  <r>
    <s v="I25_66to56"/>
    <s v="Win"/>
    <s v="TR012"/>
    <x v="2"/>
    <x v="6"/>
    <s v="Fi01"/>
    <x v="8"/>
    <s v="PM1.vld"/>
    <s v="x1"/>
    <n v="35"/>
    <n v="0"/>
    <s v="PM"/>
    <s v="PM1"/>
    <n v="15742"/>
    <n v="15743"/>
    <x v="0"/>
    <x v="5"/>
    <x v="0"/>
    <n v="213.79"/>
    <n v="0"/>
    <n v="0"/>
    <n v="1679.28"/>
    <n v="213.79"/>
    <n v="0"/>
  </r>
  <r>
    <s v="I25_66to56"/>
    <s v="Win"/>
    <s v="TR012"/>
    <x v="2"/>
    <x v="6"/>
    <s v="Fi01"/>
    <x v="8"/>
    <s v="PM1.vld"/>
    <s v="x1"/>
    <n v="35"/>
    <n v="0"/>
    <s v="PM"/>
    <s v="PM1"/>
    <n v="17350"/>
    <n v="17351"/>
    <x v="0"/>
    <x v="6"/>
    <x v="0"/>
    <n v="45.8"/>
    <n v="0"/>
    <n v="0"/>
    <n v="1885.92"/>
    <n v="45.8"/>
    <n v="0"/>
  </r>
  <r>
    <s v="I25_66to56"/>
    <s v="Win"/>
    <s v="TR012"/>
    <x v="2"/>
    <x v="6"/>
    <s v="Fi01"/>
    <x v="8"/>
    <s v="PM1.vld"/>
    <s v="x1"/>
    <n v="35"/>
    <n v="0"/>
    <s v="PM"/>
    <s v="PM1"/>
    <n v="17352"/>
    <n v="17353"/>
    <x v="1"/>
    <x v="7"/>
    <x v="0"/>
    <n v="52.96"/>
    <n v="0"/>
    <n v="0"/>
    <n v="1871.21"/>
    <n v="52.96"/>
    <n v="0"/>
  </r>
  <r>
    <s v="I25_66to56"/>
    <s v="Win"/>
    <s v="TR012"/>
    <x v="2"/>
    <x v="6"/>
    <s v="Fi01"/>
    <x v="8"/>
    <s v="PM1.vld"/>
    <s v="x1"/>
    <n v="35"/>
    <n v="0"/>
    <s v="PM"/>
    <s v="PM1"/>
    <n v="18993"/>
    <n v="15334"/>
    <x v="0"/>
    <x v="8"/>
    <x v="0"/>
    <n v="336.06"/>
    <n v="7.59"/>
    <n v="12.88"/>
    <n v="1931.03"/>
    <n v="343.65"/>
    <n v="12.88"/>
  </r>
  <r>
    <s v="I25_66to56"/>
    <s v="Win"/>
    <s v="TR012"/>
    <x v="2"/>
    <x v="6"/>
    <s v="Fi01"/>
    <x v="8"/>
    <s v="PM1.vld"/>
    <s v="x1"/>
    <n v="35"/>
    <n v="0"/>
    <s v="PM"/>
    <s v="PM1"/>
    <n v="18999"/>
    <n v="19000"/>
    <x v="1"/>
    <x v="9"/>
    <x v="0"/>
    <n v="326.67"/>
    <n v="23.7"/>
    <n v="56.18"/>
    <n v="2843.77"/>
    <n v="350.37"/>
    <n v="56.18"/>
  </r>
  <r>
    <s v="I25_66to56"/>
    <s v="Win"/>
    <s v="TR012"/>
    <x v="2"/>
    <x v="6"/>
    <s v="Fi01"/>
    <x v="8"/>
    <s v="PM1.vld"/>
    <s v="x1"/>
    <n v="35"/>
    <n v="0"/>
    <s v="PM"/>
    <s v="PM1"/>
    <n v="19002"/>
    <n v="19001"/>
    <x v="0"/>
    <x v="10"/>
    <x v="0"/>
    <n v="334.35"/>
    <n v="27.07"/>
    <n v="59.36"/>
    <n v="2481.0500000000002"/>
    <n v="361.43"/>
    <n v="59.36"/>
  </r>
  <r>
    <s v="I25_66to56"/>
    <s v="Win"/>
    <s v="TR012"/>
    <x v="2"/>
    <x v="6"/>
    <s v="Fi01"/>
    <x v="8"/>
    <s v="PM1.vld"/>
    <s v="x1"/>
    <n v="35"/>
    <n v="0"/>
    <s v="PM"/>
    <s v="PM1"/>
    <n v="19004"/>
    <n v="13271"/>
    <x v="1"/>
    <x v="11"/>
    <x v="0"/>
    <n v="51.78"/>
    <n v="6.7"/>
    <n v="26.17"/>
    <n v="2811.25"/>
    <n v="58.47"/>
    <n v="26.17"/>
  </r>
  <r>
    <s v="I25_66to56"/>
    <s v="Win"/>
    <s v="TR012"/>
    <x v="2"/>
    <x v="6"/>
    <s v="Fi01"/>
    <x v="8"/>
    <s v="PM1.vld"/>
    <s v="x1"/>
    <n v="35"/>
    <n v="0"/>
    <s v="PM"/>
    <s v="PM1"/>
    <n v="19017"/>
    <n v="19018"/>
    <x v="1"/>
    <x v="11"/>
    <x v="1"/>
    <n v="491.87"/>
    <n v="41.85"/>
    <n v="103.17"/>
    <n v="636.89"/>
    <n v="533.72"/>
    <n v="103.17"/>
  </r>
  <r>
    <s v="I25_66to56"/>
    <s v="Win"/>
    <s v="TR012"/>
    <x v="2"/>
    <x v="6"/>
    <s v="Fi01"/>
    <x v="8"/>
    <s v="PM1.vld"/>
    <s v="x1"/>
    <n v="35"/>
    <n v="0"/>
    <s v="PM"/>
    <s v="PM1"/>
    <n v="19127"/>
    <n v="19239"/>
    <x v="0"/>
    <x v="0"/>
    <x v="1"/>
    <n v="518.19000000000005"/>
    <n v="65.39"/>
    <n v="93.44"/>
    <n v="677.03"/>
    <n v="583.58000000000004"/>
    <n v="93.44"/>
  </r>
  <r>
    <s v="I25_66to56"/>
    <s v="Win"/>
    <s v="TR012"/>
    <x v="2"/>
    <x v="6"/>
    <s v="Fi01"/>
    <x v="8"/>
    <s v="PM1.vld"/>
    <s v="x1"/>
    <n v="35"/>
    <n v="0"/>
    <s v="PM"/>
    <s v="PM1"/>
    <n v="19131"/>
    <n v="19130"/>
    <x v="0"/>
    <x v="2"/>
    <x v="1"/>
    <n v="537.80999999999995"/>
    <n v="60.61"/>
    <n v="104.21"/>
    <n v="702.63"/>
    <n v="598.41999999999996"/>
    <n v="104.21"/>
  </r>
  <r>
    <s v="I25_66to56"/>
    <s v="Win"/>
    <s v="TR012"/>
    <x v="2"/>
    <x v="6"/>
    <s v="Fi01"/>
    <x v="8"/>
    <s v="PM1.vld"/>
    <s v="x1"/>
    <n v="35"/>
    <n v="0"/>
    <s v="PM"/>
    <s v="PM1"/>
    <n v="19136"/>
    <n v="19135"/>
    <x v="0"/>
    <x v="1"/>
    <x v="1"/>
    <n v="498.77"/>
    <n v="53.3"/>
    <n v="96.63"/>
    <n v="648.71"/>
    <n v="552.07000000000005"/>
    <n v="96.63"/>
  </r>
  <r>
    <s v="I25_66to56"/>
    <s v="Win"/>
    <s v="TR012"/>
    <x v="2"/>
    <x v="6"/>
    <s v="Fi01"/>
    <x v="9"/>
    <s v="PM2.vld"/>
    <s v="x1"/>
    <n v="35"/>
    <n v="0"/>
    <s v="PM"/>
    <s v="PM2"/>
    <n v="5209"/>
    <n v="19241"/>
    <x v="0"/>
    <x v="0"/>
    <x v="0"/>
    <n v="124.33"/>
    <n v="13.41"/>
    <n v="77.31"/>
    <n v="5583.02"/>
    <n v="137.74"/>
    <n v="77.31"/>
  </r>
  <r>
    <s v="I25_66to56"/>
    <s v="Win"/>
    <s v="TR012"/>
    <x v="2"/>
    <x v="6"/>
    <s v="Fi01"/>
    <x v="9"/>
    <s v="PM2.vld"/>
    <s v="x1"/>
    <n v="35"/>
    <n v="0"/>
    <s v="PM"/>
    <s v="PM2"/>
    <n v="5394"/>
    <n v="15366"/>
    <x v="0"/>
    <x v="1"/>
    <x v="0"/>
    <n v="124.57"/>
    <n v="18.760000000000002"/>
    <n v="62.61"/>
    <n v="5115.71"/>
    <n v="143.33000000000001"/>
    <n v="62.61"/>
  </r>
  <r>
    <s v="I25_66to56"/>
    <s v="Win"/>
    <s v="TR012"/>
    <x v="2"/>
    <x v="6"/>
    <s v="Fi01"/>
    <x v="9"/>
    <s v="PM2.vld"/>
    <s v="x1"/>
    <n v="35"/>
    <n v="0"/>
    <s v="PM"/>
    <s v="PM2"/>
    <n v="13270"/>
    <n v="11802"/>
    <x v="0"/>
    <x v="2"/>
    <x v="0"/>
    <n v="219.98"/>
    <n v="34.299999999999997"/>
    <n v="48.59"/>
    <n v="5115.45"/>
    <n v="254.28"/>
    <n v="48.59"/>
  </r>
  <r>
    <s v="I25_66to56"/>
    <s v="Win"/>
    <s v="TR012"/>
    <x v="2"/>
    <x v="6"/>
    <s v="Fi01"/>
    <x v="9"/>
    <s v="PM2.vld"/>
    <s v="x1"/>
    <n v="35"/>
    <n v="0"/>
    <s v="PM"/>
    <s v="PM2"/>
    <n v="15333"/>
    <n v="18991"/>
    <x v="1"/>
    <x v="3"/>
    <x v="0"/>
    <n v="797.99"/>
    <n v="16.309999999999999"/>
    <n v="24.7"/>
    <n v="5485.98"/>
    <n v="814.3"/>
    <n v="24.7"/>
  </r>
  <r>
    <s v="I25_66to56"/>
    <s v="Win"/>
    <s v="TR012"/>
    <x v="2"/>
    <x v="6"/>
    <s v="Fi01"/>
    <x v="9"/>
    <s v="PM2.vld"/>
    <s v="x1"/>
    <n v="35"/>
    <n v="0"/>
    <s v="PM"/>
    <s v="PM2"/>
    <n v="15740"/>
    <n v="15741"/>
    <x v="1"/>
    <x v="4"/>
    <x v="0"/>
    <n v="392.63"/>
    <n v="0"/>
    <n v="0"/>
    <n v="4103.4399999999996"/>
    <n v="392.63"/>
    <n v="0"/>
  </r>
  <r>
    <s v="I25_66to56"/>
    <s v="Win"/>
    <s v="TR012"/>
    <x v="2"/>
    <x v="6"/>
    <s v="Fi01"/>
    <x v="9"/>
    <s v="PM2.vld"/>
    <s v="x1"/>
    <n v="35"/>
    <n v="0"/>
    <s v="PM"/>
    <s v="PM2"/>
    <n v="15742"/>
    <n v="15743"/>
    <x v="0"/>
    <x v="5"/>
    <x v="0"/>
    <n v="416.57"/>
    <n v="0"/>
    <n v="0"/>
    <n v="3477.05"/>
    <n v="416.57"/>
    <n v="0"/>
  </r>
  <r>
    <s v="I25_66to56"/>
    <s v="Win"/>
    <s v="TR012"/>
    <x v="2"/>
    <x v="6"/>
    <s v="Fi01"/>
    <x v="9"/>
    <s v="PM2.vld"/>
    <s v="x1"/>
    <n v="35"/>
    <n v="0"/>
    <s v="PM"/>
    <s v="PM2"/>
    <n v="17350"/>
    <n v="17351"/>
    <x v="0"/>
    <x v="6"/>
    <x v="0"/>
    <n v="92.51"/>
    <n v="0"/>
    <n v="0"/>
    <n v="4075.89"/>
    <n v="92.51"/>
    <n v="0"/>
  </r>
  <r>
    <s v="I25_66to56"/>
    <s v="Win"/>
    <s v="TR012"/>
    <x v="2"/>
    <x v="6"/>
    <s v="Fi01"/>
    <x v="9"/>
    <s v="PM2.vld"/>
    <s v="x1"/>
    <n v="35"/>
    <n v="0"/>
    <s v="PM"/>
    <s v="PM2"/>
    <n v="17352"/>
    <n v="17353"/>
    <x v="1"/>
    <x v="7"/>
    <x v="0"/>
    <n v="85.26"/>
    <n v="0"/>
    <n v="0"/>
    <n v="3961.5"/>
    <n v="85.26"/>
    <n v="0"/>
  </r>
  <r>
    <s v="I25_66to56"/>
    <s v="Win"/>
    <s v="TR012"/>
    <x v="2"/>
    <x v="6"/>
    <s v="Fi01"/>
    <x v="9"/>
    <s v="PM2.vld"/>
    <s v="x1"/>
    <n v="35"/>
    <n v="0"/>
    <s v="PM"/>
    <s v="PM2"/>
    <n v="18993"/>
    <n v="15334"/>
    <x v="0"/>
    <x v="8"/>
    <x v="0"/>
    <n v="693.55"/>
    <n v="17.27"/>
    <n v="26.88"/>
    <n v="3997.54"/>
    <n v="710.82"/>
    <n v="26.88"/>
  </r>
  <r>
    <s v="I25_66to56"/>
    <s v="Win"/>
    <s v="TR012"/>
    <x v="2"/>
    <x v="6"/>
    <s v="Fi01"/>
    <x v="9"/>
    <s v="PM2.vld"/>
    <s v="x1"/>
    <n v="35"/>
    <n v="0"/>
    <s v="PM"/>
    <s v="PM2"/>
    <n v="18999"/>
    <n v="19000"/>
    <x v="1"/>
    <x v="9"/>
    <x v="0"/>
    <n v="468.49"/>
    <n v="44.31"/>
    <n v="140.9"/>
    <n v="5735.86"/>
    <n v="512.79999999999995"/>
    <n v="140.9"/>
  </r>
  <r>
    <s v="I25_66to56"/>
    <s v="Win"/>
    <s v="TR012"/>
    <x v="2"/>
    <x v="6"/>
    <s v="Fi01"/>
    <x v="9"/>
    <s v="PM2.vld"/>
    <s v="x1"/>
    <n v="35"/>
    <n v="0"/>
    <s v="PM"/>
    <s v="PM2"/>
    <n v="19002"/>
    <n v="19001"/>
    <x v="0"/>
    <x v="10"/>
    <x v="0"/>
    <n v="603.23"/>
    <n v="56.31"/>
    <n v="137.80000000000001"/>
    <n v="5149.87"/>
    <n v="659.54"/>
    <n v="137.80000000000001"/>
  </r>
  <r>
    <s v="I25_66to56"/>
    <s v="Win"/>
    <s v="TR012"/>
    <x v="2"/>
    <x v="6"/>
    <s v="Fi01"/>
    <x v="9"/>
    <s v="PM2.vld"/>
    <s v="x1"/>
    <n v="35"/>
    <n v="0"/>
    <s v="PM"/>
    <s v="PM2"/>
    <n v="19004"/>
    <n v="13271"/>
    <x v="1"/>
    <x v="11"/>
    <x v="0"/>
    <n v="85.56"/>
    <n v="10.53"/>
    <n v="81.99"/>
    <n v="6026.1"/>
    <n v="96.09"/>
    <n v="81.99"/>
  </r>
  <r>
    <s v="I25_66to56"/>
    <s v="Win"/>
    <s v="TR012"/>
    <x v="2"/>
    <x v="6"/>
    <s v="Fi01"/>
    <x v="9"/>
    <s v="PM2.vld"/>
    <s v="x1"/>
    <n v="35"/>
    <n v="0"/>
    <s v="PM"/>
    <s v="PM2"/>
    <n v="19017"/>
    <n v="19018"/>
    <x v="1"/>
    <x v="11"/>
    <x v="1"/>
    <n v="625.75"/>
    <n v="65.209999999999994"/>
    <n v="290.99"/>
    <n v="981.95"/>
    <n v="690.96"/>
    <n v="290.99"/>
  </r>
  <r>
    <s v="I25_66to56"/>
    <s v="Win"/>
    <s v="TR012"/>
    <x v="2"/>
    <x v="6"/>
    <s v="Fi01"/>
    <x v="9"/>
    <s v="PM2.vld"/>
    <s v="x1"/>
    <n v="35"/>
    <n v="0"/>
    <s v="PM"/>
    <s v="PM2"/>
    <n v="19127"/>
    <n v="19239"/>
    <x v="0"/>
    <x v="0"/>
    <x v="1"/>
    <n v="969.58"/>
    <n v="127.42"/>
    <n v="230.33"/>
    <n v="1327.33"/>
    <n v="1097"/>
    <n v="230.33"/>
  </r>
  <r>
    <s v="I25_66to56"/>
    <s v="Win"/>
    <s v="TR012"/>
    <x v="2"/>
    <x v="6"/>
    <s v="Fi01"/>
    <x v="9"/>
    <s v="PM2.vld"/>
    <s v="x1"/>
    <n v="35"/>
    <n v="0"/>
    <s v="PM"/>
    <s v="PM2"/>
    <n v="19131"/>
    <n v="19130"/>
    <x v="0"/>
    <x v="2"/>
    <x v="1"/>
    <n v="937.66"/>
    <n v="112.41"/>
    <n v="245.41"/>
    <n v="1295.48"/>
    <n v="1050.07"/>
    <n v="245.41"/>
  </r>
  <r>
    <s v="I25_66to56"/>
    <s v="Win"/>
    <s v="TR012"/>
    <x v="2"/>
    <x v="6"/>
    <s v="Fi01"/>
    <x v="9"/>
    <s v="PM2.vld"/>
    <s v="x1"/>
    <n v="35"/>
    <n v="0"/>
    <s v="PM"/>
    <s v="PM2"/>
    <n v="19136"/>
    <n v="19135"/>
    <x v="0"/>
    <x v="1"/>
    <x v="1"/>
    <n v="847.76"/>
    <n v="97.03"/>
    <n v="210.13"/>
    <n v="1154.92"/>
    <n v="944.79"/>
    <n v="210.13"/>
  </r>
  <r>
    <s v="I25_66to56"/>
    <s v="Win"/>
    <s v="TR012"/>
    <x v="2"/>
    <x v="6"/>
    <s v="Fi01"/>
    <x v="10"/>
    <s v="PM3.vld"/>
    <s v="x1"/>
    <n v="35"/>
    <n v="0"/>
    <s v="PM"/>
    <s v="PM3"/>
    <n v="5209"/>
    <n v="19241"/>
    <x v="0"/>
    <x v="0"/>
    <x v="0"/>
    <n v="133.52000000000001"/>
    <n v="17.02"/>
    <n v="142.4"/>
    <n v="9143.08"/>
    <n v="150.55000000000001"/>
    <n v="142.4"/>
  </r>
  <r>
    <s v="I25_66to56"/>
    <s v="Win"/>
    <s v="TR012"/>
    <x v="2"/>
    <x v="6"/>
    <s v="Fi01"/>
    <x v="10"/>
    <s v="PM3.vld"/>
    <s v="x1"/>
    <n v="35"/>
    <n v="0"/>
    <s v="PM"/>
    <s v="PM3"/>
    <n v="5394"/>
    <n v="15366"/>
    <x v="0"/>
    <x v="1"/>
    <x v="0"/>
    <n v="206.5"/>
    <n v="33.58"/>
    <n v="134.99"/>
    <n v="7992.45"/>
    <n v="240.08"/>
    <n v="134.99"/>
  </r>
  <r>
    <s v="I25_66to56"/>
    <s v="Win"/>
    <s v="TR012"/>
    <x v="2"/>
    <x v="6"/>
    <s v="Fi01"/>
    <x v="10"/>
    <s v="PM3.vld"/>
    <s v="x1"/>
    <n v="35"/>
    <n v="0"/>
    <s v="PM"/>
    <s v="PM3"/>
    <n v="13270"/>
    <n v="11802"/>
    <x v="0"/>
    <x v="2"/>
    <x v="0"/>
    <n v="366.87"/>
    <n v="58.56"/>
    <n v="86.22"/>
    <n v="8126.15"/>
    <n v="425.42"/>
    <n v="86.22"/>
  </r>
  <r>
    <s v="I25_66to56"/>
    <s v="Win"/>
    <s v="TR012"/>
    <x v="2"/>
    <x v="6"/>
    <s v="Fi01"/>
    <x v="10"/>
    <s v="PM3.vld"/>
    <s v="x1"/>
    <n v="35"/>
    <n v="0"/>
    <s v="PM"/>
    <s v="PM3"/>
    <n v="15333"/>
    <n v="18991"/>
    <x v="1"/>
    <x v="3"/>
    <x v="0"/>
    <n v="1336.69"/>
    <n v="25.19"/>
    <n v="38.93"/>
    <n v="8926.5499999999993"/>
    <n v="1361.88"/>
    <n v="38.93"/>
  </r>
  <r>
    <s v="I25_66to56"/>
    <s v="Win"/>
    <s v="TR012"/>
    <x v="2"/>
    <x v="6"/>
    <s v="Fi01"/>
    <x v="10"/>
    <s v="PM3.vld"/>
    <s v="x1"/>
    <n v="35"/>
    <n v="0"/>
    <s v="PM"/>
    <s v="PM3"/>
    <n v="15740"/>
    <n v="15741"/>
    <x v="1"/>
    <x v="4"/>
    <x v="0"/>
    <n v="627.11"/>
    <n v="0"/>
    <n v="0"/>
    <n v="6359.71"/>
    <n v="627.11"/>
    <n v="0"/>
  </r>
  <r>
    <s v="I25_66to56"/>
    <s v="Win"/>
    <s v="TR012"/>
    <x v="2"/>
    <x v="6"/>
    <s v="Fi01"/>
    <x v="10"/>
    <s v="PM3.vld"/>
    <s v="x1"/>
    <n v="35"/>
    <n v="0"/>
    <s v="PM"/>
    <s v="PM3"/>
    <n v="15742"/>
    <n v="15743"/>
    <x v="0"/>
    <x v="5"/>
    <x v="0"/>
    <n v="655.87"/>
    <n v="0"/>
    <n v="0"/>
    <n v="5088.42"/>
    <n v="655.87"/>
    <n v="0"/>
  </r>
  <r>
    <s v="I25_66to56"/>
    <s v="Win"/>
    <s v="TR012"/>
    <x v="2"/>
    <x v="6"/>
    <s v="Fi01"/>
    <x v="10"/>
    <s v="PM3.vld"/>
    <s v="x1"/>
    <n v="35"/>
    <n v="0"/>
    <s v="PM"/>
    <s v="PM3"/>
    <n v="17350"/>
    <n v="17351"/>
    <x v="0"/>
    <x v="6"/>
    <x v="0"/>
    <n v="141.24"/>
    <n v="0"/>
    <n v="0"/>
    <n v="6400.19"/>
    <n v="141.24"/>
    <n v="0"/>
  </r>
  <r>
    <s v="I25_66to56"/>
    <s v="Win"/>
    <s v="TR012"/>
    <x v="2"/>
    <x v="6"/>
    <s v="Fi01"/>
    <x v="10"/>
    <s v="PM3.vld"/>
    <s v="x1"/>
    <n v="35"/>
    <n v="0"/>
    <s v="PM"/>
    <s v="PM3"/>
    <n v="17352"/>
    <n v="17353"/>
    <x v="1"/>
    <x v="7"/>
    <x v="0"/>
    <n v="129.55000000000001"/>
    <n v="0"/>
    <n v="0"/>
    <n v="6210.52"/>
    <n v="129.55000000000001"/>
    <n v="0"/>
  </r>
  <r>
    <s v="I25_66to56"/>
    <s v="Win"/>
    <s v="TR012"/>
    <x v="2"/>
    <x v="6"/>
    <s v="Fi01"/>
    <x v="10"/>
    <s v="PM3.vld"/>
    <s v="x1"/>
    <n v="35"/>
    <n v="0"/>
    <s v="PM"/>
    <s v="PM3"/>
    <n v="18993"/>
    <n v="15334"/>
    <x v="0"/>
    <x v="8"/>
    <x v="0"/>
    <n v="1124.56"/>
    <n v="30.03"/>
    <n v="39.58"/>
    <n v="6324.52"/>
    <n v="1154.5999999999999"/>
    <n v="39.58"/>
  </r>
  <r>
    <s v="I25_66to56"/>
    <s v="Win"/>
    <s v="TR012"/>
    <x v="2"/>
    <x v="6"/>
    <s v="Fi01"/>
    <x v="10"/>
    <s v="PM3.vld"/>
    <s v="x1"/>
    <n v="35"/>
    <n v="0"/>
    <s v="PM"/>
    <s v="PM3"/>
    <n v="18999"/>
    <n v="19000"/>
    <x v="1"/>
    <x v="9"/>
    <x v="0"/>
    <n v="755.26"/>
    <n v="76.8"/>
    <n v="282.77"/>
    <n v="9193.75"/>
    <n v="832.06"/>
    <n v="282.77"/>
  </r>
  <r>
    <s v="I25_66to56"/>
    <s v="Win"/>
    <s v="TR012"/>
    <x v="2"/>
    <x v="6"/>
    <s v="Fi01"/>
    <x v="10"/>
    <s v="PM3.vld"/>
    <s v="x1"/>
    <n v="35"/>
    <n v="0"/>
    <s v="PM"/>
    <s v="PM3"/>
    <n v="19002"/>
    <n v="19001"/>
    <x v="0"/>
    <x v="10"/>
    <x v="0"/>
    <n v="936.02"/>
    <n v="90"/>
    <n v="229.67"/>
    <n v="8036.75"/>
    <n v="1026.02"/>
    <n v="229.67"/>
  </r>
  <r>
    <s v="I25_66to56"/>
    <s v="Win"/>
    <s v="TR012"/>
    <x v="2"/>
    <x v="6"/>
    <s v="Fi01"/>
    <x v="10"/>
    <s v="PM3.vld"/>
    <s v="x1"/>
    <n v="35"/>
    <n v="0"/>
    <s v="PM"/>
    <s v="PM3"/>
    <n v="19004"/>
    <n v="13271"/>
    <x v="1"/>
    <x v="11"/>
    <x v="0"/>
    <n v="221.77"/>
    <n v="30.43"/>
    <n v="204.99"/>
    <n v="9597.89"/>
    <n v="252.21"/>
    <n v="204.99"/>
  </r>
  <r>
    <s v="I25_66to56"/>
    <s v="Win"/>
    <s v="TR012"/>
    <x v="2"/>
    <x v="6"/>
    <s v="Fi01"/>
    <x v="10"/>
    <s v="PM3.vld"/>
    <s v="x1"/>
    <n v="35"/>
    <n v="0"/>
    <s v="PM"/>
    <s v="PM3"/>
    <n v="19017"/>
    <n v="19018"/>
    <x v="1"/>
    <x v="11"/>
    <x v="1"/>
    <n v="1130.56"/>
    <n v="129.44999999999999"/>
    <n v="623.65"/>
    <n v="1883.65"/>
    <n v="1260"/>
    <n v="623.65"/>
  </r>
  <r>
    <s v="I25_66to56"/>
    <s v="Win"/>
    <s v="TR012"/>
    <x v="2"/>
    <x v="6"/>
    <s v="Fi01"/>
    <x v="10"/>
    <s v="PM3.vld"/>
    <s v="x1"/>
    <n v="35"/>
    <n v="0"/>
    <s v="PM"/>
    <s v="PM3"/>
    <n v="19127"/>
    <n v="19239"/>
    <x v="0"/>
    <x v="0"/>
    <x v="1"/>
    <n v="1590.56"/>
    <n v="214.6"/>
    <n v="419.91"/>
    <n v="2225.08"/>
    <n v="1805.17"/>
    <n v="419.91"/>
  </r>
  <r>
    <s v="I25_66to56"/>
    <s v="Win"/>
    <s v="TR012"/>
    <x v="2"/>
    <x v="6"/>
    <s v="Fi01"/>
    <x v="10"/>
    <s v="PM3.vld"/>
    <s v="x1"/>
    <n v="35"/>
    <n v="0"/>
    <s v="PM"/>
    <s v="PM3"/>
    <n v="19131"/>
    <n v="19130"/>
    <x v="0"/>
    <x v="2"/>
    <x v="1"/>
    <n v="1421.97"/>
    <n v="175.72"/>
    <n v="431.19"/>
    <n v="2028.88"/>
    <n v="1597.69"/>
    <n v="431.19"/>
  </r>
  <r>
    <s v="I25_66to56"/>
    <s v="Win"/>
    <s v="TR012"/>
    <x v="2"/>
    <x v="6"/>
    <s v="Fi01"/>
    <x v="10"/>
    <s v="PM3.vld"/>
    <s v="x1"/>
    <n v="35"/>
    <n v="0"/>
    <s v="PM"/>
    <s v="PM3"/>
    <n v="19136"/>
    <n v="19135"/>
    <x v="0"/>
    <x v="1"/>
    <x v="1"/>
    <n v="1250.3399999999999"/>
    <n v="145.72999999999999"/>
    <n v="334.12"/>
    <n v="1730.18"/>
    <n v="1396.06"/>
    <n v="334.12"/>
  </r>
  <r>
    <s v="I25_66to56"/>
    <s v="Win"/>
    <s v="TR012"/>
    <x v="2"/>
    <x v="6"/>
    <s v="Fi01"/>
    <x v="11"/>
    <s v="PM4.vld"/>
    <s v="x1"/>
    <n v="35"/>
    <n v="0"/>
    <s v="PM"/>
    <s v="PM4"/>
    <n v="5209"/>
    <n v="19241"/>
    <x v="0"/>
    <x v="0"/>
    <x v="0"/>
    <n v="130.52000000000001"/>
    <n v="13.13"/>
    <n v="88.47"/>
    <n v="5576.62"/>
    <n v="143.66"/>
    <n v="88.47"/>
  </r>
  <r>
    <s v="I25_66to56"/>
    <s v="Win"/>
    <s v="TR012"/>
    <x v="2"/>
    <x v="6"/>
    <s v="Fi01"/>
    <x v="11"/>
    <s v="PM4.vld"/>
    <s v="x1"/>
    <n v="35"/>
    <n v="0"/>
    <s v="PM"/>
    <s v="PM4"/>
    <n v="5394"/>
    <n v="15366"/>
    <x v="0"/>
    <x v="1"/>
    <x v="0"/>
    <n v="132.56"/>
    <n v="18.41"/>
    <n v="55.66"/>
    <n v="4829.8900000000003"/>
    <n v="150.97"/>
    <n v="55.66"/>
  </r>
  <r>
    <s v="I25_66to56"/>
    <s v="Win"/>
    <s v="TR012"/>
    <x v="2"/>
    <x v="6"/>
    <s v="Fi01"/>
    <x v="11"/>
    <s v="PM4.vld"/>
    <s v="x1"/>
    <n v="35"/>
    <n v="0"/>
    <s v="PM"/>
    <s v="PM4"/>
    <n v="13270"/>
    <n v="11802"/>
    <x v="0"/>
    <x v="2"/>
    <x v="0"/>
    <n v="247.88"/>
    <n v="37.130000000000003"/>
    <n v="40.79"/>
    <n v="5038.93"/>
    <n v="285.01"/>
    <n v="40.79"/>
  </r>
  <r>
    <s v="I25_66to56"/>
    <s v="Win"/>
    <s v="TR012"/>
    <x v="2"/>
    <x v="6"/>
    <s v="Fi01"/>
    <x v="11"/>
    <s v="PM4.vld"/>
    <s v="x1"/>
    <n v="35"/>
    <n v="0"/>
    <s v="PM"/>
    <s v="PM4"/>
    <n v="15333"/>
    <n v="18991"/>
    <x v="1"/>
    <x v="3"/>
    <x v="0"/>
    <n v="692.41"/>
    <n v="14.75"/>
    <n v="22.59"/>
    <n v="4996.46"/>
    <n v="707.17"/>
    <n v="22.59"/>
  </r>
  <r>
    <s v="I25_66to56"/>
    <s v="Win"/>
    <s v="TR012"/>
    <x v="2"/>
    <x v="6"/>
    <s v="Fi01"/>
    <x v="11"/>
    <s v="PM4.vld"/>
    <s v="x1"/>
    <n v="35"/>
    <n v="0"/>
    <s v="PM"/>
    <s v="PM4"/>
    <n v="15740"/>
    <n v="15741"/>
    <x v="1"/>
    <x v="4"/>
    <x v="0"/>
    <n v="371.15"/>
    <n v="0"/>
    <n v="0"/>
    <n v="3692.57"/>
    <n v="371.15"/>
    <n v="0"/>
  </r>
  <r>
    <s v="I25_66to56"/>
    <s v="Win"/>
    <s v="TR012"/>
    <x v="2"/>
    <x v="6"/>
    <s v="Fi01"/>
    <x v="11"/>
    <s v="PM4.vld"/>
    <s v="x1"/>
    <n v="35"/>
    <n v="0"/>
    <s v="PM"/>
    <s v="PM4"/>
    <n v="15742"/>
    <n v="15743"/>
    <x v="0"/>
    <x v="5"/>
    <x v="0"/>
    <n v="366.01"/>
    <n v="0"/>
    <n v="0"/>
    <n v="2674.68"/>
    <n v="366.01"/>
    <n v="0"/>
  </r>
  <r>
    <s v="I25_66to56"/>
    <s v="Win"/>
    <s v="TR012"/>
    <x v="2"/>
    <x v="6"/>
    <s v="Fi01"/>
    <x v="11"/>
    <s v="PM4.vld"/>
    <s v="x1"/>
    <n v="35"/>
    <n v="0"/>
    <s v="PM"/>
    <s v="PM4"/>
    <n v="17350"/>
    <n v="17351"/>
    <x v="0"/>
    <x v="6"/>
    <x v="0"/>
    <n v="103.02"/>
    <n v="0"/>
    <n v="0"/>
    <n v="3652.9"/>
    <n v="103.02"/>
    <n v="0"/>
  </r>
  <r>
    <s v="I25_66to56"/>
    <s v="Win"/>
    <s v="TR012"/>
    <x v="2"/>
    <x v="6"/>
    <s v="Fi01"/>
    <x v="11"/>
    <s v="PM4.vld"/>
    <s v="x1"/>
    <n v="35"/>
    <n v="0"/>
    <s v="PM"/>
    <s v="PM4"/>
    <n v="17352"/>
    <n v="17353"/>
    <x v="1"/>
    <x v="7"/>
    <x v="0"/>
    <n v="88.53"/>
    <n v="0"/>
    <n v="0"/>
    <n v="3704.11"/>
    <n v="88.53"/>
    <n v="0"/>
  </r>
  <r>
    <s v="I25_66to56"/>
    <s v="Win"/>
    <s v="TR012"/>
    <x v="2"/>
    <x v="6"/>
    <s v="Fi01"/>
    <x v="11"/>
    <s v="PM4.vld"/>
    <s v="x1"/>
    <n v="35"/>
    <n v="0"/>
    <s v="PM"/>
    <s v="PM4"/>
    <n v="18993"/>
    <n v="15334"/>
    <x v="0"/>
    <x v="8"/>
    <x v="0"/>
    <n v="600.46"/>
    <n v="15.45"/>
    <n v="21.06"/>
    <n v="3264.62"/>
    <n v="615.91"/>
    <n v="21.06"/>
  </r>
  <r>
    <s v="I25_66to56"/>
    <s v="Win"/>
    <s v="TR012"/>
    <x v="2"/>
    <x v="6"/>
    <s v="Fi01"/>
    <x v="11"/>
    <s v="PM4.vld"/>
    <s v="x1"/>
    <n v="35"/>
    <n v="0"/>
    <s v="PM"/>
    <s v="PM4"/>
    <n v="18999"/>
    <n v="19000"/>
    <x v="1"/>
    <x v="9"/>
    <x v="0"/>
    <n v="509.93"/>
    <n v="41"/>
    <n v="119.99"/>
    <n v="5597.7"/>
    <n v="550.92999999999995"/>
    <n v="119.99"/>
  </r>
  <r>
    <s v="I25_66to56"/>
    <s v="Win"/>
    <s v="TR012"/>
    <x v="2"/>
    <x v="6"/>
    <s v="Fi01"/>
    <x v="11"/>
    <s v="PM4.vld"/>
    <s v="x1"/>
    <n v="35"/>
    <n v="0"/>
    <s v="PM"/>
    <s v="PM4"/>
    <n v="19002"/>
    <n v="19001"/>
    <x v="0"/>
    <x v="10"/>
    <x v="0"/>
    <n v="638.02"/>
    <n v="55.46"/>
    <n v="134.63999999999999"/>
    <n v="4755.16"/>
    <n v="693.47"/>
    <n v="134.63999999999999"/>
  </r>
  <r>
    <s v="I25_66to56"/>
    <s v="Win"/>
    <s v="TR012"/>
    <x v="2"/>
    <x v="6"/>
    <s v="Fi01"/>
    <x v="11"/>
    <s v="PM4.vld"/>
    <s v="x1"/>
    <n v="35"/>
    <n v="0"/>
    <s v="PM"/>
    <s v="PM4"/>
    <n v="19004"/>
    <n v="13271"/>
    <x v="1"/>
    <x v="11"/>
    <x v="0"/>
    <n v="122.44"/>
    <n v="15.27"/>
    <n v="76.510000000000005"/>
    <n v="5731.43"/>
    <n v="137.69999999999999"/>
    <n v="76.510000000000005"/>
  </r>
  <r>
    <s v="I25_66to56"/>
    <s v="Win"/>
    <s v="TR012"/>
    <x v="2"/>
    <x v="6"/>
    <s v="Fi01"/>
    <x v="11"/>
    <s v="PM4.vld"/>
    <s v="x1"/>
    <n v="35"/>
    <n v="0"/>
    <s v="PM"/>
    <s v="PM4"/>
    <n v="19017"/>
    <n v="19018"/>
    <x v="1"/>
    <x v="11"/>
    <x v="1"/>
    <n v="807.1"/>
    <n v="74.27"/>
    <n v="248.06"/>
    <n v="1129.43"/>
    <n v="881.37"/>
    <n v="248.06"/>
  </r>
  <r>
    <s v="I25_66to56"/>
    <s v="Win"/>
    <s v="TR012"/>
    <x v="2"/>
    <x v="6"/>
    <s v="Fi01"/>
    <x v="11"/>
    <s v="PM4.vld"/>
    <s v="x1"/>
    <n v="35"/>
    <n v="0"/>
    <s v="PM"/>
    <s v="PM4"/>
    <n v="19127"/>
    <n v="19239"/>
    <x v="0"/>
    <x v="0"/>
    <x v="1"/>
    <n v="1098"/>
    <n v="135.46"/>
    <n v="196.06"/>
    <n v="1429.52"/>
    <n v="1233.46"/>
    <n v="196.06"/>
  </r>
  <r>
    <s v="I25_66to56"/>
    <s v="Win"/>
    <s v="TR012"/>
    <x v="2"/>
    <x v="6"/>
    <s v="Fi01"/>
    <x v="11"/>
    <s v="PM4.vld"/>
    <s v="x1"/>
    <n v="35"/>
    <n v="0"/>
    <s v="PM"/>
    <s v="PM4"/>
    <n v="19131"/>
    <n v="19130"/>
    <x v="0"/>
    <x v="2"/>
    <x v="1"/>
    <n v="1067.6199999999999"/>
    <n v="120.32"/>
    <n v="229.48"/>
    <n v="1417.43"/>
    <n v="1187.94"/>
    <n v="229.48"/>
  </r>
  <r>
    <s v="I25_66to56"/>
    <s v="Win"/>
    <s v="TR012"/>
    <x v="2"/>
    <x v="6"/>
    <s v="Fi01"/>
    <x v="11"/>
    <s v="PM4.vld"/>
    <s v="x1"/>
    <n v="35"/>
    <n v="0"/>
    <s v="PM"/>
    <s v="PM4"/>
    <n v="19136"/>
    <n v="19135"/>
    <x v="0"/>
    <x v="1"/>
    <x v="1"/>
    <n v="969.85"/>
    <n v="105.39"/>
    <n v="199.77"/>
    <n v="1275"/>
    <n v="1075.24"/>
    <n v="199.77"/>
  </r>
  <r>
    <s v="I25_66to56"/>
    <s v="Win"/>
    <s v="TR012"/>
    <x v="0"/>
    <x v="7"/>
    <s v="Fi01"/>
    <x v="0"/>
    <s v="AM1.vld"/>
    <s v="e1"/>
    <n v="15"/>
    <n v="0"/>
    <s v="AM"/>
    <s v="AM1"/>
    <n v="5209"/>
    <n v="19241"/>
    <x v="0"/>
    <x v="0"/>
    <x v="0"/>
    <n v="7.3"/>
    <n v="0.49"/>
    <n v="16.850000000000001"/>
    <n v="1870.62"/>
    <n v="7.78"/>
    <n v="16.850000000000001"/>
  </r>
  <r>
    <s v="I25_66to56"/>
    <s v="Win"/>
    <s v="TR012"/>
    <x v="0"/>
    <x v="7"/>
    <s v="Fi01"/>
    <x v="0"/>
    <s v="AM1.vld"/>
    <s v="e1"/>
    <n v="15"/>
    <n v="0"/>
    <s v="AM"/>
    <s v="AM1"/>
    <n v="5394"/>
    <n v="15366"/>
    <x v="0"/>
    <x v="1"/>
    <x v="0"/>
    <n v="1.92"/>
    <n v="0.11"/>
    <n v="7.74"/>
    <n v="1244.78"/>
    <n v="2.0299999999999998"/>
    <n v="7.74"/>
  </r>
  <r>
    <s v="I25_66to56"/>
    <s v="Win"/>
    <s v="TR012"/>
    <x v="0"/>
    <x v="7"/>
    <s v="Fi01"/>
    <x v="0"/>
    <s v="AM1.vld"/>
    <s v="e1"/>
    <n v="15"/>
    <n v="0"/>
    <s v="AM"/>
    <s v="AM1"/>
    <n v="13270"/>
    <n v="11802"/>
    <x v="0"/>
    <x v="2"/>
    <x v="0"/>
    <n v="6.87"/>
    <n v="0.52"/>
    <n v="7.98"/>
    <n v="1326.43"/>
    <n v="7.39"/>
    <n v="7.98"/>
  </r>
  <r>
    <s v="I25_66to56"/>
    <s v="Win"/>
    <s v="TR012"/>
    <x v="0"/>
    <x v="7"/>
    <s v="Fi01"/>
    <x v="0"/>
    <s v="AM1.vld"/>
    <s v="e1"/>
    <n v="15"/>
    <n v="0"/>
    <s v="AM"/>
    <s v="AM1"/>
    <n v="15333"/>
    <n v="18991"/>
    <x v="1"/>
    <x v="3"/>
    <x v="0"/>
    <n v="29.42"/>
    <n v="0.36"/>
    <n v="3.44"/>
    <n v="916.09"/>
    <n v="29.78"/>
    <n v="3.44"/>
  </r>
  <r>
    <s v="I25_66to56"/>
    <s v="Win"/>
    <s v="TR012"/>
    <x v="0"/>
    <x v="7"/>
    <s v="Fi01"/>
    <x v="0"/>
    <s v="AM1.vld"/>
    <s v="e1"/>
    <n v="15"/>
    <n v="0"/>
    <s v="AM"/>
    <s v="AM1"/>
    <n v="15740"/>
    <n v="15741"/>
    <x v="1"/>
    <x v="4"/>
    <x v="0"/>
    <n v="0"/>
    <n v="0"/>
    <n v="0"/>
    <n v="843.13"/>
    <n v="0"/>
    <n v="0"/>
  </r>
  <r>
    <s v="I25_66to56"/>
    <s v="Win"/>
    <s v="TR012"/>
    <x v="0"/>
    <x v="7"/>
    <s v="Fi01"/>
    <x v="0"/>
    <s v="AM1.vld"/>
    <s v="e1"/>
    <n v="15"/>
    <n v="0"/>
    <s v="AM"/>
    <s v="AM1"/>
    <n v="15742"/>
    <n v="15743"/>
    <x v="0"/>
    <x v="5"/>
    <x v="0"/>
    <n v="0"/>
    <n v="0"/>
    <n v="0"/>
    <n v="1218.1099999999999"/>
    <n v="0"/>
    <n v="0"/>
  </r>
  <r>
    <s v="I25_66to56"/>
    <s v="Win"/>
    <s v="TR012"/>
    <x v="0"/>
    <x v="7"/>
    <s v="Fi01"/>
    <x v="0"/>
    <s v="AM1.vld"/>
    <s v="e1"/>
    <n v="15"/>
    <n v="0"/>
    <s v="AM"/>
    <s v="AM1"/>
    <n v="17350"/>
    <n v="17351"/>
    <x v="0"/>
    <x v="6"/>
    <x v="0"/>
    <n v="0"/>
    <n v="0"/>
    <n v="0"/>
    <n v="594.36"/>
    <n v="0"/>
    <n v="0"/>
  </r>
  <r>
    <s v="I25_66to56"/>
    <s v="Win"/>
    <s v="TR012"/>
    <x v="0"/>
    <x v="7"/>
    <s v="Fi01"/>
    <x v="0"/>
    <s v="AM1.vld"/>
    <s v="e1"/>
    <n v="15"/>
    <n v="0"/>
    <s v="AM"/>
    <s v="AM1"/>
    <n v="17352"/>
    <n v="17353"/>
    <x v="1"/>
    <x v="7"/>
    <x v="0"/>
    <n v="0"/>
    <n v="0"/>
    <n v="0"/>
    <n v="541.87"/>
    <n v="0"/>
    <n v="0"/>
  </r>
  <r>
    <s v="I25_66to56"/>
    <s v="Win"/>
    <s v="TR012"/>
    <x v="0"/>
    <x v="7"/>
    <s v="Fi01"/>
    <x v="0"/>
    <s v="AM1.vld"/>
    <s v="e1"/>
    <n v="15"/>
    <n v="0"/>
    <s v="AM"/>
    <s v="AM1"/>
    <n v="18993"/>
    <n v="15334"/>
    <x v="0"/>
    <x v="8"/>
    <x v="0"/>
    <n v="38.46"/>
    <n v="0.49"/>
    <n v="7.92"/>
    <n v="1694.8"/>
    <n v="38.950000000000003"/>
    <n v="7.92"/>
  </r>
  <r>
    <s v="I25_66to56"/>
    <s v="Win"/>
    <s v="TR012"/>
    <x v="0"/>
    <x v="7"/>
    <s v="Fi01"/>
    <x v="0"/>
    <s v="AM1.vld"/>
    <s v="e1"/>
    <n v="15"/>
    <n v="0"/>
    <s v="AM"/>
    <s v="AM1"/>
    <n v="18999"/>
    <n v="19000"/>
    <x v="1"/>
    <x v="9"/>
    <x v="0"/>
    <n v="6.73"/>
    <n v="0.42"/>
    <n v="8.92"/>
    <n v="1309.5899999999999"/>
    <n v="7.15"/>
    <n v="8.92"/>
  </r>
  <r>
    <s v="I25_66to56"/>
    <s v="Win"/>
    <s v="TR012"/>
    <x v="0"/>
    <x v="7"/>
    <s v="Fi01"/>
    <x v="0"/>
    <s v="AM1.vld"/>
    <s v="e1"/>
    <n v="15"/>
    <n v="0"/>
    <s v="AM"/>
    <s v="AM1"/>
    <n v="19002"/>
    <n v="19001"/>
    <x v="0"/>
    <x v="10"/>
    <x v="0"/>
    <n v="0.48"/>
    <n v="0.03"/>
    <n v="4.32"/>
    <n v="1337.45"/>
    <n v="0.51"/>
    <n v="4.32"/>
  </r>
  <r>
    <s v="I25_66to56"/>
    <s v="Win"/>
    <s v="TR012"/>
    <x v="0"/>
    <x v="7"/>
    <s v="Fi01"/>
    <x v="0"/>
    <s v="AM1.vld"/>
    <s v="e1"/>
    <n v="15"/>
    <n v="0"/>
    <s v="AM"/>
    <s v="AM1"/>
    <n v="19004"/>
    <n v="13271"/>
    <x v="1"/>
    <x v="11"/>
    <x v="0"/>
    <n v="0.77"/>
    <n v="0.05"/>
    <n v="2.54"/>
    <n v="799.26"/>
    <n v="0.82"/>
    <n v="2.54"/>
  </r>
  <r>
    <s v="I25_66to56"/>
    <s v="Win"/>
    <s v="TR012"/>
    <x v="0"/>
    <x v="7"/>
    <s v="Fi01"/>
    <x v="0"/>
    <s v="AM1.vld"/>
    <s v="e1"/>
    <n v="15"/>
    <n v="0"/>
    <s v="AM"/>
    <s v="AM1"/>
    <n v="19017"/>
    <n v="19018"/>
    <x v="1"/>
    <x v="11"/>
    <x v="1"/>
    <n v="33.61"/>
    <n v="2.04"/>
    <n v="16.02"/>
    <n v="51.67"/>
    <n v="35.65"/>
    <n v="16.02"/>
  </r>
  <r>
    <s v="I25_66to56"/>
    <s v="Win"/>
    <s v="TR012"/>
    <x v="0"/>
    <x v="7"/>
    <s v="Fi01"/>
    <x v="0"/>
    <s v="AM1.vld"/>
    <s v="e1"/>
    <n v="15"/>
    <n v="0"/>
    <s v="AM"/>
    <s v="AM1"/>
    <n v="19035"/>
    <n v="19036"/>
    <x v="1"/>
    <x v="9"/>
    <x v="1"/>
    <n v="6.04"/>
    <n v="0.23"/>
    <n v="11.86"/>
    <n v="18.13"/>
    <n v="6.27"/>
    <n v="11.86"/>
  </r>
  <r>
    <s v="I25_66to56"/>
    <s v="Win"/>
    <s v="TR012"/>
    <x v="0"/>
    <x v="7"/>
    <s v="Fi01"/>
    <x v="0"/>
    <s v="AM1.vld"/>
    <s v="e1"/>
    <n v="15"/>
    <n v="0"/>
    <s v="AM"/>
    <s v="AM1"/>
    <n v="19075"/>
    <n v="19076"/>
    <x v="1"/>
    <x v="4"/>
    <x v="1"/>
    <n v="20.34"/>
    <n v="0"/>
    <n v="3.88"/>
    <n v="24.22"/>
    <n v="20.34"/>
    <n v="3.88"/>
  </r>
  <r>
    <s v="I25_66to56"/>
    <s v="Win"/>
    <s v="TR012"/>
    <x v="0"/>
    <x v="7"/>
    <s v="Fi01"/>
    <x v="0"/>
    <s v="AM1.vld"/>
    <s v="e1"/>
    <n v="15"/>
    <n v="0"/>
    <s v="AM"/>
    <s v="AM1"/>
    <n v="19119"/>
    <n v="19120"/>
    <x v="1"/>
    <x v="7"/>
    <x v="1"/>
    <n v="5.07"/>
    <n v="0.02"/>
    <n v="8.57"/>
    <n v="13.67"/>
    <n v="5.0999999999999996"/>
    <n v="8.57"/>
  </r>
  <r>
    <s v="I25_66to56"/>
    <s v="Win"/>
    <s v="TR012"/>
    <x v="0"/>
    <x v="7"/>
    <s v="Fi01"/>
    <x v="0"/>
    <s v="AM1.vld"/>
    <s v="e1"/>
    <n v="15"/>
    <n v="0"/>
    <s v="AM"/>
    <s v="AM1"/>
    <n v="19127"/>
    <n v="19239"/>
    <x v="0"/>
    <x v="0"/>
    <x v="1"/>
    <n v="15.37"/>
    <n v="0.99"/>
    <n v="21.57"/>
    <n v="37.93"/>
    <n v="16.36"/>
    <n v="21.57"/>
  </r>
  <r>
    <s v="I25_66to56"/>
    <s v="Win"/>
    <s v="TR012"/>
    <x v="0"/>
    <x v="7"/>
    <s v="Fi01"/>
    <x v="0"/>
    <s v="AM1.vld"/>
    <s v="e1"/>
    <n v="15"/>
    <n v="0"/>
    <s v="AM"/>
    <s v="AM1"/>
    <n v="19131"/>
    <n v="19130"/>
    <x v="0"/>
    <x v="2"/>
    <x v="1"/>
    <n v="11.67"/>
    <n v="0.61"/>
    <n v="18.510000000000002"/>
    <n v="30.79"/>
    <n v="12.28"/>
    <n v="18.510000000000002"/>
  </r>
  <r>
    <s v="I25_66to56"/>
    <s v="Win"/>
    <s v="TR012"/>
    <x v="0"/>
    <x v="7"/>
    <s v="Fi01"/>
    <x v="0"/>
    <s v="AM1.vld"/>
    <s v="e1"/>
    <n v="15"/>
    <n v="0"/>
    <s v="AM"/>
    <s v="AM1"/>
    <n v="19136"/>
    <n v="19135"/>
    <x v="0"/>
    <x v="1"/>
    <x v="1"/>
    <n v="10.46"/>
    <n v="0.56000000000000005"/>
    <n v="23.4"/>
    <n v="34.42"/>
    <n v="11.03"/>
    <n v="23.4"/>
  </r>
  <r>
    <s v="I25_66to56"/>
    <s v="Win"/>
    <s v="TR012"/>
    <x v="0"/>
    <x v="7"/>
    <s v="Fi01"/>
    <x v="0"/>
    <s v="AM1.vld"/>
    <s v="e1"/>
    <n v="15"/>
    <n v="0"/>
    <s v="AM"/>
    <s v="AM1"/>
    <n v="19149"/>
    <n v="19148"/>
    <x v="0"/>
    <x v="10"/>
    <x v="1"/>
    <n v="4.7"/>
    <n v="0.21"/>
    <n v="10.7"/>
    <n v="15.62"/>
    <n v="4.92"/>
    <n v="10.7"/>
  </r>
  <r>
    <s v="I25_66to56"/>
    <s v="Win"/>
    <s v="TR012"/>
    <x v="0"/>
    <x v="7"/>
    <s v="Fi01"/>
    <x v="0"/>
    <s v="AM1.vld"/>
    <s v="e1"/>
    <n v="15"/>
    <n v="0"/>
    <s v="AM"/>
    <s v="AM1"/>
    <n v="19189"/>
    <n v="19188"/>
    <x v="0"/>
    <x v="5"/>
    <x v="1"/>
    <n v="28.29"/>
    <n v="0"/>
    <n v="6.22"/>
    <n v="34.51"/>
    <n v="28.29"/>
    <n v="6.22"/>
  </r>
  <r>
    <s v="I25_66to56"/>
    <s v="Win"/>
    <s v="TR012"/>
    <x v="0"/>
    <x v="7"/>
    <s v="Fi01"/>
    <x v="0"/>
    <s v="AM1.vld"/>
    <s v="e1"/>
    <n v="15"/>
    <n v="0"/>
    <s v="AM"/>
    <s v="AM1"/>
    <n v="19233"/>
    <n v="19232"/>
    <x v="0"/>
    <x v="6"/>
    <x v="1"/>
    <n v="6.66"/>
    <n v="0.02"/>
    <n v="10.9"/>
    <n v="17.579999999999998"/>
    <n v="6.69"/>
    <n v="10.9"/>
  </r>
  <r>
    <s v="I25_66to56"/>
    <s v="Win"/>
    <s v="TR012"/>
    <x v="0"/>
    <x v="7"/>
    <s v="Fi01"/>
    <x v="1"/>
    <s v="AM2.vld"/>
    <s v="e1"/>
    <n v="15"/>
    <n v="0"/>
    <s v="AM"/>
    <s v="AM2"/>
    <n v="5209"/>
    <n v="19241"/>
    <x v="0"/>
    <x v="0"/>
    <x v="0"/>
    <n v="251.53"/>
    <n v="17.34"/>
    <n v="34.409999999999997"/>
    <n v="3444.97"/>
    <n v="268.87"/>
    <n v="34.409999999999997"/>
  </r>
  <r>
    <s v="I25_66to56"/>
    <s v="Win"/>
    <s v="TR012"/>
    <x v="0"/>
    <x v="7"/>
    <s v="Fi01"/>
    <x v="1"/>
    <s v="AM2.vld"/>
    <s v="e1"/>
    <n v="15"/>
    <n v="0"/>
    <s v="AM"/>
    <s v="AM2"/>
    <n v="5394"/>
    <n v="15366"/>
    <x v="0"/>
    <x v="1"/>
    <x v="0"/>
    <n v="64.58"/>
    <n v="6.25"/>
    <n v="20.13"/>
    <n v="2304.71"/>
    <n v="70.83"/>
    <n v="20.13"/>
  </r>
  <r>
    <s v="I25_66to56"/>
    <s v="Win"/>
    <s v="TR012"/>
    <x v="0"/>
    <x v="7"/>
    <s v="Fi01"/>
    <x v="1"/>
    <s v="AM2.vld"/>
    <s v="e1"/>
    <n v="15"/>
    <n v="0"/>
    <s v="AM"/>
    <s v="AM2"/>
    <n v="13270"/>
    <n v="11802"/>
    <x v="0"/>
    <x v="2"/>
    <x v="0"/>
    <n v="53.61"/>
    <n v="5.32"/>
    <n v="15.42"/>
    <n v="2525.88"/>
    <n v="58.93"/>
    <n v="15.42"/>
  </r>
  <r>
    <s v="I25_66to56"/>
    <s v="Win"/>
    <s v="TR012"/>
    <x v="0"/>
    <x v="7"/>
    <s v="Fi01"/>
    <x v="1"/>
    <s v="AM2.vld"/>
    <s v="e1"/>
    <n v="15"/>
    <n v="0"/>
    <s v="AM"/>
    <s v="AM2"/>
    <n v="15333"/>
    <n v="18991"/>
    <x v="1"/>
    <x v="3"/>
    <x v="0"/>
    <n v="78.03"/>
    <n v="1.49"/>
    <n v="6.38"/>
    <n v="1474.86"/>
    <n v="79.52"/>
    <n v="6.38"/>
  </r>
  <r>
    <s v="I25_66to56"/>
    <s v="Win"/>
    <s v="TR012"/>
    <x v="0"/>
    <x v="7"/>
    <s v="Fi01"/>
    <x v="1"/>
    <s v="AM2.vld"/>
    <s v="e1"/>
    <n v="15"/>
    <n v="0"/>
    <s v="AM"/>
    <s v="AM2"/>
    <n v="15740"/>
    <n v="15741"/>
    <x v="1"/>
    <x v="4"/>
    <x v="0"/>
    <n v="0"/>
    <n v="0"/>
    <n v="0"/>
    <n v="1246.43"/>
    <n v="0"/>
    <n v="0"/>
  </r>
  <r>
    <s v="I25_66to56"/>
    <s v="Win"/>
    <s v="TR012"/>
    <x v="0"/>
    <x v="7"/>
    <s v="Fi01"/>
    <x v="1"/>
    <s v="AM2.vld"/>
    <s v="e1"/>
    <n v="15"/>
    <n v="0"/>
    <s v="AM"/>
    <s v="AM2"/>
    <n v="15742"/>
    <n v="15743"/>
    <x v="0"/>
    <x v="5"/>
    <x v="0"/>
    <n v="0"/>
    <n v="0"/>
    <n v="0"/>
    <n v="1469.36"/>
    <n v="0"/>
    <n v="0"/>
  </r>
  <r>
    <s v="I25_66to56"/>
    <s v="Win"/>
    <s v="TR012"/>
    <x v="0"/>
    <x v="7"/>
    <s v="Fi01"/>
    <x v="1"/>
    <s v="AM2.vld"/>
    <s v="e1"/>
    <n v="15"/>
    <n v="0"/>
    <s v="AM"/>
    <s v="AM2"/>
    <n v="17350"/>
    <n v="17351"/>
    <x v="0"/>
    <x v="6"/>
    <x v="0"/>
    <n v="0"/>
    <n v="0"/>
    <n v="0"/>
    <n v="792.26"/>
    <n v="0"/>
    <n v="0"/>
  </r>
  <r>
    <s v="I25_66to56"/>
    <s v="Win"/>
    <s v="TR012"/>
    <x v="0"/>
    <x v="7"/>
    <s v="Fi01"/>
    <x v="1"/>
    <s v="AM2.vld"/>
    <s v="e1"/>
    <n v="15"/>
    <n v="0"/>
    <s v="AM"/>
    <s v="AM2"/>
    <n v="17352"/>
    <n v="17353"/>
    <x v="1"/>
    <x v="7"/>
    <x v="0"/>
    <n v="0"/>
    <n v="0"/>
    <n v="0"/>
    <n v="885.14"/>
    <n v="0"/>
    <n v="0"/>
  </r>
  <r>
    <s v="I25_66to56"/>
    <s v="Win"/>
    <s v="TR012"/>
    <x v="0"/>
    <x v="7"/>
    <s v="Fi01"/>
    <x v="1"/>
    <s v="AM2.vld"/>
    <s v="e1"/>
    <n v="15"/>
    <n v="0"/>
    <s v="AM"/>
    <s v="AM2"/>
    <n v="18993"/>
    <n v="15334"/>
    <x v="0"/>
    <x v="8"/>
    <x v="0"/>
    <n v="199.99"/>
    <n v="6.42"/>
    <n v="13.28"/>
    <n v="2300.5500000000002"/>
    <n v="206.41"/>
    <n v="13.28"/>
  </r>
  <r>
    <s v="I25_66to56"/>
    <s v="Win"/>
    <s v="TR012"/>
    <x v="0"/>
    <x v="7"/>
    <s v="Fi01"/>
    <x v="1"/>
    <s v="AM2.vld"/>
    <s v="e1"/>
    <n v="15"/>
    <n v="0"/>
    <s v="AM"/>
    <s v="AM2"/>
    <n v="18999"/>
    <n v="19000"/>
    <x v="1"/>
    <x v="9"/>
    <x v="0"/>
    <n v="7.85"/>
    <n v="0.63"/>
    <n v="17.82"/>
    <n v="2058.34"/>
    <n v="8.4700000000000006"/>
    <n v="17.82"/>
  </r>
  <r>
    <s v="I25_66to56"/>
    <s v="Win"/>
    <s v="TR012"/>
    <x v="0"/>
    <x v="7"/>
    <s v="Fi01"/>
    <x v="1"/>
    <s v="AM2.vld"/>
    <s v="e1"/>
    <n v="15"/>
    <n v="0"/>
    <s v="AM"/>
    <s v="AM2"/>
    <n v="19002"/>
    <n v="19001"/>
    <x v="0"/>
    <x v="10"/>
    <x v="0"/>
    <n v="45.48"/>
    <n v="4.1399999999999997"/>
    <n v="10.84"/>
    <n v="2344.3000000000002"/>
    <n v="49.62"/>
    <n v="10.84"/>
  </r>
  <r>
    <s v="I25_66to56"/>
    <s v="Win"/>
    <s v="TR012"/>
    <x v="0"/>
    <x v="7"/>
    <s v="Fi01"/>
    <x v="1"/>
    <s v="AM2.vld"/>
    <s v="e1"/>
    <n v="15"/>
    <n v="0"/>
    <s v="AM"/>
    <s v="AM2"/>
    <n v="19004"/>
    <n v="13271"/>
    <x v="1"/>
    <x v="11"/>
    <x v="0"/>
    <n v="0"/>
    <n v="0"/>
    <n v="6.39"/>
    <n v="1500.98"/>
    <n v="0"/>
    <n v="6.39"/>
  </r>
  <r>
    <s v="I25_66to56"/>
    <s v="Win"/>
    <s v="TR012"/>
    <x v="0"/>
    <x v="7"/>
    <s v="Fi01"/>
    <x v="1"/>
    <s v="AM2.vld"/>
    <s v="e1"/>
    <n v="15"/>
    <n v="0"/>
    <s v="AM"/>
    <s v="AM2"/>
    <n v="19017"/>
    <n v="19018"/>
    <x v="1"/>
    <x v="11"/>
    <x v="1"/>
    <n v="19.489999999999998"/>
    <n v="1.33"/>
    <n v="34.32"/>
    <n v="55.14"/>
    <n v="20.82"/>
    <n v="34.32"/>
  </r>
  <r>
    <s v="I25_66to56"/>
    <s v="Win"/>
    <s v="TR012"/>
    <x v="0"/>
    <x v="7"/>
    <s v="Fi01"/>
    <x v="1"/>
    <s v="AM2.vld"/>
    <s v="e1"/>
    <n v="15"/>
    <n v="0"/>
    <s v="AM"/>
    <s v="AM2"/>
    <n v="19035"/>
    <n v="19036"/>
    <x v="1"/>
    <x v="9"/>
    <x v="1"/>
    <n v="5.7"/>
    <n v="0.28999999999999998"/>
    <n v="22.96"/>
    <n v="28.95"/>
    <n v="5.99"/>
    <n v="22.96"/>
  </r>
  <r>
    <s v="I25_66to56"/>
    <s v="Win"/>
    <s v="TR012"/>
    <x v="0"/>
    <x v="7"/>
    <s v="Fi01"/>
    <x v="1"/>
    <s v="AM2.vld"/>
    <s v="e1"/>
    <n v="15"/>
    <n v="0"/>
    <s v="AM"/>
    <s v="AM2"/>
    <n v="19075"/>
    <n v="19076"/>
    <x v="1"/>
    <x v="4"/>
    <x v="1"/>
    <n v="41.26"/>
    <n v="0"/>
    <n v="5.77"/>
    <n v="47.03"/>
    <n v="41.26"/>
    <n v="5.77"/>
  </r>
  <r>
    <s v="I25_66to56"/>
    <s v="Win"/>
    <s v="TR012"/>
    <x v="0"/>
    <x v="7"/>
    <s v="Fi01"/>
    <x v="1"/>
    <s v="AM2.vld"/>
    <s v="e1"/>
    <n v="15"/>
    <n v="0"/>
    <s v="AM"/>
    <s v="AM2"/>
    <n v="19119"/>
    <n v="19120"/>
    <x v="1"/>
    <x v="7"/>
    <x v="1"/>
    <n v="10.61"/>
    <n v="0.03"/>
    <n v="16.78"/>
    <n v="27.42"/>
    <n v="10.64"/>
    <n v="16.78"/>
  </r>
  <r>
    <s v="I25_66to56"/>
    <s v="Win"/>
    <s v="TR012"/>
    <x v="0"/>
    <x v="7"/>
    <s v="Fi01"/>
    <x v="1"/>
    <s v="AM2.vld"/>
    <s v="e1"/>
    <n v="15"/>
    <n v="0"/>
    <s v="AM"/>
    <s v="AM2"/>
    <n v="19127"/>
    <n v="19239"/>
    <x v="0"/>
    <x v="0"/>
    <x v="1"/>
    <n v="359.52"/>
    <n v="30.93"/>
    <n v="66.08"/>
    <n v="456.53"/>
    <n v="390.45"/>
    <n v="66.08"/>
  </r>
  <r>
    <s v="I25_66to56"/>
    <s v="Win"/>
    <s v="TR012"/>
    <x v="0"/>
    <x v="7"/>
    <s v="Fi01"/>
    <x v="1"/>
    <s v="AM2.vld"/>
    <s v="e1"/>
    <n v="15"/>
    <n v="0"/>
    <s v="AM"/>
    <s v="AM2"/>
    <n v="19131"/>
    <n v="19130"/>
    <x v="0"/>
    <x v="2"/>
    <x v="1"/>
    <n v="678.65"/>
    <n v="54.6"/>
    <n v="79.66"/>
    <n v="812.91"/>
    <n v="733.24"/>
    <n v="79.66"/>
  </r>
  <r>
    <s v="I25_66to56"/>
    <s v="Win"/>
    <s v="TR012"/>
    <x v="0"/>
    <x v="7"/>
    <s v="Fi01"/>
    <x v="1"/>
    <s v="AM2.vld"/>
    <s v="e1"/>
    <n v="15"/>
    <n v="0"/>
    <s v="AM"/>
    <s v="AM2"/>
    <n v="19136"/>
    <n v="19135"/>
    <x v="0"/>
    <x v="1"/>
    <x v="1"/>
    <n v="694.7"/>
    <n v="54.18"/>
    <n v="68.62"/>
    <n v="817.49"/>
    <n v="748.87"/>
    <n v="68.62"/>
  </r>
  <r>
    <s v="I25_66to56"/>
    <s v="Win"/>
    <s v="TR012"/>
    <x v="0"/>
    <x v="7"/>
    <s v="Fi01"/>
    <x v="1"/>
    <s v="AM2.vld"/>
    <s v="e1"/>
    <n v="15"/>
    <n v="0"/>
    <s v="AM"/>
    <s v="AM2"/>
    <n v="19149"/>
    <n v="19148"/>
    <x v="0"/>
    <x v="10"/>
    <x v="1"/>
    <n v="255.46"/>
    <n v="13.17"/>
    <n v="31.47"/>
    <n v="300.10000000000002"/>
    <n v="268.63"/>
    <n v="31.47"/>
  </r>
  <r>
    <s v="I25_66to56"/>
    <s v="Win"/>
    <s v="TR012"/>
    <x v="0"/>
    <x v="7"/>
    <s v="Fi01"/>
    <x v="1"/>
    <s v="AM2.vld"/>
    <s v="e1"/>
    <n v="15"/>
    <n v="0"/>
    <s v="AM"/>
    <s v="AM2"/>
    <n v="19189"/>
    <n v="19188"/>
    <x v="0"/>
    <x v="5"/>
    <x v="1"/>
    <n v="65.739999999999995"/>
    <n v="0.02"/>
    <n v="6.79"/>
    <n v="72.55"/>
    <n v="65.760000000000005"/>
    <n v="6.79"/>
  </r>
  <r>
    <s v="I25_66to56"/>
    <s v="Win"/>
    <s v="TR012"/>
    <x v="0"/>
    <x v="7"/>
    <s v="Fi01"/>
    <x v="1"/>
    <s v="AM2.vld"/>
    <s v="e1"/>
    <n v="15"/>
    <n v="0"/>
    <s v="AM"/>
    <s v="AM2"/>
    <n v="19233"/>
    <n v="19232"/>
    <x v="0"/>
    <x v="6"/>
    <x v="1"/>
    <n v="9.8800000000000008"/>
    <n v="0.05"/>
    <n v="15.57"/>
    <n v="25.49"/>
    <n v="9.92"/>
    <n v="15.57"/>
  </r>
  <r>
    <s v="I25_66to56"/>
    <s v="Win"/>
    <s v="TR012"/>
    <x v="0"/>
    <x v="7"/>
    <s v="Fi01"/>
    <x v="2"/>
    <s v="AM3.vld"/>
    <s v="e1"/>
    <n v="15"/>
    <n v="0"/>
    <s v="AM"/>
    <s v="AM3"/>
    <n v="5209"/>
    <n v="19241"/>
    <x v="0"/>
    <x v="0"/>
    <x v="0"/>
    <n v="212.45"/>
    <n v="14.4"/>
    <n v="24.95"/>
    <n v="2804.25"/>
    <n v="226.85"/>
    <n v="24.95"/>
  </r>
  <r>
    <s v="I25_66to56"/>
    <s v="Win"/>
    <s v="TR012"/>
    <x v="0"/>
    <x v="7"/>
    <s v="Fi01"/>
    <x v="2"/>
    <s v="AM3.vld"/>
    <s v="e1"/>
    <n v="15"/>
    <n v="0"/>
    <s v="AM"/>
    <s v="AM3"/>
    <n v="5394"/>
    <n v="15366"/>
    <x v="0"/>
    <x v="1"/>
    <x v="0"/>
    <n v="99.58"/>
    <n v="9.3000000000000007"/>
    <n v="17.510000000000002"/>
    <n v="2029.64"/>
    <n v="108.88"/>
    <n v="17.510000000000002"/>
  </r>
  <r>
    <s v="I25_66to56"/>
    <s v="Win"/>
    <s v="TR012"/>
    <x v="0"/>
    <x v="7"/>
    <s v="Fi01"/>
    <x v="2"/>
    <s v="AM3.vld"/>
    <s v="e1"/>
    <n v="15"/>
    <n v="0"/>
    <s v="AM"/>
    <s v="AM3"/>
    <n v="13270"/>
    <n v="11802"/>
    <x v="0"/>
    <x v="2"/>
    <x v="0"/>
    <n v="64.290000000000006"/>
    <n v="6.92"/>
    <n v="11.74"/>
    <n v="2176.5"/>
    <n v="71.209999999999994"/>
    <n v="11.74"/>
  </r>
  <r>
    <s v="I25_66to56"/>
    <s v="Win"/>
    <s v="TR012"/>
    <x v="0"/>
    <x v="7"/>
    <s v="Fi01"/>
    <x v="2"/>
    <s v="AM3.vld"/>
    <s v="e1"/>
    <n v="15"/>
    <n v="0"/>
    <s v="AM"/>
    <s v="AM3"/>
    <n v="15333"/>
    <n v="18991"/>
    <x v="1"/>
    <x v="3"/>
    <x v="0"/>
    <n v="108.51"/>
    <n v="2.46"/>
    <n v="5.77"/>
    <n v="1306.6600000000001"/>
    <n v="110.97"/>
    <n v="5.77"/>
  </r>
  <r>
    <s v="I25_66to56"/>
    <s v="Win"/>
    <s v="TR012"/>
    <x v="0"/>
    <x v="7"/>
    <s v="Fi01"/>
    <x v="2"/>
    <s v="AM3.vld"/>
    <s v="e1"/>
    <n v="15"/>
    <n v="0"/>
    <s v="AM"/>
    <s v="AM3"/>
    <n v="15740"/>
    <n v="15741"/>
    <x v="1"/>
    <x v="4"/>
    <x v="0"/>
    <n v="0"/>
    <n v="0"/>
    <n v="0"/>
    <n v="1196.83"/>
    <n v="0"/>
    <n v="0"/>
  </r>
  <r>
    <s v="I25_66to56"/>
    <s v="Win"/>
    <s v="TR012"/>
    <x v="0"/>
    <x v="7"/>
    <s v="Fi01"/>
    <x v="2"/>
    <s v="AM3.vld"/>
    <s v="e1"/>
    <n v="15"/>
    <n v="0"/>
    <s v="AM"/>
    <s v="AM3"/>
    <n v="15742"/>
    <n v="15743"/>
    <x v="0"/>
    <x v="5"/>
    <x v="0"/>
    <n v="0"/>
    <n v="0"/>
    <n v="0"/>
    <n v="983.29"/>
    <n v="0"/>
    <n v="0"/>
  </r>
  <r>
    <s v="I25_66to56"/>
    <s v="Win"/>
    <s v="TR012"/>
    <x v="0"/>
    <x v="7"/>
    <s v="Fi01"/>
    <x v="2"/>
    <s v="AM3.vld"/>
    <s v="e1"/>
    <n v="15"/>
    <n v="0"/>
    <s v="AM"/>
    <s v="AM3"/>
    <n v="17350"/>
    <n v="17351"/>
    <x v="0"/>
    <x v="6"/>
    <x v="0"/>
    <n v="0"/>
    <n v="0"/>
    <n v="0"/>
    <n v="726.13"/>
    <n v="0"/>
    <n v="0"/>
  </r>
  <r>
    <s v="I25_66to56"/>
    <s v="Win"/>
    <s v="TR012"/>
    <x v="0"/>
    <x v="7"/>
    <s v="Fi01"/>
    <x v="2"/>
    <s v="AM3.vld"/>
    <s v="e1"/>
    <n v="15"/>
    <n v="0"/>
    <s v="AM"/>
    <s v="AM3"/>
    <n v="17352"/>
    <n v="17353"/>
    <x v="1"/>
    <x v="7"/>
    <x v="0"/>
    <n v="0"/>
    <n v="0"/>
    <n v="0"/>
    <n v="974.17"/>
    <n v="0"/>
    <n v="0"/>
  </r>
  <r>
    <s v="I25_66to56"/>
    <s v="Win"/>
    <s v="TR012"/>
    <x v="0"/>
    <x v="7"/>
    <s v="Fi01"/>
    <x v="2"/>
    <s v="AM3.vld"/>
    <s v="e1"/>
    <n v="15"/>
    <n v="0"/>
    <s v="AM"/>
    <s v="AM3"/>
    <n v="18993"/>
    <n v="15334"/>
    <x v="0"/>
    <x v="8"/>
    <x v="0"/>
    <n v="230.11"/>
    <n v="8.34"/>
    <n v="10.42"/>
    <n v="1770.64"/>
    <n v="238.44"/>
    <n v="10.42"/>
  </r>
  <r>
    <s v="I25_66to56"/>
    <s v="Win"/>
    <s v="TR012"/>
    <x v="0"/>
    <x v="7"/>
    <s v="Fi01"/>
    <x v="2"/>
    <s v="AM3.vld"/>
    <s v="e1"/>
    <n v="15"/>
    <n v="0"/>
    <s v="AM"/>
    <s v="AM3"/>
    <n v="18999"/>
    <n v="19000"/>
    <x v="1"/>
    <x v="9"/>
    <x v="0"/>
    <n v="16.04"/>
    <n v="1.34"/>
    <n v="18.61"/>
    <n v="1886.53"/>
    <n v="17.38"/>
    <n v="18.61"/>
  </r>
  <r>
    <s v="I25_66to56"/>
    <s v="Win"/>
    <s v="TR012"/>
    <x v="0"/>
    <x v="7"/>
    <s v="Fi01"/>
    <x v="2"/>
    <s v="AM3.vld"/>
    <s v="e1"/>
    <n v="15"/>
    <n v="0"/>
    <s v="AM"/>
    <s v="AM3"/>
    <n v="19002"/>
    <n v="19001"/>
    <x v="0"/>
    <x v="10"/>
    <x v="0"/>
    <n v="53.7"/>
    <n v="4.79"/>
    <n v="12.16"/>
    <n v="2020.63"/>
    <n v="58.48"/>
    <n v="12.16"/>
  </r>
  <r>
    <s v="I25_66to56"/>
    <s v="Win"/>
    <s v="TR012"/>
    <x v="0"/>
    <x v="7"/>
    <s v="Fi01"/>
    <x v="2"/>
    <s v="AM3.vld"/>
    <s v="e1"/>
    <n v="15"/>
    <n v="0"/>
    <s v="AM"/>
    <s v="AM3"/>
    <n v="19004"/>
    <n v="13271"/>
    <x v="1"/>
    <x v="11"/>
    <x v="0"/>
    <n v="0"/>
    <n v="0"/>
    <n v="5.95"/>
    <n v="1574.73"/>
    <n v="0"/>
    <n v="5.95"/>
  </r>
  <r>
    <s v="I25_66to56"/>
    <s v="Win"/>
    <s v="TR012"/>
    <x v="0"/>
    <x v="7"/>
    <s v="Fi01"/>
    <x v="2"/>
    <s v="AM3.vld"/>
    <s v="e1"/>
    <n v="15"/>
    <n v="0"/>
    <s v="AM"/>
    <s v="AM3"/>
    <n v="19017"/>
    <n v="19018"/>
    <x v="1"/>
    <x v="11"/>
    <x v="1"/>
    <n v="27.86"/>
    <n v="1.9"/>
    <n v="32.840000000000003"/>
    <n v="62.6"/>
    <n v="29.76"/>
    <n v="32.840000000000003"/>
  </r>
  <r>
    <s v="I25_66to56"/>
    <s v="Win"/>
    <s v="TR012"/>
    <x v="0"/>
    <x v="7"/>
    <s v="Fi01"/>
    <x v="2"/>
    <s v="AM3.vld"/>
    <s v="e1"/>
    <n v="15"/>
    <n v="0"/>
    <s v="AM"/>
    <s v="AM3"/>
    <n v="19035"/>
    <n v="19036"/>
    <x v="1"/>
    <x v="9"/>
    <x v="1"/>
    <n v="14.67"/>
    <n v="0.78"/>
    <n v="22.93"/>
    <n v="38.380000000000003"/>
    <n v="15.45"/>
    <n v="22.93"/>
  </r>
  <r>
    <s v="I25_66to56"/>
    <s v="Win"/>
    <s v="TR012"/>
    <x v="0"/>
    <x v="7"/>
    <s v="Fi01"/>
    <x v="2"/>
    <s v="AM3.vld"/>
    <s v="e1"/>
    <n v="15"/>
    <n v="0"/>
    <s v="AM"/>
    <s v="AM3"/>
    <n v="19075"/>
    <n v="19076"/>
    <x v="1"/>
    <x v="4"/>
    <x v="1"/>
    <n v="58.15"/>
    <n v="0.1"/>
    <n v="5.62"/>
    <n v="63.87"/>
    <n v="58.25"/>
    <n v="5.62"/>
  </r>
  <r>
    <s v="I25_66to56"/>
    <s v="Win"/>
    <s v="TR012"/>
    <x v="0"/>
    <x v="7"/>
    <s v="Fi01"/>
    <x v="2"/>
    <s v="AM3.vld"/>
    <s v="e1"/>
    <n v="15"/>
    <n v="0"/>
    <s v="AM"/>
    <s v="AM3"/>
    <n v="19119"/>
    <n v="19120"/>
    <x v="1"/>
    <x v="7"/>
    <x v="1"/>
    <n v="18.3"/>
    <n v="0.16"/>
    <n v="17.440000000000001"/>
    <n v="35.909999999999997"/>
    <n v="18.47"/>
    <n v="17.440000000000001"/>
  </r>
  <r>
    <s v="I25_66to56"/>
    <s v="Win"/>
    <s v="TR012"/>
    <x v="0"/>
    <x v="7"/>
    <s v="Fi01"/>
    <x v="2"/>
    <s v="AM3.vld"/>
    <s v="e1"/>
    <n v="15"/>
    <n v="0"/>
    <s v="AM"/>
    <s v="AM3"/>
    <n v="19127"/>
    <n v="19239"/>
    <x v="0"/>
    <x v="0"/>
    <x v="1"/>
    <n v="420.57"/>
    <n v="35.79"/>
    <n v="58.82"/>
    <n v="515.17999999999995"/>
    <n v="456.36"/>
    <n v="58.82"/>
  </r>
  <r>
    <s v="I25_66to56"/>
    <s v="Win"/>
    <s v="TR012"/>
    <x v="0"/>
    <x v="7"/>
    <s v="Fi01"/>
    <x v="2"/>
    <s v="AM3.vld"/>
    <s v="e1"/>
    <n v="15"/>
    <n v="0"/>
    <s v="AM"/>
    <s v="AM3"/>
    <n v="19131"/>
    <n v="19130"/>
    <x v="0"/>
    <x v="2"/>
    <x v="1"/>
    <n v="650.86"/>
    <n v="50.64"/>
    <n v="65.430000000000007"/>
    <n v="766.93"/>
    <n v="701.5"/>
    <n v="65.430000000000007"/>
  </r>
  <r>
    <s v="I25_66to56"/>
    <s v="Win"/>
    <s v="TR012"/>
    <x v="0"/>
    <x v="7"/>
    <s v="Fi01"/>
    <x v="2"/>
    <s v="AM3.vld"/>
    <s v="e1"/>
    <n v="15"/>
    <n v="0"/>
    <s v="AM"/>
    <s v="AM3"/>
    <n v="19136"/>
    <n v="19135"/>
    <x v="0"/>
    <x v="1"/>
    <x v="1"/>
    <n v="633.66"/>
    <n v="47.86"/>
    <n v="56.47"/>
    <n v="737.99"/>
    <n v="681.52"/>
    <n v="56.47"/>
  </r>
  <r>
    <s v="I25_66to56"/>
    <s v="Win"/>
    <s v="TR012"/>
    <x v="0"/>
    <x v="7"/>
    <s v="Fi01"/>
    <x v="2"/>
    <s v="AM3.vld"/>
    <s v="e1"/>
    <n v="15"/>
    <n v="0"/>
    <s v="AM"/>
    <s v="AM3"/>
    <n v="19149"/>
    <n v="19148"/>
    <x v="0"/>
    <x v="10"/>
    <x v="1"/>
    <n v="322.83999999999997"/>
    <n v="17.670000000000002"/>
    <n v="30.86"/>
    <n v="371.36"/>
    <n v="340.5"/>
    <n v="30.86"/>
  </r>
  <r>
    <s v="I25_66to56"/>
    <s v="Win"/>
    <s v="TR012"/>
    <x v="0"/>
    <x v="7"/>
    <s v="Fi01"/>
    <x v="2"/>
    <s v="AM3.vld"/>
    <s v="e1"/>
    <n v="15"/>
    <n v="0"/>
    <s v="AM"/>
    <s v="AM3"/>
    <n v="19189"/>
    <n v="19188"/>
    <x v="0"/>
    <x v="5"/>
    <x v="1"/>
    <n v="59.86"/>
    <n v="0.01"/>
    <n v="4.13"/>
    <n v="64"/>
    <n v="59.88"/>
    <n v="4.13"/>
  </r>
  <r>
    <s v="I25_66to56"/>
    <s v="Win"/>
    <s v="TR012"/>
    <x v="0"/>
    <x v="7"/>
    <s v="Fi01"/>
    <x v="2"/>
    <s v="AM3.vld"/>
    <s v="e1"/>
    <n v="15"/>
    <n v="0"/>
    <s v="AM"/>
    <s v="AM3"/>
    <n v="19233"/>
    <n v="19232"/>
    <x v="0"/>
    <x v="6"/>
    <x v="1"/>
    <n v="7.59"/>
    <n v="0.05"/>
    <n v="15.28"/>
    <n v="22.92"/>
    <n v="7.65"/>
    <n v="15.28"/>
  </r>
  <r>
    <s v="I25_66to56"/>
    <s v="Win"/>
    <s v="TR012"/>
    <x v="0"/>
    <x v="7"/>
    <s v="Fi01"/>
    <x v="3"/>
    <s v="AM4.vld"/>
    <s v="e1"/>
    <n v="15"/>
    <n v="0"/>
    <s v="AM"/>
    <s v="AM4"/>
    <n v="5209"/>
    <n v="19241"/>
    <x v="0"/>
    <x v="0"/>
    <x v="0"/>
    <n v="330.51"/>
    <n v="21.31"/>
    <n v="55.33"/>
    <n v="6382.64"/>
    <n v="351.82"/>
    <n v="55.33"/>
  </r>
  <r>
    <s v="I25_66to56"/>
    <s v="Win"/>
    <s v="TR012"/>
    <x v="0"/>
    <x v="7"/>
    <s v="Fi01"/>
    <x v="3"/>
    <s v="AM4.vld"/>
    <s v="e1"/>
    <n v="15"/>
    <n v="0"/>
    <s v="AM"/>
    <s v="AM4"/>
    <n v="5394"/>
    <n v="15366"/>
    <x v="0"/>
    <x v="1"/>
    <x v="0"/>
    <n v="188.13"/>
    <n v="14.92"/>
    <n v="56.9"/>
    <n v="4967.87"/>
    <n v="203.05"/>
    <n v="56.9"/>
  </r>
  <r>
    <s v="I25_66to56"/>
    <s v="Win"/>
    <s v="TR012"/>
    <x v="0"/>
    <x v="7"/>
    <s v="Fi01"/>
    <x v="3"/>
    <s v="AM4.vld"/>
    <s v="e1"/>
    <n v="15"/>
    <n v="0"/>
    <s v="AM"/>
    <s v="AM4"/>
    <n v="13270"/>
    <n v="11802"/>
    <x v="0"/>
    <x v="2"/>
    <x v="0"/>
    <n v="111.02"/>
    <n v="10.25"/>
    <n v="31.42"/>
    <n v="5298.19"/>
    <n v="121.27"/>
    <n v="31.42"/>
  </r>
  <r>
    <s v="I25_66to56"/>
    <s v="Win"/>
    <s v="TR012"/>
    <x v="0"/>
    <x v="7"/>
    <s v="Fi01"/>
    <x v="3"/>
    <s v="AM4.vld"/>
    <s v="e1"/>
    <n v="15"/>
    <n v="0"/>
    <s v="AM"/>
    <s v="AM4"/>
    <n v="15333"/>
    <n v="18991"/>
    <x v="1"/>
    <x v="3"/>
    <x v="0"/>
    <n v="274.12"/>
    <n v="7"/>
    <n v="15.28"/>
    <n v="2938.7"/>
    <n v="281.12"/>
    <n v="15.28"/>
  </r>
  <r>
    <s v="I25_66to56"/>
    <s v="Win"/>
    <s v="TR012"/>
    <x v="0"/>
    <x v="7"/>
    <s v="Fi01"/>
    <x v="3"/>
    <s v="AM4.vld"/>
    <s v="e1"/>
    <n v="15"/>
    <n v="0"/>
    <s v="AM"/>
    <s v="AM4"/>
    <n v="15740"/>
    <n v="15741"/>
    <x v="1"/>
    <x v="4"/>
    <x v="0"/>
    <n v="0"/>
    <n v="0"/>
    <n v="0"/>
    <n v="2521.04"/>
    <n v="0"/>
    <n v="0"/>
  </r>
  <r>
    <s v="I25_66to56"/>
    <s v="Win"/>
    <s v="TR012"/>
    <x v="0"/>
    <x v="7"/>
    <s v="Fi01"/>
    <x v="3"/>
    <s v="AM4.vld"/>
    <s v="e1"/>
    <n v="15"/>
    <n v="0"/>
    <s v="AM"/>
    <s v="AM4"/>
    <n v="15742"/>
    <n v="15743"/>
    <x v="0"/>
    <x v="5"/>
    <x v="0"/>
    <n v="0"/>
    <n v="0"/>
    <n v="0"/>
    <n v="2299.9"/>
    <n v="0"/>
    <n v="0"/>
  </r>
  <r>
    <s v="I25_66to56"/>
    <s v="Win"/>
    <s v="TR012"/>
    <x v="0"/>
    <x v="7"/>
    <s v="Fi01"/>
    <x v="3"/>
    <s v="AM4.vld"/>
    <s v="e1"/>
    <n v="15"/>
    <n v="0"/>
    <s v="AM"/>
    <s v="AM4"/>
    <n v="17350"/>
    <n v="17351"/>
    <x v="0"/>
    <x v="6"/>
    <x v="0"/>
    <n v="0"/>
    <n v="0"/>
    <n v="0"/>
    <n v="2026.97"/>
    <n v="0"/>
    <n v="0"/>
  </r>
  <r>
    <s v="I25_66to56"/>
    <s v="Win"/>
    <s v="TR012"/>
    <x v="0"/>
    <x v="7"/>
    <s v="Fi01"/>
    <x v="3"/>
    <s v="AM4.vld"/>
    <s v="e1"/>
    <n v="15"/>
    <n v="0"/>
    <s v="AM"/>
    <s v="AM4"/>
    <n v="17352"/>
    <n v="17353"/>
    <x v="1"/>
    <x v="7"/>
    <x v="0"/>
    <n v="0"/>
    <n v="0"/>
    <n v="0"/>
    <n v="2348.96"/>
    <n v="0"/>
    <n v="0"/>
  </r>
  <r>
    <s v="I25_66to56"/>
    <s v="Win"/>
    <s v="TR012"/>
    <x v="0"/>
    <x v="7"/>
    <s v="Fi01"/>
    <x v="3"/>
    <s v="AM4.vld"/>
    <s v="e1"/>
    <n v="15"/>
    <n v="0"/>
    <s v="AM"/>
    <s v="AM4"/>
    <n v="18993"/>
    <n v="15334"/>
    <x v="0"/>
    <x v="8"/>
    <x v="0"/>
    <n v="496.67"/>
    <n v="17.100000000000001"/>
    <n v="19.78"/>
    <n v="3554.46"/>
    <n v="513.78"/>
    <n v="19.78"/>
  </r>
  <r>
    <s v="I25_66to56"/>
    <s v="Win"/>
    <s v="TR012"/>
    <x v="0"/>
    <x v="7"/>
    <s v="Fi01"/>
    <x v="3"/>
    <s v="AM4.vld"/>
    <s v="e1"/>
    <n v="15"/>
    <n v="0"/>
    <s v="AM"/>
    <s v="AM4"/>
    <n v="18999"/>
    <n v="19000"/>
    <x v="1"/>
    <x v="9"/>
    <x v="0"/>
    <n v="69.86"/>
    <n v="6.59"/>
    <n v="38.96"/>
    <n v="3978.97"/>
    <n v="76.45"/>
    <n v="38.96"/>
  </r>
  <r>
    <s v="I25_66to56"/>
    <s v="Win"/>
    <s v="TR012"/>
    <x v="0"/>
    <x v="7"/>
    <s v="Fi01"/>
    <x v="3"/>
    <s v="AM4.vld"/>
    <s v="e1"/>
    <n v="15"/>
    <n v="0"/>
    <s v="AM"/>
    <s v="AM4"/>
    <n v="19002"/>
    <n v="19001"/>
    <x v="0"/>
    <x v="10"/>
    <x v="0"/>
    <n v="121.29"/>
    <n v="10.86"/>
    <n v="27.12"/>
    <n v="4177.74"/>
    <n v="132.15"/>
    <n v="27.12"/>
  </r>
  <r>
    <s v="I25_66to56"/>
    <s v="Win"/>
    <s v="TR012"/>
    <x v="0"/>
    <x v="7"/>
    <s v="Fi01"/>
    <x v="3"/>
    <s v="AM4.vld"/>
    <s v="e1"/>
    <n v="15"/>
    <n v="0"/>
    <s v="AM"/>
    <s v="AM4"/>
    <n v="19004"/>
    <n v="13271"/>
    <x v="1"/>
    <x v="11"/>
    <x v="0"/>
    <n v="3.31"/>
    <n v="0.31"/>
    <n v="18.559999999999999"/>
    <n v="4082.54"/>
    <n v="3.62"/>
    <n v="18.559999999999999"/>
  </r>
  <r>
    <s v="I25_66to56"/>
    <s v="Win"/>
    <s v="TR012"/>
    <x v="0"/>
    <x v="7"/>
    <s v="Fi01"/>
    <x v="3"/>
    <s v="AM4.vld"/>
    <s v="e1"/>
    <n v="15"/>
    <n v="0"/>
    <s v="AM"/>
    <s v="AM4"/>
    <n v="19017"/>
    <n v="19018"/>
    <x v="1"/>
    <x v="11"/>
    <x v="1"/>
    <n v="203.34"/>
    <n v="16.91"/>
    <n v="109.01"/>
    <n v="329.27"/>
    <n v="220.25"/>
    <n v="109.01"/>
  </r>
  <r>
    <s v="I25_66to56"/>
    <s v="Win"/>
    <s v="TR012"/>
    <x v="0"/>
    <x v="7"/>
    <s v="Fi01"/>
    <x v="3"/>
    <s v="AM4.vld"/>
    <s v="e1"/>
    <n v="15"/>
    <n v="0"/>
    <s v="AM"/>
    <s v="AM4"/>
    <n v="19035"/>
    <n v="19036"/>
    <x v="1"/>
    <x v="9"/>
    <x v="1"/>
    <n v="94.22"/>
    <n v="5.6"/>
    <n v="67.7"/>
    <n v="167.52"/>
    <n v="99.82"/>
    <n v="67.7"/>
  </r>
  <r>
    <s v="I25_66to56"/>
    <s v="Win"/>
    <s v="TR012"/>
    <x v="0"/>
    <x v="7"/>
    <s v="Fi01"/>
    <x v="3"/>
    <s v="AM4.vld"/>
    <s v="e1"/>
    <n v="15"/>
    <n v="0"/>
    <s v="AM"/>
    <s v="AM4"/>
    <n v="19075"/>
    <n v="19076"/>
    <x v="1"/>
    <x v="4"/>
    <x v="1"/>
    <n v="145.49"/>
    <n v="0.38"/>
    <n v="10.199999999999999"/>
    <n v="156.07"/>
    <n v="145.87"/>
    <n v="10.199999999999999"/>
  </r>
  <r>
    <s v="I25_66to56"/>
    <s v="Win"/>
    <s v="TR012"/>
    <x v="0"/>
    <x v="7"/>
    <s v="Fi01"/>
    <x v="3"/>
    <s v="AM4.vld"/>
    <s v="e1"/>
    <n v="15"/>
    <n v="0"/>
    <s v="AM"/>
    <s v="AM4"/>
    <n v="19119"/>
    <n v="19120"/>
    <x v="1"/>
    <x v="7"/>
    <x v="1"/>
    <n v="66.510000000000005"/>
    <n v="1.57"/>
    <n v="39.72"/>
    <n v="107.8"/>
    <n v="68.08"/>
    <n v="39.72"/>
  </r>
  <r>
    <s v="I25_66to56"/>
    <s v="Win"/>
    <s v="TR012"/>
    <x v="0"/>
    <x v="7"/>
    <s v="Fi01"/>
    <x v="3"/>
    <s v="AM4.vld"/>
    <s v="e1"/>
    <n v="15"/>
    <n v="0"/>
    <s v="AM"/>
    <s v="AM4"/>
    <n v="19127"/>
    <n v="19239"/>
    <x v="0"/>
    <x v="0"/>
    <x v="1"/>
    <n v="873.61"/>
    <n v="65.3"/>
    <n v="162.76"/>
    <n v="1101.67"/>
    <n v="938.91"/>
    <n v="162.76"/>
  </r>
  <r>
    <s v="I25_66to56"/>
    <s v="Win"/>
    <s v="TR012"/>
    <x v="0"/>
    <x v="7"/>
    <s v="Fi01"/>
    <x v="3"/>
    <s v="AM4.vld"/>
    <s v="e1"/>
    <n v="15"/>
    <n v="0"/>
    <s v="AM"/>
    <s v="AM4"/>
    <n v="19131"/>
    <n v="19130"/>
    <x v="0"/>
    <x v="2"/>
    <x v="1"/>
    <n v="1277.28"/>
    <n v="89.68"/>
    <n v="173.72"/>
    <n v="1540.69"/>
    <n v="1366.96"/>
    <n v="173.72"/>
  </r>
  <r>
    <s v="I25_66to56"/>
    <s v="Win"/>
    <s v="TR012"/>
    <x v="0"/>
    <x v="7"/>
    <s v="Fi01"/>
    <x v="3"/>
    <s v="AM4.vld"/>
    <s v="e1"/>
    <n v="15"/>
    <n v="0"/>
    <s v="AM"/>
    <s v="AM4"/>
    <n v="19136"/>
    <n v="19135"/>
    <x v="0"/>
    <x v="1"/>
    <x v="1"/>
    <n v="1200.94"/>
    <n v="83.6"/>
    <n v="133.51"/>
    <n v="1418.05"/>
    <n v="1284.54"/>
    <n v="133.51"/>
  </r>
  <r>
    <s v="I25_66to56"/>
    <s v="Win"/>
    <s v="TR012"/>
    <x v="0"/>
    <x v="7"/>
    <s v="Fi01"/>
    <x v="3"/>
    <s v="AM4.vld"/>
    <s v="e1"/>
    <n v="15"/>
    <n v="0"/>
    <s v="AM"/>
    <s v="AM4"/>
    <n v="19149"/>
    <n v="19148"/>
    <x v="0"/>
    <x v="10"/>
    <x v="1"/>
    <n v="704.63"/>
    <n v="37.89"/>
    <n v="65.58"/>
    <n v="808.1"/>
    <n v="742.51"/>
    <n v="65.58"/>
  </r>
  <r>
    <s v="I25_66to56"/>
    <s v="Win"/>
    <s v="TR012"/>
    <x v="0"/>
    <x v="7"/>
    <s v="Fi01"/>
    <x v="3"/>
    <s v="AM4.vld"/>
    <s v="e1"/>
    <n v="15"/>
    <n v="0"/>
    <s v="AM"/>
    <s v="AM4"/>
    <n v="19189"/>
    <n v="19188"/>
    <x v="0"/>
    <x v="5"/>
    <x v="1"/>
    <n v="156.55000000000001"/>
    <n v="0.18"/>
    <n v="10.25"/>
    <n v="166.97"/>
    <n v="156.72"/>
    <n v="10.25"/>
  </r>
  <r>
    <s v="I25_66to56"/>
    <s v="Win"/>
    <s v="TR012"/>
    <x v="0"/>
    <x v="7"/>
    <s v="Fi01"/>
    <x v="3"/>
    <s v="AM4.vld"/>
    <s v="e1"/>
    <n v="15"/>
    <n v="0"/>
    <s v="AM"/>
    <s v="AM4"/>
    <n v="19233"/>
    <n v="19232"/>
    <x v="0"/>
    <x v="6"/>
    <x v="1"/>
    <n v="31.25"/>
    <n v="0.5"/>
    <n v="42.25"/>
    <n v="74.010000000000005"/>
    <n v="31.75"/>
    <n v="42.25"/>
  </r>
  <r>
    <s v="I25_66to56"/>
    <s v="Win"/>
    <s v="TR012"/>
    <x v="0"/>
    <x v="7"/>
    <s v="Fi01"/>
    <x v="4"/>
    <s v="AM5.vld"/>
    <s v="e1"/>
    <n v="15"/>
    <n v="0"/>
    <s v="AM"/>
    <s v="AM5"/>
    <n v="5209"/>
    <n v="19241"/>
    <x v="0"/>
    <x v="0"/>
    <x v="0"/>
    <n v="146.19999999999999"/>
    <n v="9.82"/>
    <n v="24.29"/>
    <n v="2981.56"/>
    <n v="156.03"/>
    <n v="24.29"/>
  </r>
  <r>
    <s v="I25_66to56"/>
    <s v="Win"/>
    <s v="TR012"/>
    <x v="0"/>
    <x v="7"/>
    <s v="Fi01"/>
    <x v="4"/>
    <s v="AM5.vld"/>
    <s v="e1"/>
    <n v="15"/>
    <n v="0"/>
    <s v="AM"/>
    <s v="AM5"/>
    <n v="5394"/>
    <n v="15366"/>
    <x v="0"/>
    <x v="1"/>
    <x v="0"/>
    <n v="130.12"/>
    <n v="10.96"/>
    <n v="20.18"/>
    <n v="2419.73"/>
    <n v="141.07"/>
    <n v="20.18"/>
  </r>
  <r>
    <s v="I25_66to56"/>
    <s v="Win"/>
    <s v="TR012"/>
    <x v="0"/>
    <x v="7"/>
    <s v="Fi01"/>
    <x v="4"/>
    <s v="AM5.vld"/>
    <s v="e1"/>
    <n v="15"/>
    <n v="0"/>
    <s v="AM"/>
    <s v="AM5"/>
    <n v="13270"/>
    <n v="11802"/>
    <x v="0"/>
    <x v="2"/>
    <x v="0"/>
    <n v="93.47"/>
    <n v="10"/>
    <n v="15.06"/>
    <n v="2585.11"/>
    <n v="103.47"/>
    <n v="15.06"/>
  </r>
  <r>
    <s v="I25_66to56"/>
    <s v="Win"/>
    <s v="TR012"/>
    <x v="0"/>
    <x v="7"/>
    <s v="Fi01"/>
    <x v="4"/>
    <s v="AM5.vld"/>
    <s v="e1"/>
    <n v="15"/>
    <n v="0"/>
    <s v="AM"/>
    <s v="AM5"/>
    <n v="15333"/>
    <n v="18991"/>
    <x v="1"/>
    <x v="3"/>
    <x v="0"/>
    <n v="137.94"/>
    <n v="3.12"/>
    <n v="7.27"/>
    <n v="1486.48"/>
    <n v="141.06"/>
    <n v="7.27"/>
  </r>
  <r>
    <s v="I25_66to56"/>
    <s v="Win"/>
    <s v="TR012"/>
    <x v="0"/>
    <x v="7"/>
    <s v="Fi01"/>
    <x v="4"/>
    <s v="AM5.vld"/>
    <s v="e1"/>
    <n v="15"/>
    <n v="0"/>
    <s v="AM"/>
    <s v="AM5"/>
    <n v="15740"/>
    <n v="15741"/>
    <x v="1"/>
    <x v="4"/>
    <x v="0"/>
    <n v="0"/>
    <n v="0"/>
    <n v="0"/>
    <n v="1311.4"/>
    <n v="0"/>
    <n v="0"/>
  </r>
  <r>
    <s v="I25_66to56"/>
    <s v="Win"/>
    <s v="TR012"/>
    <x v="0"/>
    <x v="7"/>
    <s v="Fi01"/>
    <x v="4"/>
    <s v="AM5.vld"/>
    <s v="e1"/>
    <n v="15"/>
    <n v="0"/>
    <s v="AM"/>
    <s v="AM5"/>
    <n v="15742"/>
    <n v="15743"/>
    <x v="0"/>
    <x v="5"/>
    <x v="0"/>
    <n v="0"/>
    <n v="0"/>
    <n v="0"/>
    <n v="937.65"/>
    <n v="0"/>
    <n v="0"/>
  </r>
  <r>
    <s v="I25_66to56"/>
    <s v="Win"/>
    <s v="TR012"/>
    <x v="0"/>
    <x v="7"/>
    <s v="Fi01"/>
    <x v="4"/>
    <s v="AM5.vld"/>
    <s v="e1"/>
    <n v="15"/>
    <n v="0"/>
    <s v="AM"/>
    <s v="AM5"/>
    <n v="17350"/>
    <n v="17351"/>
    <x v="0"/>
    <x v="6"/>
    <x v="0"/>
    <n v="0"/>
    <n v="0"/>
    <n v="0"/>
    <n v="1012.25"/>
    <n v="0"/>
    <n v="0"/>
  </r>
  <r>
    <s v="I25_66to56"/>
    <s v="Win"/>
    <s v="TR012"/>
    <x v="0"/>
    <x v="7"/>
    <s v="Fi01"/>
    <x v="4"/>
    <s v="AM5.vld"/>
    <s v="e1"/>
    <n v="15"/>
    <n v="0"/>
    <s v="AM"/>
    <s v="AM5"/>
    <n v="17352"/>
    <n v="17353"/>
    <x v="1"/>
    <x v="7"/>
    <x v="0"/>
    <n v="0"/>
    <n v="0"/>
    <n v="0"/>
    <n v="1172.1099999999999"/>
    <n v="0"/>
    <n v="0"/>
  </r>
  <r>
    <s v="I25_66to56"/>
    <s v="Win"/>
    <s v="TR012"/>
    <x v="0"/>
    <x v="7"/>
    <s v="Fi01"/>
    <x v="4"/>
    <s v="AM5.vld"/>
    <s v="e1"/>
    <n v="15"/>
    <n v="0"/>
    <s v="AM"/>
    <s v="AM5"/>
    <n v="18993"/>
    <n v="15334"/>
    <x v="0"/>
    <x v="8"/>
    <x v="0"/>
    <n v="140.06"/>
    <n v="4.84"/>
    <n v="8.67"/>
    <n v="1531.37"/>
    <n v="144.91"/>
    <n v="8.67"/>
  </r>
  <r>
    <s v="I25_66to56"/>
    <s v="Win"/>
    <s v="TR012"/>
    <x v="0"/>
    <x v="7"/>
    <s v="Fi01"/>
    <x v="4"/>
    <s v="AM5.vld"/>
    <s v="e1"/>
    <n v="15"/>
    <n v="0"/>
    <s v="AM"/>
    <s v="AM5"/>
    <n v="18999"/>
    <n v="19000"/>
    <x v="1"/>
    <x v="9"/>
    <x v="0"/>
    <n v="39.869999999999997"/>
    <n v="3.8"/>
    <n v="18.809999999999999"/>
    <n v="2065.63"/>
    <n v="43.67"/>
    <n v="18.809999999999999"/>
  </r>
  <r>
    <s v="I25_66to56"/>
    <s v="Win"/>
    <s v="TR012"/>
    <x v="0"/>
    <x v="7"/>
    <s v="Fi01"/>
    <x v="4"/>
    <s v="AM5.vld"/>
    <s v="e1"/>
    <n v="15"/>
    <n v="0"/>
    <s v="AM"/>
    <s v="AM5"/>
    <n v="19002"/>
    <n v="19001"/>
    <x v="0"/>
    <x v="10"/>
    <x v="0"/>
    <n v="29.04"/>
    <n v="2.36"/>
    <n v="10.130000000000001"/>
    <n v="1899.13"/>
    <n v="31.4"/>
    <n v="10.130000000000001"/>
  </r>
  <r>
    <s v="I25_66to56"/>
    <s v="Win"/>
    <s v="TR012"/>
    <x v="0"/>
    <x v="7"/>
    <s v="Fi01"/>
    <x v="4"/>
    <s v="AM5.vld"/>
    <s v="e1"/>
    <n v="15"/>
    <n v="0"/>
    <s v="AM"/>
    <s v="AM5"/>
    <n v="19004"/>
    <n v="13271"/>
    <x v="1"/>
    <x v="11"/>
    <x v="0"/>
    <n v="3.04"/>
    <n v="0.22"/>
    <n v="8.64"/>
    <n v="2275.7199999999998"/>
    <n v="3.26"/>
    <n v="8.64"/>
  </r>
  <r>
    <s v="I25_66to56"/>
    <s v="Win"/>
    <s v="TR012"/>
    <x v="0"/>
    <x v="7"/>
    <s v="Fi01"/>
    <x v="4"/>
    <s v="AM5.vld"/>
    <s v="e1"/>
    <n v="15"/>
    <n v="0"/>
    <s v="AM"/>
    <s v="AM5"/>
    <n v="19017"/>
    <n v="19018"/>
    <x v="1"/>
    <x v="11"/>
    <x v="1"/>
    <n v="175.99"/>
    <n v="13.86"/>
    <n v="56.3"/>
    <n v="246.15"/>
    <n v="189.85"/>
    <n v="56.3"/>
  </r>
  <r>
    <s v="I25_66to56"/>
    <s v="Win"/>
    <s v="TR012"/>
    <x v="0"/>
    <x v="7"/>
    <s v="Fi01"/>
    <x v="4"/>
    <s v="AM5.vld"/>
    <s v="e1"/>
    <n v="15"/>
    <n v="0"/>
    <s v="AM"/>
    <s v="AM5"/>
    <n v="19035"/>
    <n v="19036"/>
    <x v="1"/>
    <x v="9"/>
    <x v="1"/>
    <n v="74.34"/>
    <n v="3.84"/>
    <n v="32.19"/>
    <n v="110.38"/>
    <n v="78.19"/>
    <n v="32.19"/>
  </r>
  <r>
    <s v="I25_66to56"/>
    <s v="Win"/>
    <s v="TR012"/>
    <x v="0"/>
    <x v="7"/>
    <s v="Fi01"/>
    <x v="4"/>
    <s v="AM5.vld"/>
    <s v="e1"/>
    <n v="15"/>
    <n v="0"/>
    <s v="AM"/>
    <s v="AM5"/>
    <n v="19075"/>
    <n v="19076"/>
    <x v="1"/>
    <x v="4"/>
    <x v="1"/>
    <n v="84.93"/>
    <n v="0.28000000000000003"/>
    <n v="5.03"/>
    <n v="90.24"/>
    <n v="85.21"/>
    <n v="5.03"/>
  </r>
  <r>
    <s v="I25_66to56"/>
    <s v="Win"/>
    <s v="TR012"/>
    <x v="0"/>
    <x v="7"/>
    <s v="Fi01"/>
    <x v="4"/>
    <s v="AM5.vld"/>
    <s v="e1"/>
    <n v="15"/>
    <n v="0"/>
    <s v="AM"/>
    <s v="AM5"/>
    <n v="19119"/>
    <n v="19120"/>
    <x v="1"/>
    <x v="7"/>
    <x v="1"/>
    <n v="35.08"/>
    <n v="0.74"/>
    <n v="18.59"/>
    <n v="54.41"/>
    <n v="35.82"/>
    <n v="18.59"/>
  </r>
  <r>
    <s v="I25_66to56"/>
    <s v="Win"/>
    <s v="TR012"/>
    <x v="0"/>
    <x v="7"/>
    <s v="Fi01"/>
    <x v="4"/>
    <s v="AM5.vld"/>
    <s v="e1"/>
    <n v="15"/>
    <n v="0"/>
    <s v="AM"/>
    <s v="AM5"/>
    <n v="19127"/>
    <n v="19239"/>
    <x v="0"/>
    <x v="0"/>
    <x v="1"/>
    <n v="474.57"/>
    <n v="39.51"/>
    <n v="71.900000000000006"/>
    <n v="585.98"/>
    <n v="514.08000000000004"/>
    <n v="71.900000000000006"/>
  </r>
  <r>
    <s v="I25_66to56"/>
    <s v="Win"/>
    <s v="TR012"/>
    <x v="0"/>
    <x v="7"/>
    <s v="Fi01"/>
    <x v="4"/>
    <s v="AM5.vld"/>
    <s v="e1"/>
    <n v="15"/>
    <n v="0"/>
    <s v="AM"/>
    <s v="AM5"/>
    <n v="19131"/>
    <n v="19130"/>
    <x v="0"/>
    <x v="2"/>
    <x v="1"/>
    <n v="551.6"/>
    <n v="41.22"/>
    <n v="71.45"/>
    <n v="664.27"/>
    <n v="592.82000000000005"/>
    <n v="71.45"/>
  </r>
  <r>
    <s v="I25_66to56"/>
    <s v="Win"/>
    <s v="TR012"/>
    <x v="0"/>
    <x v="7"/>
    <s v="Fi01"/>
    <x v="4"/>
    <s v="AM5.vld"/>
    <s v="e1"/>
    <n v="15"/>
    <n v="0"/>
    <s v="AM"/>
    <s v="AM5"/>
    <n v="19136"/>
    <n v="19135"/>
    <x v="0"/>
    <x v="1"/>
    <x v="1"/>
    <n v="441.35"/>
    <n v="31.91"/>
    <n v="56.82"/>
    <n v="530.09"/>
    <n v="473.26"/>
    <n v="56.82"/>
  </r>
  <r>
    <s v="I25_66to56"/>
    <s v="Win"/>
    <s v="TR012"/>
    <x v="0"/>
    <x v="7"/>
    <s v="Fi01"/>
    <x v="4"/>
    <s v="AM5.vld"/>
    <s v="e1"/>
    <n v="15"/>
    <n v="0"/>
    <s v="AM"/>
    <s v="AM5"/>
    <n v="19149"/>
    <n v="19148"/>
    <x v="0"/>
    <x v="10"/>
    <x v="1"/>
    <n v="171.42"/>
    <n v="9.32"/>
    <n v="29.45"/>
    <n v="210.19"/>
    <n v="180.74"/>
    <n v="29.45"/>
  </r>
  <r>
    <s v="I25_66to56"/>
    <s v="Win"/>
    <s v="TR012"/>
    <x v="0"/>
    <x v="7"/>
    <s v="Fi01"/>
    <x v="4"/>
    <s v="AM5.vld"/>
    <s v="e1"/>
    <n v="15"/>
    <n v="0"/>
    <s v="AM"/>
    <s v="AM5"/>
    <n v="19189"/>
    <n v="19188"/>
    <x v="0"/>
    <x v="5"/>
    <x v="1"/>
    <n v="40.74"/>
    <n v="0.01"/>
    <n v="3.38"/>
    <n v="44.14"/>
    <n v="40.75"/>
    <n v="3.38"/>
  </r>
  <r>
    <s v="I25_66to56"/>
    <s v="Win"/>
    <s v="TR012"/>
    <x v="0"/>
    <x v="7"/>
    <s v="Fi01"/>
    <x v="4"/>
    <s v="AM5.vld"/>
    <s v="e1"/>
    <n v="15"/>
    <n v="0"/>
    <s v="AM"/>
    <s v="AM5"/>
    <n v="19233"/>
    <n v="19232"/>
    <x v="0"/>
    <x v="6"/>
    <x v="1"/>
    <n v="13.09"/>
    <n v="0.15"/>
    <n v="19.02"/>
    <n v="32.26"/>
    <n v="13.24"/>
    <n v="19.02"/>
  </r>
  <r>
    <s v="I25_66to56"/>
    <s v="Win"/>
    <s v="TR012"/>
    <x v="0"/>
    <x v="7"/>
    <s v="Fi01"/>
    <x v="5"/>
    <s v="AM6.vld"/>
    <s v="e1"/>
    <n v="15"/>
    <n v="0"/>
    <s v="AM"/>
    <s v="AM6"/>
    <n v="5209"/>
    <n v="19241"/>
    <x v="0"/>
    <x v="0"/>
    <x v="0"/>
    <n v="69.819999999999993"/>
    <n v="4.6900000000000004"/>
    <n v="40.619999999999997"/>
    <n v="6593.18"/>
    <n v="74.510000000000005"/>
    <n v="40.619999999999997"/>
  </r>
  <r>
    <s v="I25_66to56"/>
    <s v="Win"/>
    <s v="TR012"/>
    <x v="0"/>
    <x v="7"/>
    <s v="Fi01"/>
    <x v="5"/>
    <s v="AM6.vld"/>
    <s v="e1"/>
    <n v="15"/>
    <n v="0"/>
    <s v="AM"/>
    <s v="AM6"/>
    <n v="5394"/>
    <n v="15366"/>
    <x v="0"/>
    <x v="1"/>
    <x v="0"/>
    <n v="71.12"/>
    <n v="5.47"/>
    <n v="35.229999999999997"/>
    <n v="5474.94"/>
    <n v="76.59"/>
    <n v="35.229999999999997"/>
  </r>
  <r>
    <s v="I25_66to56"/>
    <s v="Win"/>
    <s v="TR012"/>
    <x v="0"/>
    <x v="7"/>
    <s v="Fi01"/>
    <x v="5"/>
    <s v="AM6.vld"/>
    <s v="e1"/>
    <n v="15"/>
    <n v="0"/>
    <s v="AM"/>
    <s v="AM6"/>
    <n v="13270"/>
    <n v="11802"/>
    <x v="0"/>
    <x v="2"/>
    <x v="0"/>
    <n v="80.83"/>
    <n v="7.14"/>
    <n v="21.46"/>
    <n v="5859"/>
    <n v="87.97"/>
    <n v="21.46"/>
  </r>
  <r>
    <s v="I25_66to56"/>
    <s v="Win"/>
    <s v="TR012"/>
    <x v="0"/>
    <x v="7"/>
    <s v="Fi01"/>
    <x v="5"/>
    <s v="AM6.vld"/>
    <s v="e1"/>
    <n v="15"/>
    <n v="0"/>
    <s v="AM"/>
    <s v="AM6"/>
    <n v="15333"/>
    <n v="18991"/>
    <x v="1"/>
    <x v="3"/>
    <x v="0"/>
    <n v="115.07"/>
    <n v="3.16"/>
    <n v="15.52"/>
    <n v="3216.53"/>
    <n v="118.23"/>
    <n v="15.52"/>
  </r>
  <r>
    <s v="I25_66to56"/>
    <s v="Win"/>
    <s v="TR012"/>
    <x v="0"/>
    <x v="7"/>
    <s v="Fi01"/>
    <x v="5"/>
    <s v="AM6.vld"/>
    <s v="e1"/>
    <n v="15"/>
    <n v="0"/>
    <s v="AM"/>
    <s v="AM6"/>
    <n v="15740"/>
    <n v="15741"/>
    <x v="1"/>
    <x v="4"/>
    <x v="0"/>
    <n v="0"/>
    <n v="0"/>
    <n v="0"/>
    <n v="2870.12"/>
    <n v="0"/>
    <n v="0"/>
  </r>
  <r>
    <s v="I25_66to56"/>
    <s v="Win"/>
    <s v="TR012"/>
    <x v="0"/>
    <x v="7"/>
    <s v="Fi01"/>
    <x v="5"/>
    <s v="AM6.vld"/>
    <s v="e1"/>
    <n v="15"/>
    <n v="0"/>
    <s v="AM"/>
    <s v="AM6"/>
    <n v="15742"/>
    <n v="15743"/>
    <x v="0"/>
    <x v="5"/>
    <x v="0"/>
    <n v="0"/>
    <n v="0"/>
    <n v="0"/>
    <n v="2400.27"/>
    <n v="0"/>
    <n v="0"/>
  </r>
  <r>
    <s v="I25_66to56"/>
    <s v="Win"/>
    <s v="TR012"/>
    <x v="0"/>
    <x v="7"/>
    <s v="Fi01"/>
    <x v="5"/>
    <s v="AM6.vld"/>
    <s v="e1"/>
    <n v="15"/>
    <n v="0"/>
    <s v="AM"/>
    <s v="AM6"/>
    <n v="17350"/>
    <n v="17351"/>
    <x v="0"/>
    <x v="6"/>
    <x v="0"/>
    <n v="0"/>
    <n v="0"/>
    <n v="0"/>
    <n v="2181.3200000000002"/>
    <n v="0"/>
    <n v="0"/>
  </r>
  <r>
    <s v="I25_66to56"/>
    <s v="Win"/>
    <s v="TR012"/>
    <x v="0"/>
    <x v="7"/>
    <s v="Fi01"/>
    <x v="5"/>
    <s v="AM6.vld"/>
    <s v="e1"/>
    <n v="15"/>
    <n v="0"/>
    <s v="AM"/>
    <s v="AM6"/>
    <n v="17352"/>
    <n v="17353"/>
    <x v="1"/>
    <x v="7"/>
    <x v="0"/>
    <n v="0"/>
    <n v="0"/>
    <n v="0"/>
    <n v="2266.4299999999998"/>
    <n v="0"/>
    <n v="0"/>
  </r>
  <r>
    <s v="I25_66to56"/>
    <s v="Win"/>
    <s v="TR012"/>
    <x v="0"/>
    <x v="7"/>
    <s v="Fi01"/>
    <x v="5"/>
    <s v="AM6.vld"/>
    <s v="e1"/>
    <n v="15"/>
    <n v="0"/>
    <s v="AM"/>
    <s v="AM6"/>
    <n v="18993"/>
    <n v="15334"/>
    <x v="0"/>
    <x v="8"/>
    <x v="0"/>
    <n v="121.8"/>
    <n v="5.0599999999999996"/>
    <n v="24.2"/>
    <n v="3455.81"/>
    <n v="126.86"/>
    <n v="24.2"/>
  </r>
  <r>
    <s v="I25_66to56"/>
    <s v="Win"/>
    <s v="TR012"/>
    <x v="0"/>
    <x v="7"/>
    <s v="Fi01"/>
    <x v="5"/>
    <s v="AM6.vld"/>
    <s v="e1"/>
    <n v="15"/>
    <n v="0"/>
    <s v="AM"/>
    <s v="AM6"/>
    <n v="18999"/>
    <n v="19000"/>
    <x v="1"/>
    <x v="9"/>
    <x v="0"/>
    <n v="17.88"/>
    <n v="2.69"/>
    <n v="42.39"/>
    <n v="4208.79"/>
    <n v="20.57"/>
    <n v="42.39"/>
  </r>
  <r>
    <s v="I25_66to56"/>
    <s v="Win"/>
    <s v="TR012"/>
    <x v="0"/>
    <x v="7"/>
    <s v="Fi01"/>
    <x v="5"/>
    <s v="AM6.vld"/>
    <s v="e1"/>
    <n v="15"/>
    <n v="0"/>
    <s v="AM"/>
    <s v="AM6"/>
    <n v="19002"/>
    <n v="19001"/>
    <x v="0"/>
    <x v="10"/>
    <x v="0"/>
    <n v="18.649999999999999"/>
    <n v="2.17"/>
    <n v="32.270000000000003"/>
    <n v="4518.1000000000004"/>
    <n v="20.81"/>
    <n v="32.270000000000003"/>
  </r>
  <r>
    <s v="I25_66to56"/>
    <s v="Win"/>
    <s v="TR012"/>
    <x v="0"/>
    <x v="7"/>
    <s v="Fi01"/>
    <x v="5"/>
    <s v="AM6.vld"/>
    <s v="e1"/>
    <n v="15"/>
    <n v="0"/>
    <s v="AM"/>
    <s v="AM6"/>
    <n v="19004"/>
    <n v="13271"/>
    <x v="1"/>
    <x v="11"/>
    <x v="0"/>
    <n v="0.01"/>
    <n v="0"/>
    <n v="18.87"/>
    <n v="5584.15"/>
    <n v="0.01"/>
    <n v="18.87"/>
  </r>
  <r>
    <s v="I25_66to56"/>
    <s v="Win"/>
    <s v="TR012"/>
    <x v="0"/>
    <x v="7"/>
    <s v="Fi01"/>
    <x v="5"/>
    <s v="AM6.vld"/>
    <s v="e1"/>
    <n v="15"/>
    <n v="0"/>
    <s v="AM"/>
    <s v="AM6"/>
    <n v="19017"/>
    <n v="19018"/>
    <x v="1"/>
    <x v="11"/>
    <x v="1"/>
    <n v="91.56"/>
    <n v="9.24"/>
    <n v="144.76"/>
    <n v="245.56"/>
    <n v="100.8"/>
    <n v="144.76"/>
  </r>
  <r>
    <s v="I25_66to56"/>
    <s v="Win"/>
    <s v="TR012"/>
    <x v="0"/>
    <x v="7"/>
    <s v="Fi01"/>
    <x v="5"/>
    <s v="AM6.vld"/>
    <s v="e1"/>
    <n v="15"/>
    <n v="0"/>
    <s v="AM"/>
    <s v="AM6"/>
    <n v="19035"/>
    <n v="19036"/>
    <x v="1"/>
    <x v="9"/>
    <x v="1"/>
    <n v="25"/>
    <n v="1.44"/>
    <n v="67.650000000000006"/>
    <n v="94.09"/>
    <n v="26.44"/>
    <n v="67.650000000000006"/>
  </r>
  <r>
    <s v="I25_66to56"/>
    <s v="Win"/>
    <s v="TR012"/>
    <x v="0"/>
    <x v="7"/>
    <s v="Fi01"/>
    <x v="5"/>
    <s v="AM6.vld"/>
    <s v="e1"/>
    <n v="15"/>
    <n v="0"/>
    <s v="AM"/>
    <s v="AM6"/>
    <n v="19075"/>
    <n v="19076"/>
    <x v="1"/>
    <x v="4"/>
    <x v="1"/>
    <n v="57.48"/>
    <n v="0.05"/>
    <n v="7.71"/>
    <n v="65.239999999999995"/>
    <n v="57.53"/>
    <n v="7.71"/>
  </r>
  <r>
    <s v="I25_66to56"/>
    <s v="Win"/>
    <s v="TR012"/>
    <x v="0"/>
    <x v="7"/>
    <s v="Fi01"/>
    <x v="5"/>
    <s v="AM6.vld"/>
    <s v="e1"/>
    <n v="15"/>
    <n v="0"/>
    <s v="AM"/>
    <s v="AM6"/>
    <n v="19119"/>
    <n v="19120"/>
    <x v="1"/>
    <x v="7"/>
    <x v="1"/>
    <n v="14.43"/>
    <n v="0.02"/>
    <n v="36.18"/>
    <n v="50.63"/>
    <n v="14.45"/>
    <n v="36.18"/>
  </r>
  <r>
    <s v="I25_66to56"/>
    <s v="Win"/>
    <s v="TR012"/>
    <x v="0"/>
    <x v="7"/>
    <s v="Fi01"/>
    <x v="5"/>
    <s v="AM6.vld"/>
    <s v="e1"/>
    <n v="15"/>
    <n v="0"/>
    <s v="AM"/>
    <s v="AM6"/>
    <n v="19127"/>
    <n v="19239"/>
    <x v="0"/>
    <x v="0"/>
    <x v="1"/>
    <n v="387.79"/>
    <n v="31.11"/>
    <n v="148.36000000000001"/>
    <n v="567.25"/>
    <n v="418.9"/>
    <n v="148.36000000000001"/>
  </r>
  <r>
    <s v="I25_66to56"/>
    <s v="Win"/>
    <s v="TR012"/>
    <x v="0"/>
    <x v="7"/>
    <s v="Fi01"/>
    <x v="5"/>
    <s v="AM6.vld"/>
    <s v="e1"/>
    <n v="15"/>
    <n v="0"/>
    <s v="AM"/>
    <s v="AM6"/>
    <n v="19131"/>
    <n v="19130"/>
    <x v="0"/>
    <x v="2"/>
    <x v="1"/>
    <n v="343.59"/>
    <n v="26.06"/>
    <n v="153.44"/>
    <n v="523.09"/>
    <n v="369.65"/>
    <n v="153.44"/>
  </r>
  <r>
    <s v="I25_66to56"/>
    <s v="Win"/>
    <s v="TR012"/>
    <x v="0"/>
    <x v="7"/>
    <s v="Fi01"/>
    <x v="5"/>
    <s v="AM6.vld"/>
    <s v="e1"/>
    <n v="15"/>
    <n v="0"/>
    <s v="AM"/>
    <s v="AM6"/>
    <n v="19136"/>
    <n v="19135"/>
    <x v="0"/>
    <x v="1"/>
    <x v="1"/>
    <n v="275.52999999999997"/>
    <n v="20.75"/>
    <n v="126.24"/>
    <n v="422.52"/>
    <n v="296.27999999999997"/>
    <n v="126.24"/>
  </r>
  <r>
    <s v="I25_66to56"/>
    <s v="Win"/>
    <s v="TR012"/>
    <x v="0"/>
    <x v="7"/>
    <s v="Fi01"/>
    <x v="5"/>
    <s v="AM6.vld"/>
    <s v="e1"/>
    <n v="15"/>
    <n v="0"/>
    <s v="AM"/>
    <s v="AM6"/>
    <n v="19149"/>
    <n v="19148"/>
    <x v="0"/>
    <x v="10"/>
    <x v="1"/>
    <n v="124.8"/>
    <n v="8.67"/>
    <n v="73.52"/>
    <n v="207"/>
    <n v="133.47999999999999"/>
    <n v="73.52"/>
  </r>
  <r>
    <s v="I25_66to56"/>
    <s v="Win"/>
    <s v="TR012"/>
    <x v="0"/>
    <x v="7"/>
    <s v="Fi01"/>
    <x v="5"/>
    <s v="AM6.vld"/>
    <s v="e1"/>
    <n v="15"/>
    <n v="0"/>
    <s v="AM"/>
    <s v="AM6"/>
    <n v="19189"/>
    <n v="19188"/>
    <x v="0"/>
    <x v="5"/>
    <x v="1"/>
    <n v="39.92"/>
    <n v="0"/>
    <n v="8.26"/>
    <n v="48.18"/>
    <n v="39.92"/>
    <n v="8.26"/>
  </r>
  <r>
    <s v="I25_66to56"/>
    <s v="Win"/>
    <s v="TR012"/>
    <x v="0"/>
    <x v="7"/>
    <s v="Fi01"/>
    <x v="5"/>
    <s v="AM6.vld"/>
    <s v="e1"/>
    <n v="15"/>
    <n v="0"/>
    <s v="AM"/>
    <s v="AM6"/>
    <n v="19233"/>
    <n v="19232"/>
    <x v="0"/>
    <x v="6"/>
    <x v="1"/>
    <n v="10.41"/>
    <n v="0.02"/>
    <n v="39.72"/>
    <n v="50.15"/>
    <n v="10.43"/>
    <n v="39.72"/>
  </r>
  <r>
    <s v="I25_66to56"/>
    <s v="Win"/>
    <s v="TR012"/>
    <x v="0"/>
    <x v="7"/>
    <s v="Fi01"/>
    <x v="6"/>
    <s v="MD1.vld"/>
    <s v="e1"/>
    <n v="15"/>
    <n v="0"/>
    <s v="MD"/>
    <s v="MD1"/>
    <n v="5209"/>
    <n v="19241"/>
    <x v="0"/>
    <x v="0"/>
    <x v="0"/>
    <n v="4.58"/>
    <n v="0.49"/>
    <n v="69.819999999999993"/>
    <n v="9243.16"/>
    <n v="5.07"/>
    <n v="69.819999999999993"/>
  </r>
  <r>
    <s v="I25_66to56"/>
    <s v="Win"/>
    <s v="TR012"/>
    <x v="0"/>
    <x v="7"/>
    <s v="Fi01"/>
    <x v="6"/>
    <s v="MD1.vld"/>
    <s v="e1"/>
    <n v="15"/>
    <n v="0"/>
    <s v="MD"/>
    <s v="MD1"/>
    <n v="5394"/>
    <n v="15366"/>
    <x v="0"/>
    <x v="1"/>
    <x v="0"/>
    <n v="4.45"/>
    <n v="0.46"/>
    <n v="41.33"/>
    <n v="7788.23"/>
    <n v="4.91"/>
    <n v="41.33"/>
  </r>
  <r>
    <s v="I25_66to56"/>
    <s v="Win"/>
    <s v="TR012"/>
    <x v="0"/>
    <x v="7"/>
    <s v="Fi01"/>
    <x v="6"/>
    <s v="MD1.vld"/>
    <s v="e1"/>
    <n v="15"/>
    <n v="0"/>
    <s v="MD"/>
    <s v="MD1"/>
    <n v="13270"/>
    <n v="11802"/>
    <x v="0"/>
    <x v="2"/>
    <x v="0"/>
    <n v="16.7"/>
    <n v="1.66"/>
    <n v="25.06"/>
    <n v="8324.24"/>
    <n v="18.36"/>
    <n v="25.06"/>
  </r>
  <r>
    <s v="I25_66to56"/>
    <s v="Win"/>
    <s v="TR012"/>
    <x v="0"/>
    <x v="7"/>
    <s v="Fi01"/>
    <x v="6"/>
    <s v="MD1.vld"/>
    <s v="e1"/>
    <n v="15"/>
    <n v="0"/>
    <s v="MD"/>
    <s v="MD1"/>
    <n v="15333"/>
    <n v="18991"/>
    <x v="1"/>
    <x v="3"/>
    <x v="0"/>
    <n v="95.47"/>
    <n v="3.99"/>
    <n v="22.7"/>
    <n v="5025.9799999999996"/>
    <n v="99.47"/>
    <n v="22.7"/>
  </r>
  <r>
    <s v="I25_66to56"/>
    <s v="Win"/>
    <s v="TR012"/>
    <x v="0"/>
    <x v="7"/>
    <s v="Fi01"/>
    <x v="6"/>
    <s v="MD1.vld"/>
    <s v="e1"/>
    <n v="15"/>
    <n v="0"/>
    <s v="MD"/>
    <s v="MD1"/>
    <n v="15740"/>
    <n v="15741"/>
    <x v="1"/>
    <x v="4"/>
    <x v="0"/>
    <n v="0"/>
    <n v="0"/>
    <n v="0"/>
    <n v="4453.28"/>
    <n v="0"/>
    <n v="0"/>
  </r>
  <r>
    <s v="I25_66to56"/>
    <s v="Win"/>
    <s v="TR012"/>
    <x v="0"/>
    <x v="7"/>
    <s v="Fi01"/>
    <x v="6"/>
    <s v="MD1.vld"/>
    <s v="e1"/>
    <n v="15"/>
    <n v="0"/>
    <s v="MD"/>
    <s v="MD1"/>
    <n v="15742"/>
    <n v="15743"/>
    <x v="0"/>
    <x v="5"/>
    <x v="0"/>
    <n v="0"/>
    <n v="0"/>
    <n v="0"/>
    <n v="2777.63"/>
    <n v="0"/>
    <n v="0"/>
  </r>
  <r>
    <s v="I25_66to56"/>
    <s v="Win"/>
    <s v="TR012"/>
    <x v="0"/>
    <x v="7"/>
    <s v="Fi01"/>
    <x v="6"/>
    <s v="MD1.vld"/>
    <s v="e1"/>
    <n v="15"/>
    <n v="0"/>
    <s v="MD"/>
    <s v="MD1"/>
    <n v="17350"/>
    <n v="17351"/>
    <x v="0"/>
    <x v="6"/>
    <x v="0"/>
    <n v="0"/>
    <n v="0"/>
    <n v="0"/>
    <n v="2919.89"/>
    <n v="0"/>
    <n v="0"/>
  </r>
  <r>
    <s v="I25_66to56"/>
    <s v="Win"/>
    <s v="TR012"/>
    <x v="0"/>
    <x v="7"/>
    <s v="Fi01"/>
    <x v="6"/>
    <s v="MD1.vld"/>
    <s v="e1"/>
    <n v="15"/>
    <n v="0"/>
    <s v="MD"/>
    <s v="MD1"/>
    <n v="17352"/>
    <n v="17353"/>
    <x v="1"/>
    <x v="7"/>
    <x v="0"/>
    <n v="0"/>
    <n v="0"/>
    <n v="0"/>
    <n v="3505.67"/>
    <n v="0"/>
    <n v="0"/>
  </r>
  <r>
    <s v="I25_66to56"/>
    <s v="Win"/>
    <s v="TR012"/>
    <x v="0"/>
    <x v="7"/>
    <s v="Fi01"/>
    <x v="6"/>
    <s v="MD1.vld"/>
    <s v="e1"/>
    <n v="15"/>
    <n v="0"/>
    <s v="MD"/>
    <s v="MD1"/>
    <n v="18993"/>
    <n v="15334"/>
    <x v="0"/>
    <x v="8"/>
    <x v="0"/>
    <n v="46.1"/>
    <n v="3.71"/>
    <n v="31.56"/>
    <n v="4263.1400000000003"/>
    <n v="49.81"/>
    <n v="31.56"/>
  </r>
  <r>
    <s v="I25_66to56"/>
    <s v="Win"/>
    <s v="TR012"/>
    <x v="0"/>
    <x v="7"/>
    <s v="Fi01"/>
    <x v="6"/>
    <s v="MD1.vld"/>
    <s v="e1"/>
    <n v="15"/>
    <n v="0"/>
    <s v="MD"/>
    <s v="MD1"/>
    <n v="18999"/>
    <n v="19000"/>
    <x v="1"/>
    <x v="9"/>
    <x v="0"/>
    <n v="10.54"/>
    <n v="2.42"/>
    <n v="74.05"/>
    <n v="6568.16"/>
    <n v="12.96"/>
    <n v="74.05"/>
  </r>
  <r>
    <s v="I25_66to56"/>
    <s v="Win"/>
    <s v="TR012"/>
    <x v="0"/>
    <x v="7"/>
    <s v="Fi01"/>
    <x v="6"/>
    <s v="MD1.vld"/>
    <s v="e1"/>
    <n v="15"/>
    <n v="0"/>
    <s v="MD"/>
    <s v="MD1"/>
    <n v="19002"/>
    <n v="19001"/>
    <x v="0"/>
    <x v="10"/>
    <x v="0"/>
    <n v="1.95"/>
    <n v="0.4"/>
    <n v="59.22"/>
    <n v="6004.81"/>
    <n v="2.35"/>
    <n v="59.22"/>
  </r>
  <r>
    <s v="I25_66to56"/>
    <s v="Win"/>
    <s v="TR012"/>
    <x v="0"/>
    <x v="7"/>
    <s v="Fi01"/>
    <x v="6"/>
    <s v="MD1.vld"/>
    <s v="e1"/>
    <n v="15"/>
    <n v="0"/>
    <s v="MD"/>
    <s v="MD1"/>
    <n v="19004"/>
    <n v="13271"/>
    <x v="1"/>
    <x v="11"/>
    <x v="0"/>
    <n v="0"/>
    <n v="0"/>
    <n v="34.39"/>
    <n v="8792.35"/>
    <n v="0"/>
    <n v="34.39"/>
  </r>
  <r>
    <s v="I25_66to56"/>
    <s v="Win"/>
    <s v="TR012"/>
    <x v="0"/>
    <x v="7"/>
    <s v="Fi01"/>
    <x v="6"/>
    <s v="MD1.vld"/>
    <s v="e1"/>
    <n v="15"/>
    <n v="0"/>
    <s v="MD"/>
    <s v="MD1"/>
    <n v="19017"/>
    <n v="19018"/>
    <x v="1"/>
    <x v="11"/>
    <x v="1"/>
    <n v="52.58"/>
    <n v="6.87"/>
    <n v="225.84"/>
    <n v="285.29000000000002"/>
    <n v="59.45"/>
    <n v="225.84"/>
  </r>
  <r>
    <s v="I25_66to56"/>
    <s v="Win"/>
    <s v="TR012"/>
    <x v="0"/>
    <x v="7"/>
    <s v="Fi01"/>
    <x v="6"/>
    <s v="MD1.vld"/>
    <s v="e1"/>
    <n v="15"/>
    <n v="0"/>
    <s v="MD"/>
    <s v="MD1"/>
    <n v="19035"/>
    <n v="19036"/>
    <x v="1"/>
    <x v="9"/>
    <x v="1"/>
    <n v="20.73"/>
    <n v="1.23"/>
    <n v="95.99"/>
    <n v="117.95"/>
    <n v="21.96"/>
    <n v="95.99"/>
  </r>
  <r>
    <s v="I25_66to56"/>
    <s v="Win"/>
    <s v="TR012"/>
    <x v="0"/>
    <x v="7"/>
    <s v="Fi01"/>
    <x v="6"/>
    <s v="MD1.vld"/>
    <s v="e1"/>
    <n v="15"/>
    <n v="0"/>
    <s v="MD"/>
    <s v="MD1"/>
    <n v="19075"/>
    <n v="19076"/>
    <x v="1"/>
    <x v="4"/>
    <x v="1"/>
    <n v="43.71"/>
    <n v="0"/>
    <n v="8.1999999999999993"/>
    <n v="51.91"/>
    <n v="43.71"/>
    <n v="8.1999999999999993"/>
  </r>
  <r>
    <s v="I25_66to56"/>
    <s v="Win"/>
    <s v="TR012"/>
    <x v="0"/>
    <x v="7"/>
    <s v="Fi01"/>
    <x v="6"/>
    <s v="MD1.vld"/>
    <s v="e1"/>
    <n v="15"/>
    <n v="0"/>
    <s v="MD"/>
    <s v="MD1"/>
    <n v="19119"/>
    <n v="19120"/>
    <x v="1"/>
    <x v="7"/>
    <x v="1"/>
    <n v="13.48"/>
    <n v="0"/>
    <n v="49.49"/>
    <n v="62.97"/>
    <n v="13.48"/>
    <n v="49.49"/>
  </r>
  <r>
    <s v="I25_66to56"/>
    <s v="Win"/>
    <s v="TR012"/>
    <x v="0"/>
    <x v="7"/>
    <s v="Fi01"/>
    <x v="6"/>
    <s v="MD1.vld"/>
    <s v="e1"/>
    <n v="15"/>
    <n v="0"/>
    <s v="MD"/>
    <s v="MD1"/>
    <n v="19127"/>
    <n v="19239"/>
    <x v="0"/>
    <x v="0"/>
    <x v="1"/>
    <n v="42.47"/>
    <n v="4.16"/>
    <n v="150.5"/>
    <n v="197.13"/>
    <n v="46.63"/>
    <n v="150.5"/>
  </r>
  <r>
    <s v="I25_66to56"/>
    <s v="Win"/>
    <s v="TR012"/>
    <x v="0"/>
    <x v="7"/>
    <s v="Fi01"/>
    <x v="6"/>
    <s v="MD1.vld"/>
    <s v="e1"/>
    <n v="15"/>
    <n v="0"/>
    <s v="MD"/>
    <s v="MD1"/>
    <n v="19131"/>
    <n v="19130"/>
    <x v="0"/>
    <x v="2"/>
    <x v="1"/>
    <n v="32.26"/>
    <n v="3.22"/>
    <n v="185.02"/>
    <n v="220.5"/>
    <n v="35.47"/>
    <n v="185.02"/>
  </r>
  <r>
    <s v="I25_66to56"/>
    <s v="Win"/>
    <s v="TR012"/>
    <x v="0"/>
    <x v="7"/>
    <s v="Fi01"/>
    <x v="6"/>
    <s v="MD1.vld"/>
    <s v="e1"/>
    <n v="15"/>
    <n v="0"/>
    <s v="MD"/>
    <s v="MD1"/>
    <n v="19136"/>
    <n v="19135"/>
    <x v="0"/>
    <x v="1"/>
    <x v="1"/>
    <n v="27.97"/>
    <n v="2.77"/>
    <n v="170.33"/>
    <n v="201.07"/>
    <n v="30.74"/>
    <n v="170.33"/>
  </r>
  <r>
    <s v="I25_66to56"/>
    <s v="Win"/>
    <s v="TR012"/>
    <x v="0"/>
    <x v="7"/>
    <s v="Fi01"/>
    <x v="6"/>
    <s v="MD1.vld"/>
    <s v="e1"/>
    <n v="15"/>
    <n v="0"/>
    <s v="MD"/>
    <s v="MD1"/>
    <n v="19149"/>
    <n v="19148"/>
    <x v="0"/>
    <x v="10"/>
    <x v="1"/>
    <n v="13.26"/>
    <n v="1.47"/>
    <n v="91.18"/>
    <n v="105.91"/>
    <n v="14.73"/>
    <n v="91.18"/>
  </r>
  <r>
    <s v="I25_66to56"/>
    <s v="Win"/>
    <s v="TR012"/>
    <x v="0"/>
    <x v="7"/>
    <s v="Fi01"/>
    <x v="6"/>
    <s v="MD1.vld"/>
    <s v="e1"/>
    <n v="15"/>
    <n v="0"/>
    <s v="MD"/>
    <s v="MD1"/>
    <n v="19189"/>
    <n v="19188"/>
    <x v="0"/>
    <x v="5"/>
    <x v="1"/>
    <n v="11.28"/>
    <n v="0"/>
    <n v="7.22"/>
    <n v="18.5"/>
    <n v="11.28"/>
    <n v="7.22"/>
  </r>
  <r>
    <s v="I25_66to56"/>
    <s v="Win"/>
    <s v="TR012"/>
    <x v="0"/>
    <x v="7"/>
    <s v="Fi01"/>
    <x v="6"/>
    <s v="MD1.vld"/>
    <s v="e1"/>
    <n v="15"/>
    <n v="0"/>
    <s v="MD"/>
    <s v="MD1"/>
    <n v="19233"/>
    <n v="19232"/>
    <x v="0"/>
    <x v="6"/>
    <x v="1"/>
    <n v="5.33"/>
    <n v="0"/>
    <n v="51.62"/>
    <n v="56.95"/>
    <n v="5.33"/>
    <n v="51.62"/>
  </r>
  <r>
    <s v="I25_66to56"/>
    <s v="Win"/>
    <s v="TR012"/>
    <x v="0"/>
    <x v="7"/>
    <s v="Fi01"/>
    <x v="7"/>
    <s v="MD2.vld"/>
    <s v="e1"/>
    <n v="15"/>
    <n v="0"/>
    <s v="MD"/>
    <s v="MD2"/>
    <n v="5209"/>
    <n v="19241"/>
    <x v="0"/>
    <x v="0"/>
    <x v="0"/>
    <n v="15.75"/>
    <n v="1.21"/>
    <n v="102.85"/>
    <n v="14244.49"/>
    <n v="16.95"/>
    <n v="102.85"/>
  </r>
  <r>
    <s v="I25_66to56"/>
    <s v="Win"/>
    <s v="TR012"/>
    <x v="0"/>
    <x v="7"/>
    <s v="Fi01"/>
    <x v="7"/>
    <s v="MD2.vld"/>
    <s v="e1"/>
    <n v="15"/>
    <n v="0"/>
    <s v="MD"/>
    <s v="MD2"/>
    <n v="5394"/>
    <n v="15366"/>
    <x v="0"/>
    <x v="1"/>
    <x v="0"/>
    <n v="23.76"/>
    <n v="2.39"/>
    <n v="72.61"/>
    <n v="12219.94"/>
    <n v="26.16"/>
    <n v="72.61"/>
  </r>
  <r>
    <s v="I25_66to56"/>
    <s v="Win"/>
    <s v="TR012"/>
    <x v="0"/>
    <x v="7"/>
    <s v="Fi01"/>
    <x v="7"/>
    <s v="MD2.vld"/>
    <s v="e1"/>
    <n v="15"/>
    <n v="0"/>
    <s v="MD"/>
    <s v="MD2"/>
    <n v="13270"/>
    <n v="11802"/>
    <x v="0"/>
    <x v="2"/>
    <x v="0"/>
    <n v="82.19"/>
    <n v="6.55"/>
    <n v="40.22"/>
    <n v="12957.17"/>
    <n v="88.73"/>
    <n v="40.22"/>
  </r>
  <r>
    <s v="I25_66to56"/>
    <s v="Win"/>
    <s v="TR012"/>
    <x v="0"/>
    <x v="7"/>
    <s v="Fi01"/>
    <x v="7"/>
    <s v="MD2.vld"/>
    <s v="e1"/>
    <n v="15"/>
    <n v="0"/>
    <s v="MD"/>
    <s v="MD2"/>
    <n v="15333"/>
    <n v="18991"/>
    <x v="1"/>
    <x v="3"/>
    <x v="0"/>
    <n v="248.58"/>
    <n v="7.4"/>
    <n v="34.619999999999997"/>
    <n v="7941.92"/>
    <n v="255.98"/>
    <n v="34.619999999999997"/>
  </r>
  <r>
    <s v="I25_66to56"/>
    <s v="Win"/>
    <s v="TR012"/>
    <x v="0"/>
    <x v="7"/>
    <s v="Fi01"/>
    <x v="7"/>
    <s v="MD2.vld"/>
    <s v="e1"/>
    <n v="15"/>
    <n v="0"/>
    <s v="MD"/>
    <s v="MD2"/>
    <n v="15740"/>
    <n v="15741"/>
    <x v="1"/>
    <x v="4"/>
    <x v="0"/>
    <n v="0"/>
    <n v="0"/>
    <n v="0"/>
    <n v="6717.35"/>
    <n v="0"/>
    <n v="0"/>
  </r>
  <r>
    <s v="I25_66to56"/>
    <s v="Win"/>
    <s v="TR012"/>
    <x v="0"/>
    <x v="7"/>
    <s v="Fi01"/>
    <x v="7"/>
    <s v="MD2.vld"/>
    <s v="e1"/>
    <n v="15"/>
    <n v="0"/>
    <s v="MD"/>
    <s v="MD2"/>
    <n v="15742"/>
    <n v="15743"/>
    <x v="0"/>
    <x v="5"/>
    <x v="0"/>
    <n v="0"/>
    <n v="0"/>
    <n v="0"/>
    <n v="5200.8999999999996"/>
    <n v="0"/>
    <n v="0"/>
  </r>
  <r>
    <s v="I25_66to56"/>
    <s v="Win"/>
    <s v="TR012"/>
    <x v="0"/>
    <x v="7"/>
    <s v="Fi01"/>
    <x v="7"/>
    <s v="MD2.vld"/>
    <s v="e1"/>
    <n v="15"/>
    <n v="0"/>
    <s v="MD"/>
    <s v="MD2"/>
    <n v="17350"/>
    <n v="17351"/>
    <x v="0"/>
    <x v="6"/>
    <x v="0"/>
    <n v="0"/>
    <n v="0"/>
    <n v="0"/>
    <n v="5218.95"/>
    <n v="0"/>
    <n v="0"/>
  </r>
  <r>
    <s v="I25_66to56"/>
    <s v="Win"/>
    <s v="TR012"/>
    <x v="0"/>
    <x v="7"/>
    <s v="Fi01"/>
    <x v="7"/>
    <s v="MD2.vld"/>
    <s v="e1"/>
    <n v="15"/>
    <n v="0"/>
    <s v="MD"/>
    <s v="MD2"/>
    <n v="17352"/>
    <n v="17353"/>
    <x v="1"/>
    <x v="7"/>
    <x v="0"/>
    <n v="0"/>
    <n v="0"/>
    <n v="0"/>
    <n v="5428.74"/>
    <n v="0"/>
    <n v="0"/>
  </r>
  <r>
    <s v="I25_66to56"/>
    <s v="Win"/>
    <s v="TR012"/>
    <x v="0"/>
    <x v="7"/>
    <s v="Fi01"/>
    <x v="7"/>
    <s v="MD2.vld"/>
    <s v="e1"/>
    <n v="15"/>
    <n v="0"/>
    <s v="MD"/>
    <s v="MD2"/>
    <n v="18993"/>
    <n v="15334"/>
    <x v="0"/>
    <x v="8"/>
    <x v="0"/>
    <n v="107.62"/>
    <n v="6.79"/>
    <n v="47.39"/>
    <n v="7179.72"/>
    <n v="114.41"/>
    <n v="47.39"/>
  </r>
  <r>
    <s v="I25_66to56"/>
    <s v="Win"/>
    <s v="TR012"/>
    <x v="0"/>
    <x v="7"/>
    <s v="Fi01"/>
    <x v="7"/>
    <s v="MD2.vld"/>
    <s v="e1"/>
    <n v="15"/>
    <n v="0"/>
    <s v="MD"/>
    <s v="MD2"/>
    <n v="18999"/>
    <n v="19000"/>
    <x v="1"/>
    <x v="9"/>
    <x v="0"/>
    <n v="42.12"/>
    <n v="9.16"/>
    <n v="112.72"/>
    <n v="10170.9"/>
    <n v="51.28"/>
    <n v="112.72"/>
  </r>
  <r>
    <s v="I25_66to56"/>
    <s v="Win"/>
    <s v="TR012"/>
    <x v="0"/>
    <x v="7"/>
    <s v="Fi01"/>
    <x v="7"/>
    <s v="MD2.vld"/>
    <s v="e1"/>
    <n v="15"/>
    <n v="0"/>
    <s v="MD"/>
    <s v="MD2"/>
    <n v="19002"/>
    <n v="19001"/>
    <x v="0"/>
    <x v="10"/>
    <x v="0"/>
    <n v="5.22"/>
    <n v="1.08"/>
    <n v="104.6"/>
    <n v="9685.91"/>
    <n v="6.3"/>
    <n v="104.6"/>
  </r>
  <r>
    <s v="I25_66to56"/>
    <s v="Win"/>
    <s v="TR012"/>
    <x v="0"/>
    <x v="7"/>
    <s v="Fi01"/>
    <x v="7"/>
    <s v="MD2.vld"/>
    <s v="e1"/>
    <n v="15"/>
    <n v="0"/>
    <s v="MD"/>
    <s v="MD2"/>
    <n v="19004"/>
    <n v="13271"/>
    <x v="1"/>
    <x v="11"/>
    <x v="0"/>
    <n v="22.19"/>
    <n v="2.69"/>
    <n v="65.08"/>
    <n v="13653.32"/>
    <n v="24.88"/>
    <n v="65.08"/>
  </r>
  <r>
    <s v="I25_66to56"/>
    <s v="Win"/>
    <s v="TR012"/>
    <x v="0"/>
    <x v="7"/>
    <s v="Fi01"/>
    <x v="7"/>
    <s v="MD2.vld"/>
    <s v="e1"/>
    <n v="15"/>
    <n v="0"/>
    <s v="MD"/>
    <s v="MD2"/>
    <n v="19017"/>
    <n v="19018"/>
    <x v="1"/>
    <x v="11"/>
    <x v="1"/>
    <n v="307.43"/>
    <n v="38.39"/>
    <n v="357.22"/>
    <n v="703.04"/>
    <n v="345.82"/>
    <n v="357.22"/>
  </r>
  <r>
    <s v="I25_66to56"/>
    <s v="Win"/>
    <s v="TR012"/>
    <x v="0"/>
    <x v="7"/>
    <s v="Fi01"/>
    <x v="7"/>
    <s v="MD2.vld"/>
    <s v="e1"/>
    <n v="15"/>
    <n v="0"/>
    <s v="MD"/>
    <s v="MD2"/>
    <n v="19035"/>
    <n v="19036"/>
    <x v="1"/>
    <x v="9"/>
    <x v="1"/>
    <n v="97.38"/>
    <n v="6.84"/>
    <n v="148.08000000000001"/>
    <n v="252.31"/>
    <n v="104.22"/>
    <n v="148.08000000000001"/>
  </r>
  <r>
    <s v="I25_66to56"/>
    <s v="Win"/>
    <s v="TR012"/>
    <x v="0"/>
    <x v="7"/>
    <s v="Fi01"/>
    <x v="7"/>
    <s v="MD2.vld"/>
    <s v="e1"/>
    <n v="15"/>
    <n v="0"/>
    <s v="MD"/>
    <s v="MD2"/>
    <n v="19075"/>
    <n v="19076"/>
    <x v="1"/>
    <x v="4"/>
    <x v="1"/>
    <n v="116.03"/>
    <n v="0.03"/>
    <n v="11.82"/>
    <n v="127.89"/>
    <n v="116.06"/>
    <n v="11.82"/>
  </r>
  <r>
    <s v="I25_66to56"/>
    <s v="Win"/>
    <s v="TR012"/>
    <x v="0"/>
    <x v="7"/>
    <s v="Fi01"/>
    <x v="7"/>
    <s v="MD2.vld"/>
    <s v="e1"/>
    <n v="15"/>
    <n v="0"/>
    <s v="MD"/>
    <s v="MD2"/>
    <n v="19119"/>
    <n v="19120"/>
    <x v="1"/>
    <x v="7"/>
    <x v="1"/>
    <n v="35.9"/>
    <n v="0"/>
    <n v="80.260000000000005"/>
    <n v="116.16"/>
    <n v="35.9"/>
    <n v="80.260000000000005"/>
  </r>
  <r>
    <s v="I25_66to56"/>
    <s v="Win"/>
    <s v="TR012"/>
    <x v="0"/>
    <x v="7"/>
    <s v="Fi01"/>
    <x v="7"/>
    <s v="MD2.vld"/>
    <s v="e1"/>
    <n v="15"/>
    <n v="0"/>
    <s v="MD"/>
    <s v="MD2"/>
    <n v="19127"/>
    <n v="19239"/>
    <x v="0"/>
    <x v="0"/>
    <x v="1"/>
    <n v="188.5"/>
    <n v="16.95"/>
    <n v="235.43"/>
    <n v="440.89"/>
    <n v="205.46"/>
    <n v="235.43"/>
  </r>
  <r>
    <s v="I25_66to56"/>
    <s v="Win"/>
    <s v="TR012"/>
    <x v="0"/>
    <x v="7"/>
    <s v="Fi01"/>
    <x v="7"/>
    <s v="MD2.vld"/>
    <s v="e1"/>
    <n v="15"/>
    <n v="0"/>
    <s v="MD"/>
    <s v="MD2"/>
    <n v="19131"/>
    <n v="19130"/>
    <x v="0"/>
    <x v="2"/>
    <x v="1"/>
    <n v="129.78"/>
    <n v="12.4"/>
    <n v="287.97000000000003"/>
    <n v="430.16"/>
    <n v="142.18"/>
    <n v="287.97000000000003"/>
  </r>
  <r>
    <s v="I25_66to56"/>
    <s v="Win"/>
    <s v="TR012"/>
    <x v="0"/>
    <x v="7"/>
    <s v="Fi01"/>
    <x v="7"/>
    <s v="MD2.vld"/>
    <s v="e1"/>
    <n v="15"/>
    <n v="0"/>
    <s v="MD"/>
    <s v="MD2"/>
    <n v="19136"/>
    <n v="19135"/>
    <x v="0"/>
    <x v="1"/>
    <x v="1"/>
    <n v="107.06"/>
    <n v="10.15"/>
    <n v="258.72000000000003"/>
    <n v="375.94"/>
    <n v="117.21"/>
    <n v="258.72000000000003"/>
  </r>
  <r>
    <s v="I25_66to56"/>
    <s v="Win"/>
    <s v="TR012"/>
    <x v="0"/>
    <x v="7"/>
    <s v="Fi01"/>
    <x v="7"/>
    <s v="MD2.vld"/>
    <s v="e1"/>
    <n v="15"/>
    <n v="0"/>
    <s v="MD"/>
    <s v="MD2"/>
    <n v="19149"/>
    <n v="19148"/>
    <x v="0"/>
    <x v="10"/>
    <x v="1"/>
    <n v="43.57"/>
    <n v="4.41"/>
    <n v="136.59"/>
    <n v="184.57"/>
    <n v="47.98"/>
    <n v="136.59"/>
  </r>
  <r>
    <s v="I25_66to56"/>
    <s v="Win"/>
    <s v="TR012"/>
    <x v="0"/>
    <x v="7"/>
    <s v="Fi01"/>
    <x v="7"/>
    <s v="MD2.vld"/>
    <s v="e1"/>
    <n v="15"/>
    <n v="0"/>
    <s v="MD"/>
    <s v="MD2"/>
    <n v="19189"/>
    <n v="19188"/>
    <x v="0"/>
    <x v="5"/>
    <x v="1"/>
    <n v="30.19"/>
    <n v="0"/>
    <n v="15.2"/>
    <n v="45.39"/>
    <n v="30.19"/>
    <n v="15.2"/>
  </r>
  <r>
    <s v="I25_66to56"/>
    <s v="Win"/>
    <s v="TR012"/>
    <x v="0"/>
    <x v="7"/>
    <s v="Fi01"/>
    <x v="7"/>
    <s v="MD2.vld"/>
    <s v="e1"/>
    <n v="15"/>
    <n v="0"/>
    <s v="MD"/>
    <s v="MD2"/>
    <n v="19233"/>
    <n v="19232"/>
    <x v="0"/>
    <x v="6"/>
    <x v="1"/>
    <n v="15.66"/>
    <n v="0"/>
    <n v="89.88"/>
    <n v="105.54"/>
    <n v="15.66"/>
    <n v="89.88"/>
  </r>
  <r>
    <s v="I25_66to56"/>
    <s v="Win"/>
    <s v="TR012"/>
    <x v="0"/>
    <x v="7"/>
    <s v="Fi01"/>
    <x v="8"/>
    <s v="PM1.vld"/>
    <s v="e1"/>
    <n v="15"/>
    <n v="0"/>
    <s v="PM"/>
    <s v="PM1"/>
    <n v="5209"/>
    <n v="19241"/>
    <x v="0"/>
    <x v="0"/>
    <x v="0"/>
    <n v="42.28"/>
    <n v="4.04"/>
    <n v="31.84"/>
    <n v="2433.37"/>
    <n v="46.32"/>
    <n v="31.84"/>
  </r>
  <r>
    <s v="I25_66to56"/>
    <s v="Win"/>
    <s v="TR012"/>
    <x v="0"/>
    <x v="7"/>
    <s v="Fi01"/>
    <x v="8"/>
    <s v="PM1.vld"/>
    <s v="e1"/>
    <n v="15"/>
    <n v="0"/>
    <s v="PM"/>
    <s v="PM1"/>
    <n v="5394"/>
    <n v="15366"/>
    <x v="0"/>
    <x v="1"/>
    <x v="0"/>
    <n v="31.63"/>
    <n v="4.55"/>
    <n v="24.41"/>
    <n v="2284.4699999999998"/>
    <n v="36.17"/>
    <n v="24.41"/>
  </r>
  <r>
    <s v="I25_66to56"/>
    <s v="Win"/>
    <s v="TR012"/>
    <x v="0"/>
    <x v="7"/>
    <s v="Fi01"/>
    <x v="8"/>
    <s v="PM1.vld"/>
    <s v="e1"/>
    <n v="15"/>
    <n v="0"/>
    <s v="PM"/>
    <s v="PM1"/>
    <n v="13270"/>
    <n v="11802"/>
    <x v="0"/>
    <x v="2"/>
    <x v="0"/>
    <n v="54.31"/>
    <n v="8.17"/>
    <n v="14.93"/>
    <n v="2302.59"/>
    <n v="62.48"/>
    <n v="14.93"/>
  </r>
  <r>
    <s v="I25_66to56"/>
    <s v="Win"/>
    <s v="TR012"/>
    <x v="0"/>
    <x v="7"/>
    <s v="Fi01"/>
    <x v="8"/>
    <s v="PM1.vld"/>
    <s v="e1"/>
    <n v="15"/>
    <n v="0"/>
    <s v="PM"/>
    <s v="PM1"/>
    <n v="15333"/>
    <n v="18991"/>
    <x v="1"/>
    <x v="3"/>
    <x v="0"/>
    <n v="153.86000000000001"/>
    <n v="3.81"/>
    <n v="9"/>
    <n v="1710.35"/>
    <n v="157.66999999999999"/>
    <n v="9"/>
  </r>
  <r>
    <s v="I25_66to56"/>
    <s v="Win"/>
    <s v="TR012"/>
    <x v="0"/>
    <x v="7"/>
    <s v="Fi01"/>
    <x v="8"/>
    <s v="PM1.vld"/>
    <s v="e1"/>
    <n v="15"/>
    <n v="0"/>
    <s v="PM"/>
    <s v="PM1"/>
    <n v="15740"/>
    <n v="15741"/>
    <x v="1"/>
    <x v="4"/>
    <x v="0"/>
    <n v="0"/>
    <n v="0"/>
    <n v="0"/>
    <n v="1259.67"/>
    <n v="0"/>
    <n v="0"/>
  </r>
  <r>
    <s v="I25_66to56"/>
    <s v="Win"/>
    <s v="TR012"/>
    <x v="0"/>
    <x v="7"/>
    <s v="Fi01"/>
    <x v="8"/>
    <s v="PM1.vld"/>
    <s v="e1"/>
    <n v="15"/>
    <n v="0"/>
    <s v="PM"/>
    <s v="PM1"/>
    <n v="15742"/>
    <n v="15743"/>
    <x v="0"/>
    <x v="5"/>
    <x v="0"/>
    <n v="0"/>
    <n v="0"/>
    <n v="0"/>
    <n v="1226.79"/>
    <n v="0"/>
    <n v="0"/>
  </r>
  <r>
    <s v="I25_66to56"/>
    <s v="Win"/>
    <s v="TR012"/>
    <x v="0"/>
    <x v="7"/>
    <s v="Fi01"/>
    <x v="8"/>
    <s v="PM1.vld"/>
    <s v="e1"/>
    <n v="15"/>
    <n v="0"/>
    <s v="PM"/>
    <s v="PM1"/>
    <n v="17350"/>
    <n v="17351"/>
    <x v="0"/>
    <x v="6"/>
    <x v="0"/>
    <n v="0"/>
    <n v="0"/>
    <n v="0"/>
    <n v="1428.39"/>
    <n v="0"/>
    <n v="0"/>
  </r>
  <r>
    <s v="I25_66to56"/>
    <s v="Win"/>
    <s v="TR012"/>
    <x v="0"/>
    <x v="7"/>
    <s v="Fi01"/>
    <x v="8"/>
    <s v="PM1.vld"/>
    <s v="e1"/>
    <n v="15"/>
    <n v="0"/>
    <s v="PM"/>
    <s v="PM1"/>
    <n v="17352"/>
    <n v="17353"/>
    <x v="1"/>
    <x v="7"/>
    <x v="0"/>
    <n v="0"/>
    <n v="0"/>
    <n v="0"/>
    <n v="1437.54"/>
    <n v="0"/>
    <n v="0"/>
  </r>
  <r>
    <s v="I25_66to56"/>
    <s v="Win"/>
    <s v="TR012"/>
    <x v="0"/>
    <x v="7"/>
    <s v="Fi01"/>
    <x v="8"/>
    <s v="PM1.vld"/>
    <s v="e1"/>
    <n v="15"/>
    <n v="0"/>
    <s v="PM"/>
    <s v="PM1"/>
    <n v="18993"/>
    <n v="15334"/>
    <x v="0"/>
    <x v="8"/>
    <x v="0"/>
    <n v="99.54"/>
    <n v="2.94"/>
    <n v="11.59"/>
    <n v="1542.67"/>
    <n v="102.48"/>
    <n v="11.59"/>
  </r>
  <r>
    <s v="I25_66to56"/>
    <s v="Win"/>
    <s v="TR012"/>
    <x v="0"/>
    <x v="7"/>
    <s v="Fi01"/>
    <x v="8"/>
    <s v="PM1.vld"/>
    <s v="e1"/>
    <n v="15"/>
    <n v="0"/>
    <s v="PM"/>
    <s v="PM1"/>
    <n v="18999"/>
    <n v="19000"/>
    <x v="1"/>
    <x v="9"/>
    <x v="0"/>
    <n v="36.69"/>
    <n v="4.1399999999999997"/>
    <n v="17.47"/>
    <n v="2121.3000000000002"/>
    <n v="40.83"/>
    <n v="17.47"/>
  </r>
  <r>
    <s v="I25_66to56"/>
    <s v="Win"/>
    <s v="TR012"/>
    <x v="0"/>
    <x v="7"/>
    <s v="Fi01"/>
    <x v="8"/>
    <s v="PM1.vld"/>
    <s v="e1"/>
    <n v="15"/>
    <n v="0"/>
    <s v="PM"/>
    <s v="PM1"/>
    <n v="19002"/>
    <n v="19001"/>
    <x v="0"/>
    <x v="10"/>
    <x v="0"/>
    <n v="13.29"/>
    <n v="1.7"/>
    <n v="21.78"/>
    <n v="2008.18"/>
    <n v="14.99"/>
    <n v="21.78"/>
  </r>
  <r>
    <s v="I25_66to56"/>
    <s v="Win"/>
    <s v="TR012"/>
    <x v="0"/>
    <x v="7"/>
    <s v="Fi01"/>
    <x v="8"/>
    <s v="PM1.vld"/>
    <s v="e1"/>
    <n v="15"/>
    <n v="0"/>
    <s v="PM"/>
    <s v="PM1"/>
    <n v="19004"/>
    <n v="13271"/>
    <x v="1"/>
    <x v="11"/>
    <x v="0"/>
    <n v="38.78"/>
    <n v="4.9800000000000004"/>
    <n v="28.28"/>
    <n v="2460.58"/>
    <n v="43.75"/>
    <n v="28.28"/>
  </r>
  <r>
    <s v="I25_66to56"/>
    <s v="Win"/>
    <s v="TR012"/>
    <x v="0"/>
    <x v="7"/>
    <s v="Fi01"/>
    <x v="8"/>
    <s v="PM1.vld"/>
    <s v="e1"/>
    <n v="15"/>
    <n v="0"/>
    <s v="PM"/>
    <s v="PM1"/>
    <n v="19017"/>
    <n v="19018"/>
    <x v="1"/>
    <x v="11"/>
    <x v="1"/>
    <n v="360.87"/>
    <n v="31.02"/>
    <n v="65.39"/>
    <n v="457.27"/>
    <n v="391.88"/>
    <n v="65.39"/>
  </r>
  <r>
    <s v="I25_66to56"/>
    <s v="Win"/>
    <s v="TR012"/>
    <x v="0"/>
    <x v="7"/>
    <s v="Fi01"/>
    <x v="8"/>
    <s v="PM1.vld"/>
    <s v="e1"/>
    <n v="15"/>
    <n v="0"/>
    <s v="PM"/>
    <s v="PM1"/>
    <n v="19035"/>
    <n v="19036"/>
    <x v="1"/>
    <x v="9"/>
    <x v="1"/>
    <n v="142.46"/>
    <n v="7.55"/>
    <n v="32.46"/>
    <n v="182.48"/>
    <n v="150.01"/>
    <n v="32.46"/>
  </r>
  <r>
    <s v="I25_66to56"/>
    <s v="Win"/>
    <s v="TR012"/>
    <x v="0"/>
    <x v="7"/>
    <s v="Fi01"/>
    <x v="8"/>
    <s v="PM1.vld"/>
    <s v="e1"/>
    <n v="15"/>
    <n v="0"/>
    <s v="PM"/>
    <s v="PM1"/>
    <n v="19075"/>
    <n v="19076"/>
    <x v="1"/>
    <x v="4"/>
    <x v="1"/>
    <n v="86.64"/>
    <n v="0.13"/>
    <n v="3.84"/>
    <n v="90.61"/>
    <n v="86.77"/>
    <n v="3.84"/>
  </r>
  <r>
    <s v="I25_66to56"/>
    <s v="Win"/>
    <s v="TR012"/>
    <x v="0"/>
    <x v="7"/>
    <s v="Fi01"/>
    <x v="8"/>
    <s v="PM1.vld"/>
    <s v="e1"/>
    <n v="15"/>
    <n v="0"/>
    <s v="PM"/>
    <s v="PM1"/>
    <n v="19119"/>
    <n v="19120"/>
    <x v="1"/>
    <x v="7"/>
    <x v="1"/>
    <n v="39.729999999999997"/>
    <n v="0.78"/>
    <n v="32.090000000000003"/>
    <n v="72.599999999999994"/>
    <n v="40.51"/>
    <n v="32.090000000000003"/>
  </r>
  <r>
    <s v="I25_66to56"/>
    <s v="Win"/>
    <s v="TR012"/>
    <x v="0"/>
    <x v="7"/>
    <s v="Fi01"/>
    <x v="8"/>
    <s v="PM1.vld"/>
    <s v="e1"/>
    <n v="15"/>
    <n v="0"/>
    <s v="PM"/>
    <s v="PM1"/>
    <n v="19127"/>
    <n v="19239"/>
    <x v="0"/>
    <x v="0"/>
    <x v="1"/>
    <n v="197.03"/>
    <n v="25.58"/>
    <n v="72.53"/>
    <n v="295.14"/>
    <n v="222.61"/>
    <n v="72.53"/>
  </r>
  <r>
    <s v="I25_66to56"/>
    <s v="Win"/>
    <s v="TR012"/>
    <x v="0"/>
    <x v="7"/>
    <s v="Fi01"/>
    <x v="8"/>
    <s v="PM1.vld"/>
    <s v="e1"/>
    <n v="15"/>
    <n v="0"/>
    <s v="PM"/>
    <s v="PM1"/>
    <n v="19131"/>
    <n v="19130"/>
    <x v="0"/>
    <x v="2"/>
    <x v="1"/>
    <n v="206.99"/>
    <n v="24.09"/>
    <n v="87.66"/>
    <n v="318.74"/>
    <n v="231.08"/>
    <n v="87.66"/>
  </r>
  <r>
    <s v="I25_66to56"/>
    <s v="Win"/>
    <s v="TR012"/>
    <x v="0"/>
    <x v="7"/>
    <s v="Fi01"/>
    <x v="8"/>
    <s v="PM1.vld"/>
    <s v="e1"/>
    <n v="15"/>
    <n v="0"/>
    <s v="PM"/>
    <s v="PM1"/>
    <n v="19136"/>
    <n v="19135"/>
    <x v="0"/>
    <x v="1"/>
    <x v="1"/>
    <n v="187.2"/>
    <n v="20.56"/>
    <n v="74.69"/>
    <n v="282.45999999999998"/>
    <n v="207.77"/>
    <n v="74.69"/>
  </r>
  <r>
    <s v="I25_66to56"/>
    <s v="Win"/>
    <s v="TR012"/>
    <x v="0"/>
    <x v="7"/>
    <s v="Fi01"/>
    <x v="8"/>
    <s v="PM1.vld"/>
    <s v="e1"/>
    <n v="15"/>
    <n v="0"/>
    <s v="PM"/>
    <s v="PM1"/>
    <n v="19149"/>
    <n v="19148"/>
    <x v="0"/>
    <x v="10"/>
    <x v="1"/>
    <n v="93.02"/>
    <n v="6.74"/>
    <n v="37.18"/>
    <n v="136.94"/>
    <n v="99.77"/>
    <n v="37.18"/>
  </r>
  <r>
    <s v="I25_66to56"/>
    <s v="Win"/>
    <s v="TR012"/>
    <x v="0"/>
    <x v="7"/>
    <s v="Fi01"/>
    <x v="8"/>
    <s v="PM1.vld"/>
    <s v="e1"/>
    <n v="15"/>
    <n v="0"/>
    <s v="PM"/>
    <s v="PM1"/>
    <n v="19189"/>
    <n v="19188"/>
    <x v="0"/>
    <x v="5"/>
    <x v="1"/>
    <n v="67.91"/>
    <n v="0.33"/>
    <n v="5.35"/>
    <n v="73.599999999999994"/>
    <n v="68.25"/>
    <n v="5.35"/>
  </r>
  <r>
    <s v="I25_66to56"/>
    <s v="Win"/>
    <s v="TR012"/>
    <x v="0"/>
    <x v="7"/>
    <s v="Fi01"/>
    <x v="8"/>
    <s v="PM1.vld"/>
    <s v="e1"/>
    <n v="15"/>
    <n v="0"/>
    <s v="PM"/>
    <s v="PM1"/>
    <n v="19233"/>
    <n v="19232"/>
    <x v="0"/>
    <x v="6"/>
    <x v="1"/>
    <n v="103.39"/>
    <n v="5.08"/>
    <n v="39.78"/>
    <n v="148.24"/>
    <n v="108.46"/>
    <n v="39.78"/>
  </r>
  <r>
    <s v="I25_66to56"/>
    <s v="Win"/>
    <s v="TR012"/>
    <x v="0"/>
    <x v="7"/>
    <s v="Fi01"/>
    <x v="9"/>
    <s v="PM2.vld"/>
    <s v="e1"/>
    <n v="15"/>
    <n v="0"/>
    <s v="PM"/>
    <s v="PM2"/>
    <n v="5209"/>
    <n v="19241"/>
    <x v="0"/>
    <x v="0"/>
    <x v="0"/>
    <n v="87.21"/>
    <n v="8.65"/>
    <n v="67.48"/>
    <n v="4991.34"/>
    <n v="95.87"/>
    <n v="67.48"/>
  </r>
  <r>
    <s v="I25_66to56"/>
    <s v="Win"/>
    <s v="TR012"/>
    <x v="0"/>
    <x v="7"/>
    <s v="Fi01"/>
    <x v="9"/>
    <s v="PM2.vld"/>
    <s v="e1"/>
    <n v="15"/>
    <n v="0"/>
    <s v="PM"/>
    <s v="PM2"/>
    <n v="5394"/>
    <n v="15366"/>
    <x v="0"/>
    <x v="1"/>
    <x v="0"/>
    <n v="71.400000000000006"/>
    <n v="10.59"/>
    <n v="48.82"/>
    <n v="4723.7"/>
    <n v="81.99"/>
    <n v="48.82"/>
  </r>
  <r>
    <s v="I25_66to56"/>
    <s v="Win"/>
    <s v="TR012"/>
    <x v="0"/>
    <x v="7"/>
    <s v="Fi01"/>
    <x v="9"/>
    <s v="PM2.vld"/>
    <s v="e1"/>
    <n v="15"/>
    <n v="0"/>
    <s v="PM"/>
    <s v="PM2"/>
    <n v="13270"/>
    <n v="11802"/>
    <x v="0"/>
    <x v="2"/>
    <x v="0"/>
    <n v="131.38999999999999"/>
    <n v="19.72"/>
    <n v="29.86"/>
    <n v="4676.93"/>
    <n v="151.11000000000001"/>
    <n v="29.86"/>
  </r>
  <r>
    <s v="I25_66to56"/>
    <s v="Win"/>
    <s v="TR012"/>
    <x v="0"/>
    <x v="7"/>
    <s v="Fi01"/>
    <x v="9"/>
    <s v="PM2.vld"/>
    <s v="e1"/>
    <n v="15"/>
    <n v="0"/>
    <s v="PM"/>
    <s v="PM2"/>
    <n v="15333"/>
    <n v="18991"/>
    <x v="1"/>
    <x v="3"/>
    <x v="0"/>
    <n v="536.79"/>
    <n v="12.96"/>
    <n v="22.05"/>
    <n v="3894.16"/>
    <n v="549.75"/>
    <n v="22.05"/>
  </r>
  <r>
    <s v="I25_66to56"/>
    <s v="Win"/>
    <s v="TR012"/>
    <x v="0"/>
    <x v="7"/>
    <s v="Fi01"/>
    <x v="9"/>
    <s v="PM2.vld"/>
    <s v="e1"/>
    <n v="15"/>
    <n v="0"/>
    <s v="PM"/>
    <s v="PM2"/>
    <n v="15740"/>
    <n v="15741"/>
    <x v="1"/>
    <x v="4"/>
    <x v="0"/>
    <n v="0"/>
    <n v="0"/>
    <n v="0"/>
    <n v="2825.24"/>
    <n v="0"/>
    <n v="0"/>
  </r>
  <r>
    <s v="I25_66to56"/>
    <s v="Win"/>
    <s v="TR012"/>
    <x v="0"/>
    <x v="7"/>
    <s v="Fi01"/>
    <x v="9"/>
    <s v="PM2.vld"/>
    <s v="e1"/>
    <n v="15"/>
    <n v="0"/>
    <s v="PM"/>
    <s v="PM2"/>
    <n v="15742"/>
    <n v="15743"/>
    <x v="0"/>
    <x v="5"/>
    <x v="0"/>
    <n v="0"/>
    <n v="0"/>
    <n v="0"/>
    <n v="2538.59"/>
    <n v="0"/>
    <n v="0"/>
  </r>
  <r>
    <s v="I25_66to56"/>
    <s v="Win"/>
    <s v="TR012"/>
    <x v="0"/>
    <x v="7"/>
    <s v="Fi01"/>
    <x v="9"/>
    <s v="PM2.vld"/>
    <s v="e1"/>
    <n v="15"/>
    <n v="0"/>
    <s v="PM"/>
    <s v="PM2"/>
    <n v="17350"/>
    <n v="17351"/>
    <x v="0"/>
    <x v="6"/>
    <x v="0"/>
    <n v="0"/>
    <n v="0"/>
    <n v="0"/>
    <n v="3121.66"/>
    <n v="0"/>
    <n v="0"/>
  </r>
  <r>
    <s v="I25_66to56"/>
    <s v="Win"/>
    <s v="TR012"/>
    <x v="0"/>
    <x v="7"/>
    <s v="Fi01"/>
    <x v="9"/>
    <s v="PM2.vld"/>
    <s v="e1"/>
    <n v="15"/>
    <n v="0"/>
    <s v="PM"/>
    <s v="PM2"/>
    <n v="17352"/>
    <n v="17353"/>
    <x v="1"/>
    <x v="7"/>
    <x v="0"/>
    <n v="0"/>
    <n v="0"/>
    <n v="0"/>
    <n v="2884.02"/>
    <n v="0"/>
    <n v="0"/>
  </r>
  <r>
    <s v="I25_66to56"/>
    <s v="Win"/>
    <s v="TR012"/>
    <x v="0"/>
    <x v="7"/>
    <s v="Fi01"/>
    <x v="9"/>
    <s v="PM2.vld"/>
    <s v="e1"/>
    <n v="15"/>
    <n v="0"/>
    <s v="PM"/>
    <s v="PM2"/>
    <n v="18993"/>
    <n v="15334"/>
    <x v="0"/>
    <x v="8"/>
    <x v="0"/>
    <n v="289.95"/>
    <n v="9.76"/>
    <n v="27.23"/>
    <n v="3217.71"/>
    <n v="299.70999999999998"/>
    <n v="27.23"/>
  </r>
  <r>
    <s v="I25_66to56"/>
    <s v="Win"/>
    <s v="TR012"/>
    <x v="0"/>
    <x v="7"/>
    <s v="Fi01"/>
    <x v="9"/>
    <s v="PM2.vld"/>
    <s v="e1"/>
    <n v="15"/>
    <n v="0"/>
    <s v="PM"/>
    <s v="PM2"/>
    <n v="18999"/>
    <n v="19000"/>
    <x v="1"/>
    <x v="9"/>
    <x v="0"/>
    <n v="113.67"/>
    <n v="13.09"/>
    <n v="41.36"/>
    <n v="4529.84"/>
    <n v="126.76"/>
    <n v="41.36"/>
  </r>
  <r>
    <s v="I25_66to56"/>
    <s v="Win"/>
    <s v="TR012"/>
    <x v="0"/>
    <x v="7"/>
    <s v="Fi01"/>
    <x v="9"/>
    <s v="PM2.vld"/>
    <s v="e1"/>
    <n v="15"/>
    <n v="0"/>
    <s v="PM"/>
    <s v="PM2"/>
    <n v="19002"/>
    <n v="19001"/>
    <x v="0"/>
    <x v="10"/>
    <x v="0"/>
    <n v="33.630000000000003"/>
    <n v="4.21"/>
    <n v="42"/>
    <n v="4229.2700000000004"/>
    <n v="37.840000000000003"/>
    <n v="42"/>
  </r>
  <r>
    <s v="I25_66to56"/>
    <s v="Win"/>
    <s v="TR012"/>
    <x v="0"/>
    <x v="7"/>
    <s v="Fi01"/>
    <x v="9"/>
    <s v="PM2.vld"/>
    <s v="e1"/>
    <n v="15"/>
    <n v="0"/>
    <s v="PM"/>
    <s v="PM2"/>
    <n v="19004"/>
    <n v="13271"/>
    <x v="1"/>
    <x v="11"/>
    <x v="0"/>
    <n v="111.04"/>
    <n v="14.15"/>
    <n v="46.27"/>
    <n v="4986.4799999999996"/>
    <n v="125.19"/>
    <n v="46.27"/>
  </r>
  <r>
    <s v="I25_66to56"/>
    <s v="Win"/>
    <s v="TR012"/>
    <x v="0"/>
    <x v="7"/>
    <s v="Fi01"/>
    <x v="9"/>
    <s v="PM2.vld"/>
    <s v="e1"/>
    <n v="15"/>
    <n v="0"/>
    <s v="PM"/>
    <s v="PM2"/>
    <n v="19017"/>
    <n v="19018"/>
    <x v="1"/>
    <x v="11"/>
    <x v="1"/>
    <n v="991.98"/>
    <n v="87.23"/>
    <n v="180.58"/>
    <n v="1259.79"/>
    <n v="1079.2"/>
    <n v="180.58"/>
  </r>
  <r>
    <s v="I25_66to56"/>
    <s v="Win"/>
    <s v="TR012"/>
    <x v="0"/>
    <x v="7"/>
    <s v="Fi01"/>
    <x v="9"/>
    <s v="PM2.vld"/>
    <s v="e1"/>
    <n v="15"/>
    <n v="0"/>
    <s v="PM"/>
    <s v="PM2"/>
    <n v="19035"/>
    <n v="19036"/>
    <x v="1"/>
    <x v="9"/>
    <x v="1"/>
    <n v="447.36"/>
    <n v="25.72"/>
    <n v="82.72"/>
    <n v="555.79999999999995"/>
    <n v="473.08"/>
    <n v="82.72"/>
  </r>
  <r>
    <s v="I25_66to56"/>
    <s v="Win"/>
    <s v="TR012"/>
    <x v="0"/>
    <x v="7"/>
    <s v="Fi01"/>
    <x v="9"/>
    <s v="PM2.vld"/>
    <s v="e1"/>
    <n v="15"/>
    <n v="0"/>
    <s v="PM"/>
    <s v="PM2"/>
    <n v="19075"/>
    <n v="19076"/>
    <x v="1"/>
    <x v="4"/>
    <x v="1"/>
    <n v="333.61"/>
    <n v="1.33"/>
    <n v="11.53"/>
    <n v="346.47"/>
    <n v="334.94"/>
    <n v="11.53"/>
  </r>
  <r>
    <s v="I25_66to56"/>
    <s v="Win"/>
    <s v="TR012"/>
    <x v="0"/>
    <x v="7"/>
    <s v="Fi01"/>
    <x v="9"/>
    <s v="PM2.vld"/>
    <s v="e1"/>
    <n v="15"/>
    <n v="0"/>
    <s v="PM"/>
    <s v="PM2"/>
    <n v="19119"/>
    <n v="19120"/>
    <x v="1"/>
    <x v="7"/>
    <x v="1"/>
    <n v="142.49"/>
    <n v="3.69"/>
    <n v="63.11"/>
    <n v="209.3"/>
    <n v="146.18"/>
    <n v="63.11"/>
  </r>
  <r>
    <s v="I25_66to56"/>
    <s v="Win"/>
    <s v="TR012"/>
    <x v="0"/>
    <x v="7"/>
    <s v="Fi01"/>
    <x v="9"/>
    <s v="PM2.vld"/>
    <s v="e1"/>
    <n v="15"/>
    <n v="0"/>
    <s v="PM"/>
    <s v="PM2"/>
    <n v="19127"/>
    <n v="19239"/>
    <x v="0"/>
    <x v="0"/>
    <x v="1"/>
    <n v="493.81"/>
    <n v="65.34"/>
    <n v="159.83000000000001"/>
    <n v="718.98"/>
    <n v="559.15"/>
    <n v="159.83000000000001"/>
  </r>
  <r>
    <s v="I25_66to56"/>
    <s v="Win"/>
    <s v="TR012"/>
    <x v="0"/>
    <x v="7"/>
    <s v="Fi01"/>
    <x v="9"/>
    <s v="PM2.vld"/>
    <s v="e1"/>
    <n v="15"/>
    <n v="0"/>
    <s v="PM"/>
    <s v="PM2"/>
    <n v="19131"/>
    <n v="19130"/>
    <x v="0"/>
    <x v="2"/>
    <x v="1"/>
    <n v="496.88"/>
    <n v="59.21"/>
    <n v="187.25"/>
    <n v="743.34"/>
    <n v="556.1"/>
    <n v="187.25"/>
  </r>
  <r>
    <s v="I25_66to56"/>
    <s v="Win"/>
    <s v="TR012"/>
    <x v="0"/>
    <x v="7"/>
    <s v="Fi01"/>
    <x v="9"/>
    <s v="PM2.vld"/>
    <s v="e1"/>
    <n v="15"/>
    <n v="0"/>
    <s v="PM"/>
    <s v="PM2"/>
    <n v="19136"/>
    <n v="19135"/>
    <x v="0"/>
    <x v="1"/>
    <x v="1"/>
    <n v="457.43"/>
    <n v="51.47"/>
    <n v="164.91"/>
    <n v="673.81"/>
    <n v="508.9"/>
    <n v="164.91"/>
  </r>
  <r>
    <s v="I25_66to56"/>
    <s v="Win"/>
    <s v="TR012"/>
    <x v="0"/>
    <x v="7"/>
    <s v="Fi01"/>
    <x v="9"/>
    <s v="PM2.vld"/>
    <s v="e1"/>
    <n v="15"/>
    <n v="0"/>
    <s v="PM"/>
    <s v="PM2"/>
    <n v="19149"/>
    <n v="19148"/>
    <x v="0"/>
    <x v="10"/>
    <x v="1"/>
    <n v="254.74"/>
    <n v="20.91"/>
    <n v="96.74"/>
    <n v="372.39"/>
    <n v="275.64999999999998"/>
    <n v="96.74"/>
  </r>
  <r>
    <s v="I25_66to56"/>
    <s v="Win"/>
    <s v="TR012"/>
    <x v="0"/>
    <x v="7"/>
    <s v="Fi01"/>
    <x v="9"/>
    <s v="PM2.vld"/>
    <s v="e1"/>
    <n v="15"/>
    <n v="0"/>
    <s v="PM"/>
    <s v="PM2"/>
    <n v="19189"/>
    <n v="19188"/>
    <x v="0"/>
    <x v="5"/>
    <x v="1"/>
    <n v="179.8"/>
    <n v="0.86"/>
    <n v="13.36"/>
    <n v="194.02"/>
    <n v="180.66"/>
    <n v="13.36"/>
  </r>
  <r>
    <s v="I25_66to56"/>
    <s v="Win"/>
    <s v="TR012"/>
    <x v="0"/>
    <x v="7"/>
    <s v="Fi01"/>
    <x v="9"/>
    <s v="PM2.vld"/>
    <s v="e1"/>
    <n v="15"/>
    <n v="0"/>
    <s v="PM"/>
    <s v="PM2"/>
    <n v="19233"/>
    <n v="19232"/>
    <x v="0"/>
    <x v="6"/>
    <x v="1"/>
    <n v="317.24"/>
    <n v="15.37"/>
    <n v="80.33"/>
    <n v="412.94"/>
    <n v="332.61"/>
    <n v="80.33"/>
  </r>
  <r>
    <s v="I25_66to56"/>
    <s v="Win"/>
    <s v="TR012"/>
    <x v="0"/>
    <x v="7"/>
    <s v="Fi01"/>
    <x v="10"/>
    <s v="PM3.vld"/>
    <s v="e1"/>
    <n v="15"/>
    <n v="0"/>
    <s v="PM"/>
    <s v="PM3"/>
    <n v="5209"/>
    <n v="19241"/>
    <x v="0"/>
    <x v="0"/>
    <x v="0"/>
    <n v="160.91"/>
    <n v="19.52"/>
    <n v="149.41"/>
    <n v="7853.78"/>
    <n v="180.43"/>
    <n v="149.41"/>
  </r>
  <r>
    <s v="I25_66to56"/>
    <s v="Win"/>
    <s v="TR012"/>
    <x v="0"/>
    <x v="7"/>
    <s v="Fi01"/>
    <x v="10"/>
    <s v="PM3.vld"/>
    <s v="e1"/>
    <n v="15"/>
    <n v="0"/>
    <s v="PM"/>
    <s v="PM3"/>
    <n v="5394"/>
    <n v="15366"/>
    <x v="0"/>
    <x v="1"/>
    <x v="0"/>
    <n v="164.13"/>
    <n v="23.61"/>
    <n v="83.67"/>
    <n v="7192.1"/>
    <n v="187.74"/>
    <n v="83.67"/>
  </r>
  <r>
    <s v="I25_66to56"/>
    <s v="Win"/>
    <s v="TR012"/>
    <x v="0"/>
    <x v="7"/>
    <s v="Fi01"/>
    <x v="10"/>
    <s v="PM3.vld"/>
    <s v="e1"/>
    <n v="15"/>
    <n v="0"/>
    <s v="PM"/>
    <s v="PM3"/>
    <n v="13270"/>
    <n v="11802"/>
    <x v="0"/>
    <x v="2"/>
    <x v="0"/>
    <n v="354.5"/>
    <n v="53.83"/>
    <n v="59.57"/>
    <n v="7235.87"/>
    <n v="408.33"/>
    <n v="59.57"/>
  </r>
  <r>
    <s v="I25_66to56"/>
    <s v="Win"/>
    <s v="TR012"/>
    <x v="0"/>
    <x v="7"/>
    <s v="Fi01"/>
    <x v="10"/>
    <s v="PM3.vld"/>
    <s v="e1"/>
    <n v="15"/>
    <n v="0"/>
    <s v="PM"/>
    <s v="PM3"/>
    <n v="15333"/>
    <n v="18991"/>
    <x v="1"/>
    <x v="3"/>
    <x v="0"/>
    <n v="800.43"/>
    <n v="17.260000000000002"/>
    <n v="38.97"/>
    <n v="6570.49"/>
    <n v="817.7"/>
    <n v="38.97"/>
  </r>
  <r>
    <s v="I25_66to56"/>
    <s v="Win"/>
    <s v="TR012"/>
    <x v="0"/>
    <x v="7"/>
    <s v="Fi01"/>
    <x v="10"/>
    <s v="PM3.vld"/>
    <s v="e1"/>
    <n v="15"/>
    <n v="0"/>
    <s v="PM"/>
    <s v="PM3"/>
    <n v="15740"/>
    <n v="15741"/>
    <x v="1"/>
    <x v="4"/>
    <x v="0"/>
    <n v="0"/>
    <n v="0"/>
    <n v="0"/>
    <n v="4472.59"/>
    <n v="0"/>
    <n v="0"/>
  </r>
  <r>
    <s v="I25_66to56"/>
    <s v="Win"/>
    <s v="TR012"/>
    <x v="0"/>
    <x v="7"/>
    <s v="Fi01"/>
    <x v="10"/>
    <s v="PM3.vld"/>
    <s v="e1"/>
    <n v="15"/>
    <n v="0"/>
    <s v="PM"/>
    <s v="PM3"/>
    <n v="15742"/>
    <n v="15743"/>
    <x v="0"/>
    <x v="5"/>
    <x v="0"/>
    <n v="0"/>
    <n v="0"/>
    <n v="0"/>
    <n v="3497.31"/>
    <n v="0"/>
    <n v="0"/>
  </r>
  <r>
    <s v="I25_66to56"/>
    <s v="Win"/>
    <s v="TR012"/>
    <x v="0"/>
    <x v="7"/>
    <s v="Fi01"/>
    <x v="10"/>
    <s v="PM3.vld"/>
    <s v="e1"/>
    <n v="15"/>
    <n v="0"/>
    <s v="PM"/>
    <s v="PM3"/>
    <n v="17350"/>
    <n v="17351"/>
    <x v="0"/>
    <x v="6"/>
    <x v="0"/>
    <n v="0"/>
    <n v="0"/>
    <n v="0"/>
    <n v="5059.99"/>
    <n v="0"/>
    <n v="0"/>
  </r>
  <r>
    <s v="I25_66to56"/>
    <s v="Win"/>
    <s v="TR012"/>
    <x v="0"/>
    <x v="7"/>
    <s v="Fi01"/>
    <x v="10"/>
    <s v="PM3.vld"/>
    <s v="e1"/>
    <n v="15"/>
    <n v="0"/>
    <s v="PM"/>
    <s v="PM3"/>
    <n v="17352"/>
    <n v="17353"/>
    <x v="1"/>
    <x v="7"/>
    <x v="0"/>
    <n v="0"/>
    <n v="0"/>
    <n v="0"/>
    <n v="4524.88"/>
    <n v="0"/>
    <n v="0"/>
  </r>
  <r>
    <s v="I25_66to56"/>
    <s v="Win"/>
    <s v="TR012"/>
    <x v="0"/>
    <x v="7"/>
    <s v="Fi01"/>
    <x v="10"/>
    <s v="PM3.vld"/>
    <s v="e1"/>
    <n v="15"/>
    <n v="0"/>
    <s v="PM"/>
    <s v="PM3"/>
    <n v="18993"/>
    <n v="15334"/>
    <x v="0"/>
    <x v="8"/>
    <x v="0"/>
    <n v="576.41999999999996"/>
    <n v="21.45"/>
    <n v="47.36"/>
    <n v="5044.28"/>
    <n v="597.87"/>
    <n v="47.36"/>
  </r>
  <r>
    <s v="I25_66to56"/>
    <s v="Win"/>
    <s v="TR012"/>
    <x v="0"/>
    <x v="7"/>
    <s v="Fi01"/>
    <x v="10"/>
    <s v="PM3.vld"/>
    <s v="e1"/>
    <n v="15"/>
    <n v="0"/>
    <s v="PM"/>
    <s v="PM3"/>
    <n v="18999"/>
    <n v="19000"/>
    <x v="1"/>
    <x v="9"/>
    <x v="0"/>
    <n v="72.52"/>
    <n v="8.44"/>
    <n v="69.97"/>
    <n v="7559.01"/>
    <n v="80.97"/>
    <n v="69.97"/>
  </r>
  <r>
    <s v="I25_66to56"/>
    <s v="Win"/>
    <s v="TR012"/>
    <x v="0"/>
    <x v="7"/>
    <s v="Fi01"/>
    <x v="10"/>
    <s v="PM3.vld"/>
    <s v="e1"/>
    <n v="15"/>
    <n v="0"/>
    <s v="PM"/>
    <s v="PM3"/>
    <n v="19002"/>
    <n v="19001"/>
    <x v="0"/>
    <x v="10"/>
    <x v="0"/>
    <n v="85.52"/>
    <n v="11.36"/>
    <n v="80.84"/>
    <n v="6605.93"/>
    <n v="96.88"/>
    <n v="80.84"/>
  </r>
  <r>
    <s v="I25_66to56"/>
    <s v="Win"/>
    <s v="TR012"/>
    <x v="0"/>
    <x v="7"/>
    <s v="Fi01"/>
    <x v="10"/>
    <s v="PM3.vld"/>
    <s v="e1"/>
    <n v="15"/>
    <n v="0"/>
    <s v="PM"/>
    <s v="PM3"/>
    <n v="19004"/>
    <n v="13271"/>
    <x v="1"/>
    <x v="11"/>
    <x v="0"/>
    <n v="159.82"/>
    <n v="19.02"/>
    <n v="104.6"/>
    <n v="8071.41"/>
    <n v="178.84"/>
    <n v="104.6"/>
  </r>
  <r>
    <s v="I25_66to56"/>
    <s v="Win"/>
    <s v="TR012"/>
    <x v="0"/>
    <x v="7"/>
    <s v="Fi01"/>
    <x v="10"/>
    <s v="PM3.vld"/>
    <s v="e1"/>
    <n v="15"/>
    <n v="0"/>
    <s v="PM"/>
    <s v="PM3"/>
    <n v="19017"/>
    <n v="19018"/>
    <x v="1"/>
    <x v="11"/>
    <x v="1"/>
    <n v="821.03"/>
    <n v="75.5"/>
    <n v="396.72"/>
    <n v="1293.24"/>
    <n v="896.52"/>
    <n v="396.72"/>
  </r>
  <r>
    <s v="I25_66to56"/>
    <s v="Win"/>
    <s v="TR012"/>
    <x v="0"/>
    <x v="7"/>
    <s v="Fi01"/>
    <x v="10"/>
    <s v="PM3.vld"/>
    <s v="e1"/>
    <n v="15"/>
    <n v="0"/>
    <s v="PM"/>
    <s v="PM3"/>
    <n v="19035"/>
    <n v="19036"/>
    <x v="1"/>
    <x v="9"/>
    <x v="1"/>
    <n v="337.77"/>
    <n v="23.64"/>
    <n v="181.79"/>
    <n v="543.20000000000005"/>
    <n v="361.41"/>
    <n v="181.79"/>
  </r>
  <r>
    <s v="I25_66to56"/>
    <s v="Win"/>
    <s v="TR012"/>
    <x v="0"/>
    <x v="7"/>
    <s v="Fi01"/>
    <x v="10"/>
    <s v="PM3.vld"/>
    <s v="e1"/>
    <n v="15"/>
    <n v="0"/>
    <s v="PM"/>
    <s v="PM3"/>
    <n v="19075"/>
    <n v="19076"/>
    <x v="1"/>
    <x v="4"/>
    <x v="1"/>
    <n v="593.35"/>
    <n v="4.03"/>
    <n v="17.7"/>
    <n v="615.07000000000005"/>
    <n v="597.38"/>
    <n v="17.7"/>
  </r>
  <r>
    <s v="I25_66to56"/>
    <s v="Win"/>
    <s v="TR012"/>
    <x v="0"/>
    <x v="7"/>
    <s v="Fi01"/>
    <x v="10"/>
    <s v="PM3.vld"/>
    <s v="e1"/>
    <n v="15"/>
    <n v="0"/>
    <s v="PM"/>
    <s v="PM3"/>
    <n v="19119"/>
    <n v="19120"/>
    <x v="1"/>
    <x v="7"/>
    <x v="1"/>
    <n v="281.76"/>
    <n v="9.32"/>
    <n v="102.32"/>
    <n v="393.39"/>
    <n v="291.07"/>
    <n v="102.32"/>
  </r>
  <r>
    <s v="I25_66to56"/>
    <s v="Win"/>
    <s v="TR012"/>
    <x v="0"/>
    <x v="7"/>
    <s v="Fi01"/>
    <x v="10"/>
    <s v="PM3.vld"/>
    <s v="e1"/>
    <n v="15"/>
    <n v="0"/>
    <s v="PM"/>
    <s v="PM3"/>
    <n v="19127"/>
    <n v="19239"/>
    <x v="0"/>
    <x v="0"/>
    <x v="1"/>
    <n v="1108.4100000000001"/>
    <n v="151.26"/>
    <n v="281.97000000000003"/>
    <n v="1541.64"/>
    <n v="1259.67"/>
    <n v="281.97000000000003"/>
  </r>
  <r>
    <s v="I25_66to56"/>
    <s v="Win"/>
    <s v="TR012"/>
    <x v="0"/>
    <x v="7"/>
    <s v="Fi01"/>
    <x v="10"/>
    <s v="PM3.vld"/>
    <s v="e1"/>
    <n v="15"/>
    <n v="0"/>
    <s v="PM"/>
    <s v="PM3"/>
    <n v="19131"/>
    <n v="19130"/>
    <x v="0"/>
    <x v="2"/>
    <x v="1"/>
    <n v="992.5"/>
    <n v="120.2"/>
    <n v="318.81"/>
    <n v="1431.51"/>
    <n v="1112.7"/>
    <n v="318.81"/>
  </r>
  <r>
    <s v="I25_66to56"/>
    <s v="Win"/>
    <s v="TR012"/>
    <x v="0"/>
    <x v="7"/>
    <s v="Fi01"/>
    <x v="10"/>
    <s v="PM3.vld"/>
    <s v="e1"/>
    <n v="15"/>
    <n v="0"/>
    <s v="PM"/>
    <s v="PM3"/>
    <n v="19136"/>
    <n v="19135"/>
    <x v="0"/>
    <x v="1"/>
    <x v="1"/>
    <n v="900.85"/>
    <n v="103.34"/>
    <n v="276.13"/>
    <n v="1280.32"/>
    <n v="1004.19"/>
    <n v="276.13"/>
  </r>
  <r>
    <s v="I25_66to56"/>
    <s v="Win"/>
    <s v="TR012"/>
    <x v="0"/>
    <x v="7"/>
    <s v="Fi01"/>
    <x v="10"/>
    <s v="PM3.vld"/>
    <s v="e1"/>
    <n v="15"/>
    <n v="0"/>
    <s v="PM"/>
    <s v="PM3"/>
    <n v="19149"/>
    <n v="19148"/>
    <x v="0"/>
    <x v="10"/>
    <x v="1"/>
    <n v="567.29"/>
    <n v="49.44"/>
    <n v="189.78"/>
    <n v="806.5"/>
    <n v="616.72"/>
    <n v="189.78"/>
  </r>
  <r>
    <s v="I25_66to56"/>
    <s v="Win"/>
    <s v="TR012"/>
    <x v="0"/>
    <x v="7"/>
    <s v="Fi01"/>
    <x v="10"/>
    <s v="PM3.vld"/>
    <s v="e1"/>
    <n v="15"/>
    <n v="0"/>
    <s v="PM"/>
    <s v="PM3"/>
    <n v="19189"/>
    <n v="19188"/>
    <x v="0"/>
    <x v="5"/>
    <x v="1"/>
    <n v="309"/>
    <n v="1.2"/>
    <n v="20.83"/>
    <n v="331.02"/>
    <n v="310.19"/>
    <n v="20.83"/>
  </r>
  <r>
    <s v="I25_66to56"/>
    <s v="Win"/>
    <s v="TR012"/>
    <x v="0"/>
    <x v="7"/>
    <s v="Fi01"/>
    <x v="10"/>
    <s v="PM3.vld"/>
    <s v="e1"/>
    <n v="15"/>
    <n v="0"/>
    <s v="PM"/>
    <s v="PM3"/>
    <n v="19233"/>
    <n v="19232"/>
    <x v="0"/>
    <x v="6"/>
    <x v="1"/>
    <n v="658.52"/>
    <n v="32.81"/>
    <n v="133.44999999999999"/>
    <n v="824.78"/>
    <n v="691.33"/>
    <n v="133.44999999999999"/>
  </r>
  <r>
    <s v="I25_66to56"/>
    <s v="Win"/>
    <s v="TR012"/>
    <x v="0"/>
    <x v="7"/>
    <s v="Fi01"/>
    <x v="11"/>
    <s v="PM4.vld"/>
    <s v="e1"/>
    <n v="15"/>
    <n v="0"/>
    <s v="PM"/>
    <s v="PM4"/>
    <n v="5209"/>
    <n v="19241"/>
    <x v="0"/>
    <x v="0"/>
    <x v="0"/>
    <n v="95.11"/>
    <n v="11.32"/>
    <n v="73.09"/>
    <n v="5350.2"/>
    <n v="106.43"/>
    <n v="73.09"/>
  </r>
  <r>
    <s v="I25_66to56"/>
    <s v="Win"/>
    <s v="TR012"/>
    <x v="0"/>
    <x v="7"/>
    <s v="Fi01"/>
    <x v="11"/>
    <s v="PM4.vld"/>
    <s v="e1"/>
    <n v="15"/>
    <n v="0"/>
    <s v="PM"/>
    <s v="PM4"/>
    <n v="5394"/>
    <n v="15366"/>
    <x v="0"/>
    <x v="1"/>
    <x v="0"/>
    <n v="69.42"/>
    <n v="9.18"/>
    <n v="59.79"/>
    <n v="4633.46"/>
    <n v="78.599999999999994"/>
    <n v="59.79"/>
  </r>
  <r>
    <s v="I25_66to56"/>
    <s v="Win"/>
    <s v="TR012"/>
    <x v="0"/>
    <x v="7"/>
    <s v="Fi01"/>
    <x v="11"/>
    <s v="PM4.vld"/>
    <s v="e1"/>
    <n v="15"/>
    <n v="0"/>
    <s v="PM"/>
    <s v="PM4"/>
    <n v="13270"/>
    <n v="11802"/>
    <x v="0"/>
    <x v="2"/>
    <x v="0"/>
    <n v="152.41"/>
    <n v="22.19"/>
    <n v="41.41"/>
    <n v="4930.55"/>
    <n v="174.59"/>
    <n v="41.41"/>
  </r>
  <r>
    <s v="I25_66to56"/>
    <s v="Win"/>
    <s v="TR012"/>
    <x v="0"/>
    <x v="7"/>
    <s v="Fi01"/>
    <x v="11"/>
    <s v="PM4.vld"/>
    <s v="e1"/>
    <n v="15"/>
    <n v="0"/>
    <s v="PM"/>
    <s v="PM4"/>
    <n v="15333"/>
    <n v="18991"/>
    <x v="1"/>
    <x v="3"/>
    <x v="0"/>
    <n v="297.89"/>
    <n v="8.1999999999999993"/>
    <n v="21.45"/>
    <n v="3373.85"/>
    <n v="306.08999999999997"/>
    <n v="21.45"/>
  </r>
  <r>
    <s v="I25_66to56"/>
    <s v="Win"/>
    <s v="TR012"/>
    <x v="0"/>
    <x v="7"/>
    <s v="Fi01"/>
    <x v="11"/>
    <s v="PM4.vld"/>
    <s v="e1"/>
    <n v="15"/>
    <n v="0"/>
    <s v="PM"/>
    <s v="PM4"/>
    <n v="15740"/>
    <n v="15741"/>
    <x v="1"/>
    <x v="4"/>
    <x v="0"/>
    <n v="0"/>
    <n v="0"/>
    <n v="0"/>
    <n v="2423.6"/>
    <n v="0"/>
    <n v="0"/>
  </r>
  <r>
    <s v="I25_66to56"/>
    <s v="Win"/>
    <s v="TR012"/>
    <x v="0"/>
    <x v="7"/>
    <s v="Fi01"/>
    <x v="11"/>
    <s v="PM4.vld"/>
    <s v="e1"/>
    <n v="15"/>
    <n v="0"/>
    <s v="PM"/>
    <s v="PM4"/>
    <n v="15742"/>
    <n v="15743"/>
    <x v="0"/>
    <x v="5"/>
    <x v="0"/>
    <n v="0"/>
    <n v="0"/>
    <n v="0"/>
    <n v="1799.44"/>
    <n v="0"/>
    <n v="0"/>
  </r>
  <r>
    <s v="I25_66to56"/>
    <s v="Win"/>
    <s v="TR012"/>
    <x v="0"/>
    <x v="7"/>
    <s v="Fi01"/>
    <x v="11"/>
    <s v="PM4.vld"/>
    <s v="e1"/>
    <n v="15"/>
    <n v="0"/>
    <s v="PM"/>
    <s v="PM4"/>
    <n v="17350"/>
    <n v="17351"/>
    <x v="0"/>
    <x v="6"/>
    <x v="0"/>
    <n v="0"/>
    <n v="0"/>
    <n v="0"/>
    <n v="2743.2"/>
    <n v="0"/>
    <n v="0"/>
  </r>
  <r>
    <s v="I25_66to56"/>
    <s v="Win"/>
    <s v="TR012"/>
    <x v="0"/>
    <x v="7"/>
    <s v="Fi01"/>
    <x v="11"/>
    <s v="PM4.vld"/>
    <s v="e1"/>
    <n v="15"/>
    <n v="0"/>
    <s v="PM"/>
    <s v="PM4"/>
    <n v="17352"/>
    <n v="17353"/>
    <x v="1"/>
    <x v="7"/>
    <x v="0"/>
    <n v="0"/>
    <n v="0"/>
    <n v="0"/>
    <n v="2701.43"/>
    <n v="0"/>
    <n v="0"/>
  </r>
  <r>
    <s v="I25_66to56"/>
    <s v="Win"/>
    <s v="TR012"/>
    <x v="0"/>
    <x v="7"/>
    <s v="Fi01"/>
    <x v="11"/>
    <s v="PM4.vld"/>
    <s v="e1"/>
    <n v="15"/>
    <n v="0"/>
    <s v="PM"/>
    <s v="PM4"/>
    <n v="18993"/>
    <n v="15334"/>
    <x v="0"/>
    <x v="8"/>
    <x v="0"/>
    <n v="153.16"/>
    <n v="5.67"/>
    <n v="22.08"/>
    <n v="2511.11"/>
    <n v="158.83000000000001"/>
    <n v="22.08"/>
  </r>
  <r>
    <s v="I25_66to56"/>
    <s v="Win"/>
    <s v="TR012"/>
    <x v="0"/>
    <x v="7"/>
    <s v="Fi01"/>
    <x v="11"/>
    <s v="PM4.vld"/>
    <s v="e1"/>
    <n v="15"/>
    <n v="0"/>
    <s v="PM"/>
    <s v="PM4"/>
    <n v="18999"/>
    <n v="19000"/>
    <x v="1"/>
    <x v="9"/>
    <x v="0"/>
    <n v="105.64"/>
    <n v="12.83"/>
    <n v="41.4"/>
    <n v="4153.3500000000004"/>
    <n v="118.47"/>
    <n v="41.4"/>
  </r>
  <r>
    <s v="I25_66to56"/>
    <s v="Win"/>
    <s v="TR012"/>
    <x v="0"/>
    <x v="7"/>
    <s v="Fi01"/>
    <x v="11"/>
    <s v="PM4.vld"/>
    <s v="e1"/>
    <n v="15"/>
    <n v="0"/>
    <s v="PM"/>
    <s v="PM4"/>
    <n v="19002"/>
    <n v="19001"/>
    <x v="0"/>
    <x v="10"/>
    <x v="0"/>
    <n v="24.79"/>
    <n v="3.29"/>
    <n v="48.2"/>
    <n v="3712.85"/>
    <n v="28.08"/>
    <n v="48.2"/>
  </r>
  <r>
    <s v="I25_66to56"/>
    <s v="Win"/>
    <s v="TR012"/>
    <x v="0"/>
    <x v="7"/>
    <s v="Fi01"/>
    <x v="11"/>
    <s v="PM4.vld"/>
    <s v="e1"/>
    <n v="15"/>
    <n v="0"/>
    <s v="PM"/>
    <s v="PM4"/>
    <n v="19004"/>
    <n v="13271"/>
    <x v="1"/>
    <x v="11"/>
    <x v="0"/>
    <n v="93.78"/>
    <n v="11.81"/>
    <n v="56.62"/>
    <n v="4942.46"/>
    <n v="105.59"/>
    <n v="56.62"/>
  </r>
  <r>
    <s v="I25_66to56"/>
    <s v="Win"/>
    <s v="TR012"/>
    <x v="0"/>
    <x v="7"/>
    <s v="Fi01"/>
    <x v="11"/>
    <s v="PM4.vld"/>
    <s v="e1"/>
    <n v="15"/>
    <n v="0"/>
    <s v="PM"/>
    <s v="PM4"/>
    <n v="19017"/>
    <n v="19018"/>
    <x v="1"/>
    <x v="11"/>
    <x v="1"/>
    <n v="772.93"/>
    <n v="68.16"/>
    <n v="156.16"/>
    <n v="997.25"/>
    <n v="841.09"/>
    <n v="156.16"/>
  </r>
  <r>
    <s v="I25_66to56"/>
    <s v="Win"/>
    <s v="TR012"/>
    <x v="0"/>
    <x v="7"/>
    <s v="Fi01"/>
    <x v="11"/>
    <s v="PM4.vld"/>
    <s v="e1"/>
    <n v="15"/>
    <n v="0"/>
    <s v="PM"/>
    <s v="PM4"/>
    <n v="19035"/>
    <n v="19036"/>
    <x v="1"/>
    <x v="9"/>
    <x v="1"/>
    <n v="274.27999999999997"/>
    <n v="15.52"/>
    <n v="62.5"/>
    <n v="352.3"/>
    <n v="289.8"/>
    <n v="62.5"/>
  </r>
  <r>
    <s v="I25_66to56"/>
    <s v="Win"/>
    <s v="TR012"/>
    <x v="0"/>
    <x v="7"/>
    <s v="Fi01"/>
    <x v="11"/>
    <s v="PM4.vld"/>
    <s v="e1"/>
    <n v="15"/>
    <n v="0"/>
    <s v="PM"/>
    <s v="PM4"/>
    <n v="19075"/>
    <n v="19076"/>
    <x v="1"/>
    <x v="4"/>
    <x v="1"/>
    <n v="150.03"/>
    <n v="0.2"/>
    <n v="7.71"/>
    <n v="157.94"/>
    <n v="150.22999999999999"/>
    <n v="7.71"/>
  </r>
  <r>
    <s v="I25_66to56"/>
    <s v="Win"/>
    <s v="TR012"/>
    <x v="0"/>
    <x v="7"/>
    <s v="Fi01"/>
    <x v="11"/>
    <s v="PM4.vld"/>
    <s v="e1"/>
    <n v="15"/>
    <n v="0"/>
    <s v="PM"/>
    <s v="PM4"/>
    <n v="19119"/>
    <n v="19120"/>
    <x v="1"/>
    <x v="7"/>
    <x v="1"/>
    <n v="75.63"/>
    <n v="1.66"/>
    <n v="53.87"/>
    <n v="131.16"/>
    <n v="77.290000000000006"/>
    <n v="53.87"/>
  </r>
  <r>
    <s v="I25_66to56"/>
    <s v="Win"/>
    <s v="TR012"/>
    <x v="0"/>
    <x v="7"/>
    <s v="Fi01"/>
    <x v="11"/>
    <s v="PM4.vld"/>
    <s v="e1"/>
    <n v="15"/>
    <n v="0"/>
    <s v="PM"/>
    <s v="PM4"/>
    <n v="19127"/>
    <n v="19239"/>
    <x v="0"/>
    <x v="0"/>
    <x v="1"/>
    <n v="469.78"/>
    <n v="61.02"/>
    <n v="161.24"/>
    <n v="692.04"/>
    <n v="530.79999999999995"/>
    <n v="161.24"/>
  </r>
  <r>
    <s v="I25_66to56"/>
    <s v="Win"/>
    <s v="TR012"/>
    <x v="0"/>
    <x v="7"/>
    <s v="Fi01"/>
    <x v="11"/>
    <s v="PM4.vld"/>
    <s v="e1"/>
    <n v="15"/>
    <n v="0"/>
    <s v="PM"/>
    <s v="PM4"/>
    <n v="19131"/>
    <n v="19130"/>
    <x v="0"/>
    <x v="2"/>
    <x v="1"/>
    <n v="409.49"/>
    <n v="48.44"/>
    <n v="182.25"/>
    <n v="640.17999999999995"/>
    <n v="457.93"/>
    <n v="182.25"/>
  </r>
  <r>
    <s v="I25_66to56"/>
    <s v="Win"/>
    <s v="TR012"/>
    <x v="0"/>
    <x v="7"/>
    <s v="Fi01"/>
    <x v="11"/>
    <s v="PM4.vld"/>
    <s v="e1"/>
    <n v="15"/>
    <n v="0"/>
    <s v="PM"/>
    <s v="PM4"/>
    <n v="19136"/>
    <n v="19135"/>
    <x v="0"/>
    <x v="1"/>
    <x v="1"/>
    <n v="353.73"/>
    <n v="40.549999999999997"/>
    <n v="144.91"/>
    <n v="539.19000000000005"/>
    <n v="394.28"/>
    <n v="144.91"/>
  </r>
  <r>
    <s v="I25_66to56"/>
    <s v="Win"/>
    <s v="TR012"/>
    <x v="0"/>
    <x v="7"/>
    <s v="Fi01"/>
    <x v="11"/>
    <s v="PM4.vld"/>
    <s v="e1"/>
    <n v="15"/>
    <n v="0"/>
    <s v="PM"/>
    <s v="PM4"/>
    <n v="19149"/>
    <n v="19148"/>
    <x v="0"/>
    <x v="10"/>
    <x v="1"/>
    <n v="131.21"/>
    <n v="10.88"/>
    <n v="80.56"/>
    <n v="222.64"/>
    <n v="142.09"/>
    <n v="80.56"/>
  </r>
  <r>
    <s v="I25_66to56"/>
    <s v="Win"/>
    <s v="TR012"/>
    <x v="0"/>
    <x v="7"/>
    <s v="Fi01"/>
    <x v="11"/>
    <s v="PM4.vld"/>
    <s v="e1"/>
    <n v="15"/>
    <n v="0"/>
    <s v="PM"/>
    <s v="PM4"/>
    <n v="19189"/>
    <n v="19188"/>
    <x v="0"/>
    <x v="5"/>
    <x v="1"/>
    <n v="77.069999999999993"/>
    <n v="0.14000000000000001"/>
    <n v="7.56"/>
    <n v="84.76"/>
    <n v="77.209999999999994"/>
    <n v="7.56"/>
  </r>
  <r>
    <s v="I25_66to56"/>
    <s v="Win"/>
    <s v="TR012"/>
    <x v="0"/>
    <x v="7"/>
    <s v="Fi01"/>
    <x v="11"/>
    <s v="PM4.vld"/>
    <s v="e1"/>
    <n v="15"/>
    <n v="0"/>
    <s v="PM"/>
    <s v="PM4"/>
    <n v="19233"/>
    <n v="19232"/>
    <x v="0"/>
    <x v="6"/>
    <x v="1"/>
    <n v="132.59"/>
    <n v="6.25"/>
    <n v="65.569999999999993"/>
    <n v="204.41"/>
    <n v="138.84"/>
    <n v="65.569999999999993"/>
  </r>
  <r>
    <s v="I25_66to56"/>
    <s v="Win"/>
    <s v="TR012"/>
    <x v="1"/>
    <x v="7"/>
    <s v="Fi01"/>
    <x v="0"/>
    <s v="AM1.vld"/>
    <s v="e1"/>
    <n v="25"/>
    <n v="0"/>
    <s v="AM"/>
    <s v="AM1"/>
    <n v="5209"/>
    <n v="19241"/>
    <x v="0"/>
    <x v="0"/>
    <x v="0"/>
    <n v="15.47"/>
    <n v="0.92"/>
    <n v="17.61"/>
    <n v="2223.08"/>
    <n v="16.39"/>
    <n v="17.61"/>
  </r>
  <r>
    <s v="I25_66to56"/>
    <s v="Win"/>
    <s v="TR012"/>
    <x v="1"/>
    <x v="7"/>
    <s v="Fi01"/>
    <x v="0"/>
    <s v="AM1.vld"/>
    <s v="e1"/>
    <n v="25"/>
    <n v="0"/>
    <s v="AM"/>
    <s v="AM1"/>
    <n v="5394"/>
    <n v="15366"/>
    <x v="0"/>
    <x v="1"/>
    <x v="0"/>
    <n v="5.4"/>
    <n v="0.31"/>
    <n v="8.06"/>
    <n v="1710.26"/>
    <n v="5.71"/>
    <n v="8.06"/>
  </r>
  <r>
    <s v="I25_66to56"/>
    <s v="Win"/>
    <s v="TR012"/>
    <x v="1"/>
    <x v="7"/>
    <s v="Fi01"/>
    <x v="0"/>
    <s v="AM1.vld"/>
    <s v="e1"/>
    <n v="25"/>
    <n v="0"/>
    <s v="AM"/>
    <s v="AM1"/>
    <n v="13270"/>
    <n v="11802"/>
    <x v="0"/>
    <x v="2"/>
    <x v="0"/>
    <n v="10.42"/>
    <n v="0.82"/>
    <n v="8.09"/>
    <n v="1738.81"/>
    <n v="11.25"/>
    <n v="8.09"/>
  </r>
  <r>
    <s v="I25_66to56"/>
    <s v="Win"/>
    <s v="TR012"/>
    <x v="1"/>
    <x v="7"/>
    <s v="Fi01"/>
    <x v="0"/>
    <s v="AM1.vld"/>
    <s v="e1"/>
    <n v="25"/>
    <n v="0"/>
    <s v="AM"/>
    <s v="AM1"/>
    <n v="15333"/>
    <n v="18991"/>
    <x v="1"/>
    <x v="3"/>
    <x v="0"/>
    <n v="54.58"/>
    <n v="0.75"/>
    <n v="4.53"/>
    <n v="1118.45"/>
    <n v="55.34"/>
    <n v="4.53"/>
  </r>
  <r>
    <s v="I25_66to56"/>
    <s v="Win"/>
    <s v="TR012"/>
    <x v="1"/>
    <x v="7"/>
    <s v="Fi01"/>
    <x v="0"/>
    <s v="AM1.vld"/>
    <s v="e1"/>
    <n v="25"/>
    <n v="0"/>
    <s v="AM"/>
    <s v="AM1"/>
    <n v="15740"/>
    <n v="15741"/>
    <x v="1"/>
    <x v="4"/>
    <x v="0"/>
    <n v="0"/>
    <n v="0"/>
    <n v="0"/>
    <n v="976.05"/>
    <n v="0"/>
    <n v="0"/>
  </r>
  <r>
    <s v="I25_66to56"/>
    <s v="Win"/>
    <s v="TR012"/>
    <x v="1"/>
    <x v="7"/>
    <s v="Fi01"/>
    <x v="0"/>
    <s v="AM1.vld"/>
    <s v="e1"/>
    <n v="25"/>
    <n v="0"/>
    <s v="AM"/>
    <s v="AM1"/>
    <n v="15742"/>
    <n v="15743"/>
    <x v="0"/>
    <x v="5"/>
    <x v="0"/>
    <n v="0"/>
    <n v="0"/>
    <n v="0"/>
    <n v="1269.4100000000001"/>
    <n v="0"/>
    <n v="0"/>
  </r>
  <r>
    <s v="I25_66to56"/>
    <s v="Win"/>
    <s v="TR012"/>
    <x v="1"/>
    <x v="7"/>
    <s v="Fi01"/>
    <x v="0"/>
    <s v="AM1.vld"/>
    <s v="e1"/>
    <n v="25"/>
    <n v="0"/>
    <s v="AM"/>
    <s v="AM1"/>
    <n v="17350"/>
    <n v="17351"/>
    <x v="0"/>
    <x v="6"/>
    <x v="0"/>
    <n v="0"/>
    <n v="0"/>
    <n v="0"/>
    <n v="780.38"/>
    <n v="0"/>
    <n v="0"/>
  </r>
  <r>
    <s v="I25_66to56"/>
    <s v="Win"/>
    <s v="TR012"/>
    <x v="1"/>
    <x v="7"/>
    <s v="Fi01"/>
    <x v="0"/>
    <s v="AM1.vld"/>
    <s v="e1"/>
    <n v="25"/>
    <n v="0"/>
    <s v="AM"/>
    <s v="AM1"/>
    <n v="17352"/>
    <n v="17353"/>
    <x v="1"/>
    <x v="7"/>
    <x v="0"/>
    <n v="0"/>
    <n v="0"/>
    <n v="0"/>
    <n v="774.98"/>
    <n v="0"/>
    <n v="0"/>
  </r>
  <r>
    <s v="I25_66to56"/>
    <s v="Win"/>
    <s v="TR012"/>
    <x v="1"/>
    <x v="7"/>
    <s v="Fi01"/>
    <x v="0"/>
    <s v="AM1.vld"/>
    <s v="e1"/>
    <n v="25"/>
    <n v="0"/>
    <s v="AM"/>
    <s v="AM1"/>
    <n v="18993"/>
    <n v="15334"/>
    <x v="0"/>
    <x v="8"/>
    <x v="0"/>
    <n v="59.75"/>
    <n v="1.1399999999999999"/>
    <n v="10.93"/>
    <n v="2003.09"/>
    <n v="60.88"/>
    <n v="10.93"/>
  </r>
  <r>
    <s v="I25_66to56"/>
    <s v="Win"/>
    <s v="TR012"/>
    <x v="1"/>
    <x v="7"/>
    <s v="Fi01"/>
    <x v="0"/>
    <s v="AM1.vld"/>
    <s v="e1"/>
    <n v="25"/>
    <n v="0"/>
    <s v="AM"/>
    <s v="AM1"/>
    <n v="18999"/>
    <n v="19000"/>
    <x v="1"/>
    <x v="9"/>
    <x v="0"/>
    <n v="25.32"/>
    <n v="1.91"/>
    <n v="12.46"/>
    <n v="1784.18"/>
    <n v="27.23"/>
    <n v="12.46"/>
  </r>
  <r>
    <s v="I25_66to56"/>
    <s v="Win"/>
    <s v="TR012"/>
    <x v="1"/>
    <x v="7"/>
    <s v="Fi01"/>
    <x v="0"/>
    <s v="AM1.vld"/>
    <s v="e1"/>
    <n v="25"/>
    <n v="0"/>
    <s v="AM"/>
    <s v="AM1"/>
    <n v="19002"/>
    <n v="19001"/>
    <x v="0"/>
    <x v="10"/>
    <x v="0"/>
    <n v="2.33"/>
    <n v="0.16"/>
    <n v="8.01"/>
    <n v="1888.31"/>
    <n v="2.4900000000000002"/>
    <n v="8.01"/>
  </r>
  <r>
    <s v="I25_66to56"/>
    <s v="Win"/>
    <s v="TR012"/>
    <x v="1"/>
    <x v="7"/>
    <s v="Fi01"/>
    <x v="0"/>
    <s v="AM1.vld"/>
    <s v="e1"/>
    <n v="25"/>
    <n v="0"/>
    <s v="AM"/>
    <s v="AM1"/>
    <n v="19004"/>
    <n v="13271"/>
    <x v="1"/>
    <x v="11"/>
    <x v="0"/>
    <n v="2.8"/>
    <n v="0.21"/>
    <n v="3.38"/>
    <n v="1000.89"/>
    <n v="3.01"/>
    <n v="3.38"/>
  </r>
  <r>
    <s v="I25_66to56"/>
    <s v="Win"/>
    <s v="TR012"/>
    <x v="1"/>
    <x v="7"/>
    <s v="Fi01"/>
    <x v="0"/>
    <s v="AM1.vld"/>
    <s v="e1"/>
    <n v="25"/>
    <n v="0"/>
    <s v="AM"/>
    <s v="AM1"/>
    <n v="19017"/>
    <n v="19018"/>
    <x v="1"/>
    <x v="11"/>
    <x v="1"/>
    <n v="91.29"/>
    <n v="6.55"/>
    <n v="22.2"/>
    <n v="120.04"/>
    <n v="97.84"/>
    <n v="22.2"/>
  </r>
  <r>
    <s v="I25_66to56"/>
    <s v="Win"/>
    <s v="TR012"/>
    <x v="1"/>
    <x v="7"/>
    <s v="Fi01"/>
    <x v="0"/>
    <s v="AM1.vld"/>
    <s v="e1"/>
    <n v="25"/>
    <n v="0"/>
    <s v="AM"/>
    <s v="AM1"/>
    <n v="19035"/>
    <n v="19036"/>
    <x v="1"/>
    <x v="9"/>
    <x v="1"/>
    <n v="27.6"/>
    <n v="1.29"/>
    <n v="17.149999999999999"/>
    <n v="46.04"/>
    <n v="28.89"/>
    <n v="17.149999999999999"/>
  </r>
  <r>
    <s v="I25_66to56"/>
    <s v="Win"/>
    <s v="TR012"/>
    <x v="1"/>
    <x v="7"/>
    <s v="Fi01"/>
    <x v="0"/>
    <s v="AM1.vld"/>
    <s v="e1"/>
    <n v="25"/>
    <n v="0"/>
    <s v="AM"/>
    <s v="AM1"/>
    <n v="19075"/>
    <n v="19076"/>
    <x v="1"/>
    <x v="4"/>
    <x v="1"/>
    <n v="35.54"/>
    <n v="0.03"/>
    <n v="3.77"/>
    <n v="39.340000000000003"/>
    <n v="35.57"/>
    <n v="3.77"/>
  </r>
  <r>
    <s v="I25_66to56"/>
    <s v="Win"/>
    <s v="TR012"/>
    <x v="1"/>
    <x v="7"/>
    <s v="Fi01"/>
    <x v="0"/>
    <s v="AM1.vld"/>
    <s v="e1"/>
    <n v="25"/>
    <n v="0"/>
    <s v="AM"/>
    <s v="AM1"/>
    <n v="19119"/>
    <n v="19120"/>
    <x v="1"/>
    <x v="7"/>
    <x v="1"/>
    <n v="9.64"/>
    <n v="0.16"/>
    <n v="14.23"/>
    <n v="24.03"/>
    <n v="9.8000000000000007"/>
    <n v="14.23"/>
  </r>
  <r>
    <s v="I25_66to56"/>
    <s v="Win"/>
    <s v="TR012"/>
    <x v="1"/>
    <x v="7"/>
    <s v="Fi01"/>
    <x v="0"/>
    <s v="AM1.vld"/>
    <s v="e1"/>
    <n v="25"/>
    <n v="0"/>
    <s v="AM"/>
    <s v="AM1"/>
    <n v="19127"/>
    <n v="19239"/>
    <x v="0"/>
    <x v="0"/>
    <x v="1"/>
    <n v="35.25"/>
    <n v="2.39"/>
    <n v="27.87"/>
    <n v="65.5"/>
    <n v="37.64"/>
    <n v="27.87"/>
  </r>
  <r>
    <s v="I25_66to56"/>
    <s v="Win"/>
    <s v="TR012"/>
    <x v="1"/>
    <x v="7"/>
    <s v="Fi01"/>
    <x v="0"/>
    <s v="AM1.vld"/>
    <s v="e1"/>
    <n v="25"/>
    <n v="0"/>
    <s v="AM"/>
    <s v="AM1"/>
    <n v="19131"/>
    <n v="19130"/>
    <x v="0"/>
    <x v="2"/>
    <x v="1"/>
    <n v="37.94"/>
    <n v="2.27"/>
    <n v="27.92"/>
    <n v="68.12"/>
    <n v="40.200000000000003"/>
    <n v="27.92"/>
  </r>
  <r>
    <s v="I25_66to56"/>
    <s v="Win"/>
    <s v="TR012"/>
    <x v="1"/>
    <x v="7"/>
    <s v="Fi01"/>
    <x v="0"/>
    <s v="AM1.vld"/>
    <s v="e1"/>
    <n v="25"/>
    <n v="0"/>
    <s v="AM"/>
    <s v="AM1"/>
    <n v="19136"/>
    <n v="19135"/>
    <x v="0"/>
    <x v="1"/>
    <x v="1"/>
    <n v="36.21"/>
    <n v="2.2000000000000002"/>
    <n v="33.57"/>
    <n v="71.97"/>
    <n v="38.409999999999997"/>
    <n v="33.57"/>
  </r>
  <r>
    <s v="I25_66to56"/>
    <s v="Win"/>
    <s v="TR012"/>
    <x v="1"/>
    <x v="7"/>
    <s v="Fi01"/>
    <x v="0"/>
    <s v="AM1.vld"/>
    <s v="e1"/>
    <n v="25"/>
    <n v="0"/>
    <s v="AM"/>
    <s v="AM1"/>
    <n v="19149"/>
    <n v="19148"/>
    <x v="0"/>
    <x v="10"/>
    <x v="1"/>
    <n v="25.09"/>
    <n v="1.3"/>
    <n v="20.059999999999999"/>
    <n v="46.44"/>
    <n v="26.39"/>
    <n v="20.059999999999999"/>
  </r>
  <r>
    <s v="I25_66to56"/>
    <s v="Win"/>
    <s v="TR012"/>
    <x v="1"/>
    <x v="7"/>
    <s v="Fi01"/>
    <x v="0"/>
    <s v="AM1.vld"/>
    <s v="e1"/>
    <n v="25"/>
    <n v="0"/>
    <s v="AM"/>
    <s v="AM1"/>
    <n v="19189"/>
    <n v="19188"/>
    <x v="0"/>
    <x v="5"/>
    <x v="1"/>
    <n v="37.68"/>
    <n v="0.06"/>
    <n v="6.85"/>
    <n v="44.59"/>
    <n v="37.74"/>
    <n v="6.85"/>
  </r>
  <r>
    <s v="I25_66to56"/>
    <s v="Win"/>
    <s v="TR012"/>
    <x v="1"/>
    <x v="7"/>
    <s v="Fi01"/>
    <x v="0"/>
    <s v="AM1.vld"/>
    <s v="e1"/>
    <n v="25"/>
    <n v="0"/>
    <s v="AM"/>
    <s v="AM1"/>
    <n v="19233"/>
    <n v="19232"/>
    <x v="0"/>
    <x v="6"/>
    <x v="1"/>
    <n v="11.02"/>
    <n v="0.16"/>
    <n v="15.32"/>
    <n v="26.5"/>
    <n v="11.18"/>
    <n v="15.32"/>
  </r>
  <r>
    <s v="I25_66to56"/>
    <s v="Win"/>
    <s v="TR012"/>
    <x v="1"/>
    <x v="7"/>
    <s v="Fi01"/>
    <x v="1"/>
    <s v="AM2.vld"/>
    <s v="e1"/>
    <n v="25"/>
    <n v="0"/>
    <s v="AM"/>
    <s v="AM2"/>
    <n v="5209"/>
    <n v="19241"/>
    <x v="0"/>
    <x v="0"/>
    <x v="0"/>
    <n v="277.7"/>
    <n v="19.72"/>
    <n v="42.06"/>
    <n v="4089.11"/>
    <n v="297.42"/>
    <n v="42.06"/>
  </r>
  <r>
    <s v="I25_66to56"/>
    <s v="Win"/>
    <s v="TR012"/>
    <x v="1"/>
    <x v="7"/>
    <s v="Fi01"/>
    <x v="1"/>
    <s v="AM2.vld"/>
    <s v="e1"/>
    <n v="25"/>
    <n v="0"/>
    <s v="AM"/>
    <s v="AM2"/>
    <n v="5394"/>
    <n v="15366"/>
    <x v="0"/>
    <x v="1"/>
    <x v="0"/>
    <n v="100.95"/>
    <n v="9.41"/>
    <n v="21.64"/>
    <n v="2939.46"/>
    <n v="110.37"/>
    <n v="21.64"/>
  </r>
  <r>
    <s v="I25_66to56"/>
    <s v="Win"/>
    <s v="TR012"/>
    <x v="1"/>
    <x v="7"/>
    <s v="Fi01"/>
    <x v="1"/>
    <s v="AM2.vld"/>
    <s v="e1"/>
    <n v="25"/>
    <n v="0"/>
    <s v="AM"/>
    <s v="AM2"/>
    <n v="13270"/>
    <n v="11802"/>
    <x v="0"/>
    <x v="2"/>
    <x v="0"/>
    <n v="93.82"/>
    <n v="8.2799999999999994"/>
    <n v="18.940000000000001"/>
    <n v="3086.84"/>
    <n v="102.1"/>
    <n v="18.940000000000001"/>
  </r>
  <r>
    <s v="I25_66to56"/>
    <s v="Win"/>
    <s v="TR012"/>
    <x v="1"/>
    <x v="7"/>
    <s v="Fi01"/>
    <x v="1"/>
    <s v="AM2.vld"/>
    <s v="e1"/>
    <n v="25"/>
    <n v="0"/>
    <s v="AM"/>
    <s v="AM2"/>
    <n v="15333"/>
    <n v="18991"/>
    <x v="1"/>
    <x v="3"/>
    <x v="0"/>
    <n v="175.02"/>
    <n v="3.27"/>
    <n v="8.5500000000000007"/>
    <n v="1823.89"/>
    <n v="178.29"/>
    <n v="8.5500000000000007"/>
  </r>
  <r>
    <s v="I25_66to56"/>
    <s v="Win"/>
    <s v="TR012"/>
    <x v="1"/>
    <x v="7"/>
    <s v="Fi01"/>
    <x v="1"/>
    <s v="AM2.vld"/>
    <s v="e1"/>
    <n v="25"/>
    <n v="0"/>
    <s v="AM"/>
    <s v="AM2"/>
    <n v="15740"/>
    <n v="15741"/>
    <x v="1"/>
    <x v="4"/>
    <x v="0"/>
    <n v="0"/>
    <n v="0"/>
    <n v="0"/>
    <n v="1478.03"/>
    <n v="0"/>
    <n v="0"/>
  </r>
  <r>
    <s v="I25_66to56"/>
    <s v="Win"/>
    <s v="TR012"/>
    <x v="1"/>
    <x v="7"/>
    <s v="Fi01"/>
    <x v="1"/>
    <s v="AM2.vld"/>
    <s v="e1"/>
    <n v="25"/>
    <n v="0"/>
    <s v="AM"/>
    <s v="AM2"/>
    <n v="15742"/>
    <n v="15743"/>
    <x v="0"/>
    <x v="5"/>
    <x v="0"/>
    <n v="0"/>
    <n v="0"/>
    <n v="0"/>
    <n v="1542.84"/>
    <n v="0"/>
    <n v="0"/>
  </r>
  <r>
    <s v="I25_66to56"/>
    <s v="Win"/>
    <s v="TR012"/>
    <x v="1"/>
    <x v="7"/>
    <s v="Fi01"/>
    <x v="1"/>
    <s v="AM2.vld"/>
    <s v="e1"/>
    <n v="25"/>
    <n v="0"/>
    <s v="AM"/>
    <s v="AM2"/>
    <n v="17350"/>
    <n v="17351"/>
    <x v="0"/>
    <x v="6"/>
    <x v="0"/>
    <n v="0"/>
    <n v="0"/>
    <n v="0"/>
    <n v="1211.07"/>
    <n v="0"/>
    <n v="0"/>
  </r>
  <r>
    <s v="I25_66to56"/>
    <s v="Win"/>
    <s v="TR012"/>
    <x v="1"/>
    <x v="7"/>
    <s v="Fi01"/>
    <x v="1"/>
    <s v="AM2.vld"/>
    <s v="e1"/>
    <n v="25"/>
    <n v="0"/>
    <s v="AM"/>
    <s v="AM2"/>
    <n v="17352"/>
    <n v="17353"/>
    <x v="1"/>
    <x v="7"/>
    <x v="0"/>
    <n v="0"/>
    <n v="0"/>
    <n v="0"/>
    <n v="1242.48"/>
    <n v="0"/>
    <n v="0"/>
  </r>
  <r>
    <s v="I25_66to56"/>
    <s v="Win"/>
    <s v="TR012"/>
    <x v="1"/>
    <x v="7"/>
    <s v="Fi01"/>
    <x v="1"/>
    <s v="AM2.vld"/>
    <s v="e1"/>
    <n v="25"/>
    <n v="0"/>
    <s v="AM"/>
    <s v="AM2"/>
    <n v="18993"/>
    <n v="15334"/>
    <x v="0"/>
    <x v="8"/>
    <x v="0"/>
    <n v="394.04"/>
    <n v="13.69"/>
    <n v="18.82"/>
    <n v="2856.45"/>
    <n v="407.72"/>
    <n v="18.82"/>
  </r>
  <r>
    <s v="I25_66to56"/>
    <s v="Win"/>
    <s v="TR012"/>
    <x v="1"/>
    <x v="7"/>
    <s v="Fi01"/>
    <x v="1"/>
    <s v="AM2.vld"/>
    <s v="e1"/>
    <n v="25"/>
    <n v="0"/>
    <s v="AM"/>
    <s v="AM2"/>
    <n v="18999"/>
    <n v="19000"/>
    <x v="1"/>
    <x v="9"/>
    <x v="0"/>
    <n v="29.64"/>
    <n v="2.35"/>
    <n v="23.07"/>
    <n v="2871.36"/>
    <n v="31.99"/>
    <n v="23.07"/>
  </r>
  <r>
    <s v="I25_66to56"/>
    <s v="Win"/>
    <s v="TR012"/>
    <x v="1"/>
    <x v="7"/>
    <s v="Fi01"/>
    <x v="1"/>
    <s v="AM2.vld"/>
    <s v="e1"/>
    <n v="25"/>
    <n v="0"/>
    <s v="AM"/>
    <s v="AM2"/>
    <n v="19002"/>
    <n v="19001"/>
    <x v="0"/>
    <x v="10"/>
    <x v="0"/>
    <n v="88.98"/>
    <n v="8.16"/>
    <n v="16.8"/>
    <n v="2981.11"/>
    <n v="97.13"/>
    <n v="16.8"/>
  </r>
  <r>
    <s v="I25_66to56"/>
    <s v="Win"/>
    <s v="TR012"/>
    <x v="1"/>
    <x v="7"/>
    <s v="Fi01"/>
    <x v="1"/>
    <s v="AM2.vld"/>
    <s v="e1"/>
    <n v="25"/>
    <n v="0"/>
    <s v="AM"/>
    <s v="AM2"/>
    <n v="19004"/>
    <n v="13271"/>
    <x v="1"/>
    <x v="11"/>
    <x v="0"/>
    <n v="1.06"/>
    <n v="0.11"/>
    <n v="8.6"/>
    <n v="1986.86"/>
    <n v="1.17"/>
    <n v="8.6"/>
  </r>
  <r>
    <s v="I25_66to56"/>
    <s v="Win"/>
    <s v="TR012"/>
    <x v="1"/>
    <x v="7"/>
    <s v="Fi01"/>
    <x v="1"/>
    <s v="AM2.vld"/>
    <s v="e1"/>
    <n v="25"/>
    <n v="0"/>
    <s v="AM"/>
    <s v="AM2"/>
    <n v="19017"/>
    <n v="19018"/>
    <x v="1"/>
    <x v="11"/>
    <x v="1"/>
    <n v="80.010000000000005"/>
    <n v="6.05"/>
    <n v="46.37"/>
    <n v="132.41999999999999"/>
    <n v="86.06"/>
    <n v="46.37"/>
  </r>
  <r>
    <s v="I25_66to56"/>
    <s v="Win"/>
    <s v="TR012"/>
    <x v="1"/>
    <x v="7"/>
    <s v="Fi01"/>
    <x v="1"/>
    <s v="AM2.vld"/>
    <s v="e1"/>
    <n v="25"/>
    <n v="0"/>
    <s v="AM"/>
    <s v="AM2"/>
    <n v="19035"/>
    <n v="19036"/>
    <x v="1"/>
    <x v="9"/>
    <x v="1"/>
    <n v="36.659999999999997"/>
    <n v="2.0699999999999998"/>
    <n v="34.479999999999997"/>
    <n v="73.209999999999994"/>
    <n v="38.729999999999997"/>
    <n v="34.479999999999997"/>
  </r>
  <r>
    <s v="I25_66to56"/>
    <s v="Win"/>
    <s v="TR012"/>
    <x v="1"/>
    <x v="7"/>
    <s v="Fi01"/>
    <x v="1"/>
    <s v="AM2.vld"/>
    <s v="e1"/>
    <n v="25"/>
    <n v="0"/>
    <s v="AM"/>
    <s v="AM2"/>
    <n v="19075"/>
    <n v="19076"/>
    <x v="1"/>
    <x v="4"/>
    <x v="1"/>
    <n v="95.67"/>
    <n v="0.1"/>
    <n v="5.59"/>
    <n v="101.36"/>
    <n v="95.78"/>
    <n v="5.59"/>
  </r>
  <r>
    <s v="I25_66to56"/>
    <s v="Win"/>
    <s v="TR012"/>
    <x v="1"/>
    <x v="7"/>
    <s v="Fi01"/>
    <x v="1"/>
    <s v="AM2.vld"/>
    <s v="e1"/>
    <n v="25"/>
    <n v="0"/>
    <s v="AM"/>
    <s v="AM2"/>
    <n v="19119"/>
    <n v="19120"/>
    <x v="1"/>
    <x v="7"/>
    <x v="1"/>
    <n v="22.91"/>
    <n v="0.3"/>
    <n v="24.68"/>
    <n v="47.89"/>
    <n v="23.21"/>
    <n v="24.68"/>
  </r>
  <r>
    <s v="I25_66to56"/>
    <s v="Win"/>
    <s v="TR012"/>
    <x v="1"/>
    <x v="7"/>
    <s v="Fi01"/>
    <x v="1"/>
    <s v="AM2.vld"/>
    <s v="e1"/>
    <n v="25"/>
    <n v="0"/>
    <s v="AM"/>
    <s v="AM2"/>
    <n v="19127"/>
    <n v="19239"/>
    <x v="0"/>
    <x v="0"/>
    <x v="1"/>
    <n v="586.91999999999996"/>
    <n v="46.98"/>
    <n v="87.68"/>
    <n v="721.58"/>
    <n v="633.9"/>
    <n v="87.68"/>
  </r>
  <r>
    <s v="I25_66to56"/>
    <s v="Win"/>
    <s v="TR012"/>
    <x v="1"/>
    <x v="7"/>
    <s v="Fi01"/>
    <x v="1"/>
    <s v="AM2.vld"/>
    <s v="e1"/>
    <n v="25"/>
    <n v="0"/>
    <s v="AM"/>
    <s v="AM2"/>
    <n v="19131"/>
    <n v="19130"/>
    <x v="0"/>
    <x v="2"/>
    <x v="1"/>
    <n v="967.81"/>
    <n v="75.25"/>
    <n v="100.07"/>
    <n v="1143.1199999999999"/>
    <n v="1043.05"/>
    <n v="100.07"/>
  </r>
  <r>
    <s v="I25_66to56"/>
    <s v="Win"/>
    <s v="TR012"/>
    <x v="1"/>
    <x v="7"/>
    <s v="Fi01"/>
    <x v="1"/>
    <s v="AM2.vld"/>
    <s v="e1"/>
    <n v="25"/>
    <n v="0"/>
    <s v="AM"/>
    <s v="AM2"/>
    <n v="19136"/>
    <n v="19135"/>
    <x v="0"/>
    <x v="1"/>
    <x v="1"/>
    <n v="1012.58"/>
    <n v="75.27"/>
    <n v="89.01"/>
    <n v="1176.8599999999999"/>
    <n v="1087.8499999999999"/>
    <n v="89.01"/>
  </r>
  <r>
    <s v="I25_66to56"/>
    <s v="Win"/>
    <s v="TR012"/>
    <x v="1"/>
    <x v="7"/>
    <s v="Fi01"/>
    <x v="1"/>
    <s v="AM2.vld"/>
    <s v="e1"/>
    <n v="25"/>
    <n v="0"/>
    <s v="AM"/>
    <s v="AM2"/>
    <n v="19149"/>
    <n v="19148"/>
    <x v="0"/>
    <x v="10"/>
    <x v="1"/>
    <n v="603.66"/>
    <n v="35.22"/>
    <n v="56.2"/>
    <n v="695.07"/>
    <n v="638.88"/>
    <n v="56.2"/>
  </r>
  <r>
    <s v="I25_66to56"/>
    <s v="Win"/>
    <s v="TR012"/>
    <x v="1"/>
    <x v="7"/>
    <s v="Fi01"/>
    <x v="1"/>
    <s v="AM2.vld"/>
    <s v="e1"/>
    <n v="25"/>
    <n v="0"/>
    <s v="AM"/>
    <s v="AM2"/>
    <n v="19189"/>
    <n v="19188"/>
    <x v="0"/>
    <x v="5"/>
    <x v="1"/>
    <n v="131.81"/>
    <n v="0.21"/>
    <n v="8.1"/>
    <n v="140.11000000000001"/>
    <n v="132.02000000000001"/>
    <n v="8.1"/>
  </r>
  <r>
    <s v="I25_66to56"/>
    <s v="Win"/>
    <s v="TR012"/>
    <x v="1"/>
    <x v="7"/>
    <s v="Fi01"/>
    <x v="1"/>
    <s v="AM2.vld"/>
    <s v="e1"/>
    <n v="25"/>
    <n v="0"/>
    <s v="AM"/>
    <s v="AM2"/>
    <n v="19233"/>
    <n v="19232"/>
    <x v="0"/>
    <x v="6"/>
    <x v="1"/>
    <n v="24.07"/>
    <n v="0.42"/>
    <n v="25.2"/>
    <n v="49.69"/>
    <n v="24.49"/>
    <n v="25.2"/>
  </r>
  <r>
    <s v="I25_66to56"/>
    <s v="Win"/>
    <s v="TR012"/>
    <x v="1"/>
    <x v="7"/>
    <s v="Fi01"/>
    <x v="2"/>
    <s v="AM3.vld"/>
    <s v="e1"/>
    <n v="25"/>
    <n v="0"/>
    <s v="AM"/>
    <s v="AM3"/>
    <n v="5209"/>
    <n v="19241"/>
    <x v="0"/>
    <x v="0"/>
    <x v="0"/>
    <n v="115.02"/>
    <n v="8.49"/>
    <n v="33.700000000000003"/>
    <n v="3299.83"/>
    <n v="123.51"/>
    <n v="33.700000000000003"/>
  </r>
  <r>
    <s v="I25_66to56"/>
    <s v="Win"/>
    <s v="TR012"/>
    <x v="1"/>
    <x v="7"/>
    <s v="Fi01"/>
    <x v="2"/>
    <s v="AM3.vld"/>
    <s v="e1"/>
    <n v="25"/>
    <n v="0"/>
    <s v="AM"/>
    <s v="AM3"/>
    <n v="5394"/>
    <n v="15366"/>
    <x v="0"/>
    <x v="1"/>
    <x v="0"/>
    <n v="69.47"/>
    <n v="5.66"/>
    <n v="24.39"/>
    <n v="2739.06"/>
    <n v="75.14"/>
    <n v="24.39"/>
  </r>
  <r>
    <s v="I25_66to56"/>
    <s v="Win"/>
    <s v="TR012"/>
    <x v="1"/>
    <x v="7"/>
    <s v="Fi01"/>
    <x v="2"/>
    <s v="AM3.vld"/>
    <s v="e1"/>
    <n v="25"/>
    <n v="0"/>
    <s v="AM"/>
    <s v="AM3"/>
    <n v="13270"/>
    <n v="11802"/>
    <x v="0"/>
    <x v="2"/>
    <x v="0"/>
    <n v="62.75"/>
    <n v="6.04"/>
    <n v="18.68"/>
    <n v="2820.46"/>
    <n v="68.790000000000006"/>
    <n v="18.68"/>
  </r>
  <r>
    <s v="I25_66to56"/>
    <s v="Win"/>
    <s v="TR012"/>
    <x v="1"/>
    <x v="7"/>
    <s v="Fi01"/>
    <x v="2"/>
    <s v="AM3.vld"/>
    <s v="e1"/>
    <n v="25"/>
    <n v="0"/>
    <s v="AM"/>
    <s v="AM3"/>
    <n v="15333"/>
    <n v="18991"/>
    <x v="1"/>
    <x v="3"/>
    <x v="0"/>
    <n v="229.99"/>
    <n v="4.83"/>
    <n v="6.97"/>
    <n v="1659.88"/>
    <n v="234.82"/>
    <n v="6.97"/>
  </r>
  <r>
    <s v="I25_66to56"/>
    <s v="Win"/>
    <s v="TR012"/>
    <x v="1"/>
    <x v="7"/>
    <s v="Fi01"/>
    <x v="2"/>
    <s v="AM3.vld"/>
    <s v="e1"/>
    <n v="25"/>
    <n v="0"/>
    <s v="AM"/>
    <s v="AM3"/>
    <n v="15740"/>
    <n v="15741"/>
    <x v="1"/>
    <x v="4"/>
    <x v="0"/>
    <n v="0"/>
    <n v="0"/>
    <n v="0"/>
    <n v="1381.88"/>
    <n v="0"/>
    <n v="0"/>
  </r>
  <r>
    <s v="I25_66to56"/>
    <s v="Win"/>
    <s v="TR012"/>
    <x v="1"/>
    <x v="7"/>
    <s v="Fi01"/>
    <x v="2"/>
    <s v="AM3.vld"/>
    <s v="e1"/>
    <n v="25"/>
    <n v="0"/>
    <s v="AM"/>
    <s v="AM3"/>
    <n v="15742"/>
    <n v="15743"/>
    <x v="0"/>
    <x v="5"/>
    <x v="0"/>
    <n v="0"/>
    <n v="0"/>
    <n v="0"/>
    <n v="1095.3399999999999"/>
    <n v="0"/>
    <n v="0"/>
  </r>
  <r>
    <s v="I25_66to56"/>
    <s v="Win"/>
    <s v="TR012"/>
    <x v="1"/>
    <x v="7"/>
    <s v="Fi01"/>
    <x v="2"/>
    <s v="AM3.vld"/>
    <s v="e1"/>
    <n v="25"/>
    <n v="0"/>
    <s v="AM"/>
    <s v="AM3"/>
    <n v="17350"/>
    <n v="17351"/>
    <x v="0"/>
    <x v="6"/>
    <x v="0"/>
    <n v="0"/>
    <n v="0"/>
    <n v="0"/>
    <n v="1061.43"/>
    <n v="0"/>
    <n v="0"/>
  </r>
  <r>
    <s v="I25_66to56"/>
    <s v="Win"/>
    <s v="TR012"/>
    <x v="1"/>
    <x v="7"/>
    <s v="Fi01"/>
    <x v="2"/>
    <s v="AM3.vld"/>
    <s v="e1"/>
    <n v="25"/>
    <n v="0"/>
    <s v="AM"/>
    <s v="AM3"/>
    <n v="17352"/>
    <n v="17353"/>
    <x v="1"/>
    <x v="7"/>
    <x v="0"/>
    <n v="0"/>
    <n v="0"/>
    <n v="0"/>
    <n v="1170.92"/>
    <n v="0"/>
    <n v="0"/>
  </r>
  <r>
    <s v="I25_66to56"/>
    <s v="Win"/>
    <s v="TR012"/>
    <x v="1"/>
    <x v="7"/>
    <s v="Fi01"/>
    <x v="2"/>
    <s v="AM3.vld"/>
    <s v="e1"/>
    <n v="25"/>
    <n v="0"/>
    <s v="AM"/>
    <s v="AM3"/>
    <n v="18993"/>
    <n v="15334"/>
    <x v="0"/>
    <x v="8"/>
    <x v="0"/>
    <n v="254.64"/>
    <n v="9.6"/>
    <n v="15.74"/>
    <n v="2259.88"/>
    <n v="264.25"/>
    <n v="15.74"/>
  </r>
  <r>
    <s v="I25_66to56"/>
    <s v="Win"/>
    <s v="TR012"/>
    <x v="1"/>
    <x v="7"/>
    <s v="Fi01"/>
    <x v="2"/>
    <s v="AM3.vld"/>
    <s v="e1"/>
    <n v="25"/>
    <n v="0"/>
    <s v="AM"/>
    <s v="AM3"/>
    <n v="18999"/>
    <n v="19000"/>
    <x v="1"/>
    <x v="9"/>
    <x v="0"/>
    <n v="56.89"/>
    <n v="4.92"/>
    <n v="17.39"/>
    <n v="2184"/>
    <n v="61.81"/>
    <n v="17.39"/>
  </r>
  <r>
    <s v="I25_66to56"/>
    <s v="Win"/>
    <s v="TR012"/>
    <x v="1"/>
    <x v="7"/>
    <s v="Fi01"/>
    <x v="2"/>
    <s v="AM3.vld"/>
    <s v="e1"/>
    <n v="25"/>
    <n v="0"/>
    <s v="AM"/>
    <s v="AM3"/>
    <n v="19002"/>
    <n v="19001"/>
    <x v="0"/>
    <x v="10"/>
    <x v="0"/>
    <n v="46.85"/>
    <n v="4.0999999999999996"/>
    <n v="15.93"/>
    <n v="2597.85"/>
    <n v="50.95"/>
    <n v="15.93"/>
  </r>
  <r>
    <s v="I25_66to56"/>
    <s v="Win"/>
    <s v="TR012"/>
    <x v="1"/>
    <x v="7"/>
    <s v="Fi01"/>
    <x v="2"/>
    <s v="AM3.vld"/>
    <s v="e1"/>
    <n v="25"/>
    <n v="0"/>
    <s v="AM"/>
    <s v="AM3"/>
    <n v="19004"/>
    <n v="13271"/>
    <x v="1"/>
    <x v="11"/>
    <x v="0"/>
    <n v="3.4"/>
    <n v="0.28999999999999998"/>
    <n v="7.8"/>
    <n v="1814.12"/>
    <n v="3.7"/>
    <n v="7.8"/>
  </r>
  <r>
    <s v="I25_66to56"/>
    <s v="Win"/>
    <s v="TR012"/>
    <x v="1"/>
    <x v="7"/>
    <s v="Fi01"/>
    <x v="2"/>
    <s v="AM3.vld"/>
    <s v="e1"/>
    <n v="25"/>
    <n v="0"/>
    <s v="AM"/>
    <s v="AM3"/>
    <n v="19017"/>
    <n v="19018"/>
    <x v="1"/>
    <x v="11"/>
    <x v="1"/>
    <n v="222.44"/>
    <n v="17.73"/>
    <n v="44.76"/>
    <n v="284.93"/>
    <n v="240.17"/>
    <n v="44.76"/>
  </r>
  <r>
    <s v="I25_66to56"/>
    <s v="Win"/>
    <s v="TR012"/>
    <x v="1"/>
    <x v="7"/>
    <s v="Fi01"/>
    <x v="2"/>
    <s v="AM3.vld"/>
    <s v="e1"/>
    <n v="25"/>
    <n v="0"/>
    <s v="AM"/>
    <s v="AM3"/>
    <n v="19035"/>
    <n v="19036"/>
    <x v="1"/>
    <x v="9"/>
    <x v="1"/>
    <n v="138.94"/>
    <n v="8.39"/>
    <n v="33.200000000000003"/>
    <n v="180.53"/>
    <n v="147.33000000000001"/>
    <n v="33.200000000000003"/>
  </r>
  <r>
    <s v="I25_66to56"/>
    <s v="Win"/>
    <s v="TR012"/>
    <x v="1"/>
    <x v="7"/>
    <s v="Fi01"/>
    <x v="2"/>
    <s v="AM3.vld"/>
    <s v="e1"/>
    <n v="25"/>
    <n v="0"/>
    <s v="AM"/>
    <s v="AM3"/>
    <n v="19075"/>
    <n v="19076"/>
    <x v="1"/>
    <x v="4"/>
    <x v="1"/>
    <n v="127.37"/>
    <n v="0.22"/>
    <n v="4.78"/>
    <n v="132.37"/>
    <n v="127.59"/>
    <n v="4.78"/>
  </r>
  <r>
    <s v="I25_66to56"/>
    <s v="Win"/>
    <s v="TR012"/>
    <x v="1"/>
    <x v="7"/>
    <s v="Fi01"/>
    <x v="2"/>
    <s v="AM3.vld"/>
    <s v="e1"/>
    <n v="25"/>
    <n v="0"/>
    <s v="AM"/>
    <s v="AM3"/>
    <n v="19119"/>
    <n v="19120"/>
    <x v="1"/>
    <x v="7"/>
    <x v="1"/>
    <n v="57.83"/>
    <n v="2.12"/>
    <n v="22.56"/>
    <n v="82.51"/>
    <n v="59.95"/>
    <n v="22.56"/>
  </r>
  <r>
    <s v="I25_66to56"/>
    <s v="Win"/>
    <s v="TR012"/>
    <x v="1"/>
    <x v="7"/>
    <s v="Fi01"/>
    <x v="2"/>
    <s v="AM3.vld"/>
    <s v="e1"/>
    <n v="25"/>
    <n v="0"/>
    <s v="AM"/>
    <s v="AM3"/>
    <n v="19127"/>
    <n v="19239"/>
    <x v="0"/>
    <x v="0"/>
    <x v="1"/>
    <n v="473.84"/>
    <n v="38.840000000000003"/>
    <n v="101.61"/>
    <n v="614.29"/>
    <n v="512.67999999999995"/>
    <n v="101.61"/>
  </r>
  <r>
    <s v="I25_66to56"/>
    <s v="Win"/>
    <s v="TR012"/>
    <x v="1"/>
    <x v="7"/>
    <s v="Fi01"/>
    <x v="2"/>
    <s v="AM3.vld"/>
    <s v="e1"/>
    <n v="25"/>
    <n v="0"/>
    <s v="AM"/>
    <s v="AM3"/>
    <n v="19131"/>
    <n v="19130"/>
    <x v="0"/>
    <x v="2"/>
    <x v="1"/>
    <n v="564.28"/>
    <n v="43.23"/>
    <n v="106.53"/>
    <n v="714.04"/>
    <n v="607.5"/>
    <n v="106.53"/>
  </r>
  <r>
    <s v="I25_66to56"/>
    <s v="Win"/>
    <s v="TR012"/>
    <x v="1"/>
    <x v="7"/>
    <s v="Fi01"/>
    <x v="2"/>
    <s v="AM3.vld"/>
    <s v="e1"/>
    <n v="25"/>
    <n v="0"/>
    <s v="AM"/>
    <s v="AM3"/>
    <n v="19136"/>
    <n v="19135"/>
    <x v="0"/>
    <x v="1"/>
    <x v="1"/>
    <n v="544.37"/>
    <n v="40.83"/>
    <n v="93.51"/>
    <n v="678.71"/>
    <n v="585.20000000000005"/>
    <n v="93.51"/>
  </r>
  <r>
    <s v="I25_66to56"/>
    <s v="Win"/>
    <s v="TR012"/>
    <x v="1"/>
    <x v="7"/>
    <s v="Fi01"/>
    <x v="2"/>
    <s v="AM3.vld"/>
    <s v="e1"/>
    <n v="25"/>
    <n v="0"/>
    <s v="AM"/>
    <s v="AM3"/>
    <n v="19149"/>
    <n v="19148"/>
    <x v="0"/>
    <x v="10"/>
    <x v="1"/>
    <n v="392.46"/>
    <n v="27.48"/>
    <n v="65.13"/>
    <n v="485.07"/>
    <n v="419.94"/>
    <n v="65.13"/>
  </r>
  <r>
    <s v="I25_66to56"/>
    <s v="Win"/>
    <s v="TR012"/>
    <x v="1"/>
    <x v="7"/>
    <s v="Fi01"/>
    <x v="2"/>
    <s v="AM3.vld"/>
    <s v="e1"/>
    <n v="25"/>
    <n v="0"/>
    <s v="AM"/>
    <s v="AM3"/>
    <n v="19189"/>
    <n v="19188"/>
    <x v="0"/>
    <x v="5"/>
    <x v="1"/>
    <n v="73.39"/>
    <n v="0.01"/>
    <n v="5.37"/>
    <n v="78.77"/>
    <n v="73.400000000000006"/>
    <n v="5.37"/>
  </r>
  <r>
    <s v="I25_66to56"/>
    <s v="Win"/>
    <s v="TR012"/>
    <x v="1"/>
    <x v="7"/>
    <s v="Fi01"/>
    <x v="2"/>
    <s v="AM3.vld"/>
    <s v="e1"/>
    <n v="25"/>
    <n v="0"/>
    <s v="AM"/>
    <s v="AM3"/>
    <n v="19233"/>
    <n v="19232"/>
    <x v="0"/>
    <x v="6"/>
    <x v="1"/>
    <n v="21.21"/>
    <n v="0.64"/>
    <n v="23.49"/>
    <n v="45.33"/>
    <n v="21.84"/>
    <n v="23.49"/>
  </r>
  <r>
    <s v="I25_66to56"/>
    <s v="Win"/>
    <s v="TR012"/>
    <x v="1"/>
    <x v="7"/>
    <s v="Fi01"/>
    <x v="3"/>
    <s v="AM4.vld"/>
    <s v="e1"/>
    <n v="25"/>
    <n v="0"/>
    <s v="AM"/>
    <s v="AM4"/>
    <n v="5209"/>
    <n v="19241"/>
    <x v="0"/>
    <x v="0"/>
    <x v="0"/>
    <n v="160.63999999999999"/>
    <n v="14.63"/>
    <n v="62.08"/>
    <n v="7171.75"/>
    <n v="175.27"/>
    <n v="62.08"/>
  </r>
  <r>
    <s v="I25_66to56"/>
    <s v="Win"/>
    <s v="TR012"/>
    <x v="1"/>
    <x v="7"/>
    <s v="Fi01"/>
    <x v="3"/>
    <s v="AM4.vld"/>
    <s v="e1"/>
    <n v="25"/>
    <n v="0"/>
    <s v="AM"/>
    <s v="AM4"/>
    <n v="5394"/>
    <n v="15366"/>
    <x v="0"/>
    <x v="1"/>
    <x v="0"/>
    <n v="174.51"/>
    <n v="15.35"/>
    <n v="70.17"/>
    <n v="6107.13"/>
    <n v="189.86"/>
    <n v="70.17"/>
  </r>
  <r>
    <s v="I25_66to56"/>
    <s v="Win"/>
    <s v="TR012"/>
    <x v="1"/>
    <x v="7"/>
    <s v="Fi01"/>
    <x v="3"/>
    <s v="AM4.vld"/>
    <s v="e1"/>
    <n v="25"/>
    <n v="0"/>
    <s v="AM"/>
    <s v="AM4"/>
    <n v="13270"/>
    <n v="11802"/>
    <x v="0"/>
    <x v="2"/>
    <x v="0"/>
    <n v="177.35"/>
    <n v="16.07"/>
    <n v="40.92"/>
    <n v="6260.59"/>
    <n v="193.42"/>
    <n v="40.92"/>
  </r>
  <r>
    <s v="I25_66to56"/>
    <s v="Win"/>
    <s v="TR012"/>
    <x v="1"/>
    <x v="7"/>
    <s v="Fi01"/>
    <x v="3"/>
    <s v="AM4.vld"/>
    <s v="e1"/>
    <n v="25"/>
    <n v="0"/>
    <s v="AM"/>
    <s v="AM4"/>
    <n v="15333"/>
    <n v="18991"/>
    <x v="1"/>
    <x v="3"/>
    <x v="0"/>
    <n v="566.05999999999995"/>
    <n v="15.01"/>
    <n v="17.100000000000001"/>
    <n v="3660.1"/>
    <n v="581.07000000000005"/>
    <n v="17.100000000000001"/>
  </r>
  <r>
    <s v="I25_66to56"/>
    <s v="Win"/>
    <s v="TR012"/>
    <x v="1"/>
    <x v="7"/>
    <s v="Fi01"/>
    <x v="3"/>
    <s v="AM4.vld"/>
    <s v="e1"/>
    <n v="25"/>
    <n v="0"/>
    <s v="AM"/>
    <s v="AM4"/>
    <n v="15740"/>
    <n v="15741"/>
    <x v="1"/>
    <x v="4"/>
    <x v="0"/>
    <n v="0"/>
    <n v="0"/>
    <n v="0"/>
    <n v="3010.73"/>
    <n v="0"/>
    <n v="0"/>
  </r>
  <r>
    <s v="I25_66to56"/>
    <s v="Win"/>
    <s v="TR012"/>
    <x v="1"/>
    <x v="7"/>
    <s v="Fi01"/>
    <x v="3"/>
    <s v="AM4.vld"/>
    <s v="e1"/>
    <n v="25"/>
    <n v="0"/>
    <s v="AM"/>
    <s v="AM4"/>
    <n v="15742"/>
    <n v="15743"/>
    <x v="0"/>
    <x v="5"/>
    <x v="0"/>
    <n v="0"/>
    <n v="0"/>
    <n v="0"/>
    <n v="2585.89"/>
    <n v="0"/>
    <n v="0"/>
  </r>
  <r>
    <s v="I25_66to56"/>
    <s v="Win"/>
    <s v="TR012"/>
    <x v="1"/>
    <x v="7"/>
    <s v="Fi01"/>
    <x v="3"/>
    <s v="AM4.vld"/>
    <s v="e1"/>
    <n v="25"/>
    <n v="0"/>
    <s v="AM"/>
    <s v="AM4"/>
    <n v="17350"/>
    <n v="17351"/>
    <x v="0"/>
    <x v="6"/>
    <x v="0"/>
    <n v="0"/>
    <n v="0"/>
    <n v="0"/>
    <n v="2653.27"/>
    <n v="0"/>
    <n v="0"/>
  </r>
  <r>
    <s v="I25_66to56"/>
    <s v="Win"/>
    <s v="TR012"/>
    <x v="1"/>
    <x v="7"/>
    <s v="Fi01"/>
    <x v="3"/>
    <s v="AM4.vld"/>
    <s v="e1"/>
    <n v="25"/>
    <n v="0"/>
    <s v="AM"/>
    <s v="AM4"/>
    <n v="17352"/>
    <n v="17353"/>
    <x v="1"/>
    <x v="7"/>
    <x v="0"/>
    <n v="0"/>
    <n v="0"/>
    <n v="0"/>
    <n v="2590.92"/>
    <n v="0"/>
    <n v="0"/>
  </r>
  <r>
    <s v="I25_66to56"/>
    <s v="Win"/>
    <s v="TR012"/>
    <x v="1"/>
    <x v="7"/>
    <s v="Fi01"/>
    <x v="3"/>
    <s v="AM4.vld"/>
    <s v="e1"/>
    <n v="25"/>
    <n v="0"/>
    <s v="AM"/>
    <s v="AM4"/>
    <n v="18993"/>
    <n v="15334"/>
    <x v="0"/>
    <x v="8"/>
    <x v="0"/>
    <n v="476.69"/>
    <n v="19.11"/>
    <n v="31.81"/>
    <n v="4654.53"/>
    <n v="495.81"/>
    <n v="31.81"/>
  </r>
  <r>
    <s v="I25_66to56"/>
    <s v="Win"/>
    <s v="TR012"/>
    <x v="1"/>
    <x v="7"/>
    <s v="Fi01"/>
    <x v="3"/>
    <s v="AM4.vld"/>
    <s v="e1"/>
    <n v="25"/>
    <n v="0"/>
    <s v="AM"/>
    <s v="AM4"/>
    <n v="18999"/>
    <n v="19000"/>
    <x v="1"/>
    <x v="9"/>
    <x v="0"/>
    <n v="195.15"/>
    <n v="17.95"/>
    <n v="37.25"/>
    <n v="4502.49"/>
    <n v="213.09"/>
    <n v="37.25"/>
  </r>
  <r>
    <s v="I25_66to56"/>
    <s v="Win"/>
    <s v="TR012"/>
    <x v="1"/>
    <x v="7"/>
    <s v="Fi01"/>
    <x v="3"/>
    <s v="AM4.vld"/>
    <s v="e1"/>
    <n v="25"/>
    <n v="0"/>
    <s v="AM"/>
    <s v="AM4"/>
    <n v="19002"/>
    <n v="19001"/>
    <x v="0"/>
    <x v="10"/>
    <x v="0"/>
    <n v="100.31"/>
    <n v="9.1"/>
    <n v="35"/>
    <n v="5459.73"/>
    <n v="109.4"/>
    <n v="35"/>
  </r>
  <r>
    <s v="I25_66to56"/>
    <s v="Win"/>
    <s v="TR012"/>
    <x v="1"/>
    <x v="7"/>
    <s v="Fi01"/>
    <x v="3"/>
    <s v="AM4.vld"/>
    <s v="e1"/>
    <n v="25"/>
    <n v="0"/>
    <s v="AM"/>
    <s v="AM4"/>
    <n v="19004"/>
    <n v="13271"/>
    <x v="1"/>
    <x v="11"/>
    <x v="0"/>
    <n v="26.45"/>
    <n v="2.73"/>
    <n v="21.63"/>
    <n v="4269.88"/>
    <n v="29.18"/>
    <n v="21.63"/>
  </r>
  <r>
    <s v="I25_66to56"/>
    <s v="Win"/>
    <s v="TR012"/>
    <x v="1"/>
    <x v="7"/>
    <s v="Fi01"/>
    <x v="3"/>
    <s v="AM4.vld"/>
    <s v="e1"/>
    <n v="25"/>
    <n v="0"/>
    <s v="AM"/>
    <s v="AM4"/>
    <n v="19017"/>
    <n v="19018"/>
    <x v="1"/>
    <x v="11"/>
    <x v="1"/>
    <n v="858.92"/>
    <n v="78.83"/>
    <n v="135.1"/>
    <n v="1072.8499999999999"/>
    <n v="937.75"/>
    <n v="135.1"/>
  </r>
  <r>
    <s v="I25_66to56"/>
    <s v="Win"/>
    <s v="TR012"/>
    <x v="1"/>
    <x v="7"/>
    <s v="Fi01"/>
    <x v="3"/>
    <s v="AM4.vld"/>
    <s v="e1"/>
    <n v="25"/>
    <n v="0"/>
    <s v="AM"/>
    <s v="AM4"/>
    <n v="19035"/>
    <n v="19036"/>
    <x v="1"/>
    <x v="9"/>
    <x v="1"/>
    <n v="466.27"/>
    <n v="33.08"/>
    <n v="88.86"/>
    <n v="588.21"/>
    <n v="499.35"/>
    <n v="88.86"/>
  </r>
  <r>
    <s v="I25_66to56"/>
    <s v="Win"/>
    <s v="TR012"/>
    <x v="1"/>
    <x v="7"/>
    <s v="Fi01"/>
    <x v="3"/>
    <s v="AM4.vld"/>
    <s v="e1"/>
    <n v="25"/>
    <n v="0"/>
    <s v="AM"/>
    <s v="AM4"/>
    <n v="19075"/>
    <n v="19076"/>
    <x v="1"/>
    <x v="4"/>
    <x v="1"/>
    <n v="279.73"/>
    <n v="0.35"/>
    <n v="9.01"/>
    <n v="289.08999999999997"/>
    <n v="280.08"/>
    <n v="9.01"/>
  </r>
  <r>
    <s v="I25_66to56"/>
    <s v="Win"/>
    <s v="TR012"/>
    <x v="1"/>
    <x v="7"/>
    <s v="Fi01"/>
    <x v="3"/>
    <s v="AM4.vld"/>
    <s v="e1"/>
    <n v="25"/>
    <n v="0"/>
    <s v="AM"/>
    <s v="AM4"/>
    <n v="19119"/>
    <n v="19120"/>
    <x v="1"/>
    <x v="7"/>
    <x v="1"/>
    <n v="231.85"/>
    <n v="12.03"/>
    <n v="47.81"/>
    <n v="291.69"/>
    <n v="243.88"/>
    <n v="47.81"/>
  </r>
  <r>
    <s v="I25_66to56"/>
    <s v="Win"/>
    <s v="TR012"/>
    <x v="1"/>
    <x v="7"/>
    <s v="Fi01"/>
    <x v="3"/>
    <s v="AM4.vld"/>
    <s v="e1"/>
    <n v="25"/>
    <n v="0"/>
    <s v="AM"/>
    <s v="AM4"/>
    <n v="19127"/>
    <n v="19239"/>
    <x v="0"/>
    <x v="0"/>
    <x v="1"/>
    <n v="1173.07"/>
    <n v="95.73"/>
    <n v="265.47000000000003"/>
    <n v="1534.27"/>
    <n v="1268.8"/>
    <n v="265.47000000000003"/>
  </r>
  <r>
    <s v="I25_66to56"/>
    <s v="Win"/>
    <s v="TR012"/>
    <x v="1"/>
    <x v="7"/>
    <s v="Fi01"/>
    <x v="3"/>
    <s v="AM4.vld"/>
    <s v="e1"/>
    <n v="25"/>
    <n v="0"/>
    <s v="AM"/>
    <s v="AM4"/>
    <n v="19131"/>
    <n v="19130"/>
    <x v="0"/>
    <x v="2"/>
    <x v="1"/>
    <n v="1144.24"/>
    <n v="89.51"/>
    <n v="277.83999999999997"/>
    <n v="1511.6"/>
    <n v="1233.75"/>
    <n v="277.83999999999997"/>
  </r>
  <r>
    <s v="I25_66to56"/>
    <s v="Win"/>
    <s v="TR012"/>
    <x v="1"/>
    <x v="7"/>
    <s v="Fi01"/>
    <x v="3"/>
    <s v="AM4.vld"/>
    <s v="e1"/>
    <n v="25"/>
    <n v="0"/>
    <s v="AM"/>
    <s v="AM4"/>
    <n v="19136"/>
    <n v="19135"/>
    <x v="0"/>
    <x v="1"/>
    <x v="1"/>
    <n v="1018.25"/>
    <n v="77.87"/>
    <n v="232.12"/>
    <n v="1328.24"/>
    <n v="1096.1300000000001"/>
    <n v="232.12"/>
  </r>
  <r>
    <s v="I25_66to56"/>
    <s v="Win"/>
    <s v="TR012"/>
    <x v="1"/>
    <x v="7"/>
    <s v="Fi01"/>
    <x v="3"/>
    <s v="AM4.vld"/>
    <s v="e1"/>
    <n v="25"/>
    <n v="0"/>
    <s v="AM"/>
    <s v="AM4"/>
    <n v="19149"/>
    <n v="19148"/>
    <x v="0"/>
    <x v="10"/>
    <x v="1"/>
    <n v="715.76"/>
    <n v="54.11"/>
    <n v="166.94"/>
    <n v="936.81"/>
    <n v="769.87"/>
    <n v="166.94"/>
  </r>
  <r>
    <s v="I25_66to56"/>
    <s v="Win"/>
    <s v="TR012"/>
    <x v="1"/>
    <x v="7"/>
    <s v="Fi01"/>
    <x v="3"/>
    <s v="AM4.vld"/>
    <s v="e1"/>
    <n v="25"/>
    <n v="0"/>
    <s v="AM"/>
    <s v="AM4"/>
    <n v="19189"/>
    <n v="19188"/>
    <x v="0"/>
    <x v="5"/>
    <x v="1"/>
    <n v="136.51"/>
    <n v="0.12"/>
    <n v="12.66"/>
    <n v="149.29"/>
    <n v="136.63"/>
    <n v="12.66"/>
  </r>
  <r>
    <s v="I25_66to56"/>
    <s v="Win"/>
    <s v="TR012"/>
    <x v="1"/>
    <x v="7"/>
    <s v="Fi01"/>
    <x v="3"/>
    <s v="AM4.vld"/>
    <s v="e1"/>
    <n v="25"/>
    <n v="0"/>
    <s v="AM"/>
    <s v="AM4"/>
    <n v="19233"/>
    <n v="19232"/>
    <x v="0"/>
    <x v="6"/>
    <x v="1"/>
    <n v="104.49"/>
    <n v="5.39"/>
    <n v="58.07"/>
    <n v="167.95"/>
    <n v="109.88"/>
    <n v="58.07"/>
  </r>
  <r>
    <s v="I25_66to56"/>
    <s v="Win"/>
    <s v="TR012"/>
    <x v="1"/>
    <x v="7"/>
    <s v="Fi01"/>
    <x v="4"/>
    <s v="AM5.vld"/>
    <s v="e1"/>
    <n v="25"/>
    <n v="0"/>
    <s v="AM"/>
    <s v="AM5"/>
    <n v="5209"/>
    <n v="19241"/>
    <x v="0"/>
    <x v="0"/>
    <x v="0"/>
    <n v="67.2"/>
    <n v="5.12"/>
    <n v="24.46"/>
    <n v="3421.48"/>
    <n v="72.31"/>
    <n v="24.46"/>
  </r>
  <r>
    <s v="I25_66to56"/>
    <s v="Win"/>
    <s v="TR012"/>
    <x v="1"/>
    <x v="7"/>
    <s v="Fi01"/>
    <x v="4"/>
    <s v="AM5.vld"/>
    <s v="e1"/>
    <n v="25"/>
    <n v="0"/>
    <s v="AM"/>
    <s v="AM5"/>
    <n v="5394"/>
    <n v="15366"/>
    <x v="0"/>
    <x v="1"/>
    <x v="0"/>
    <n v="82.23"/>
    <n v="6.38"/>
    <n v="27.11"/>
    <n v="2977.72"/>
    <n v="88.62"/>
    <n v="27.11"/>
  </r>
  <r>
    <s v="I25_66to56"/>
    <s v="Win"/>
    <s v="TR012"/>
    <x v="1"/>
    <x v="7"/>
    <s v="Fi01"/>
    <x v="4"/>
    <s v="AM5.vld"/>
    <s v="e1"/>
    <n v="25"/>
    <n v="0"/>
    <s v="AM"/>
    <s v="AM5"/>
    <n v="13270"/>
    <n v="11802"/>
    <x v="0"/>
    <x v="2"/>
    <x v="0"/>
    <n v="80.040000000000006"/>
    <n v="7.53"/>
    <n v="17.86"/>
    <n v="3048.97"/>
    <n v="87.57"/>
    <n v="17.86"/>
  </r>
  <r>
    <s v="I25_66to56"/>
    <s v="Win"/>
    <s v="TR012"/>
    <x v="1"/>
    <x v="7"/>
    <s v="Fi01"/>
    <x v="4"/>
    <s v="AM5.vld"/>
    <s v="e1"/>
    <n v="25"/>
    <n v="0"/>
    <s v="AM"/>
    <s v="AM5"/>
    <n v="15333"/>
    <n v="18991"/>
    <x v="1"/>
    <x v="3"/>
    <x v="0"/>
    <n v="323.18"/>
    <n v="7.66"/>
    <n v="8.44"/>
    <n v="1807.97"/>
    <n v="330.84"/>
    <n v="8.44"/>
  </r>
  <r>
    <s v="I25_66to56"/>
    <s v="Win"/>
    <s v="TR012"/>
    <x v="1"/>
    <x v="7"/>
    <s v="Fi01"/>
    <x v="4"/>
    <s v="AM5.vld"/>
    <s v="e1"/>
    <n v="25"/>
    <n v="0"/>
    <s v="AM"/>
    <s v="AM5"/>
    <n v="15740"/>
    <n v="15741"/>
    <x v="1"/>
    <x v="4"/>
    <x v="0"/>
    <n v="0"/>
    <n v="0"/>
    <n v="0"/>
    <n v="1430.07"/>
    <n v="0"/>
    <n v="0"/>
  </r>
  <r>
    <s v="I25_66to56"/>
    <s v="Win"/>
    <s v="TR012"/>
    <x v="1"/>
    <x v="7"/>
    <s v="Fi01"/>
    <x v="4"/>
    <s v="AM5.vld"/>
    <s v="e1"/>
    <n v="25"/>
    <n v="0"/>
    <s v="AM"/>
    <s v="AM5"/>
    <n v="15742"/>
    <n v="15743"/>
    <x v="0"/>
    <x v="5"/>
    <x v="0"/>
    <n v="0"/>
    <n v="0"/>
    <n v="0"/>
    <n v="1023.73"/>
    <n v="0"/>
    <n v="0"/>
  </r>
  <r>
    <s v="I25_66to56"/>
    <s v="Win"/>
    <s v="TR012"/>
    <x v="1"/>
    <x v="7"/>
    <s v="Fi01"/>
    <x v="4"/>
    <s v="AM5.vld"/>
    <s v="e1"/>
    <n v="25"/>
    <n v="0"/>
    <s v="AM"/>
    <s v="AM5"/>
    <n v="17350"/>
    <n v="17351"/>
    <x v="0"/>
    <x v="6"/>
    <x v="0"/>
    <n v="0"/>
    <n v="0"/>
    <n v="0"/>
    <n v="1299.3599999999999"/>
    <n v="0"/>
    <n v="0"/>
  </r>
  <r>
    <s v="I25_66to56"/>
    <s v="Win"/>
    <s v="TR012"/>
    <x v="1"/>
    <x v="7"/>
    <s v="Fi01"/>
    <x v="4"/>
    <s v="AM5.vld"/>
    <s v="e1"/>
    <n v="25"/>
    <n v="0"/>
    <s v="AM"/>
    <s v="AM5"/>
    <n v="17352"/>
    <n v="17353"/>
    <x v="1"/>
    <x v="7"/>
    <x v="0"/>
    <n v="0"/>
    <n v="0"/>
    <n v="0"/>
    <n v="1261.3800000000001"/>
    <n v="0"/>
    <n v="0"/>
  </r>
  <r>
    <s v="I25_66to56"/>
    <s v="Win"/>
    <s v="TR012"/>
    <x v="1"/>
    <x v="7"/>
    <s v="Fi01"/>
    <x v="4"/>
    <s v="AM5.vld"/>
    <s v="e1"/>
    <n v="25"/>
    <n v="0"/>
    <s v="AM"/>
    <s v="AM5"/>
    <n v="18993"/>
    <n v="15334"/>
    <x v="0"/>
    <x v="8"/>
    <x v="0"/>
    <n v="204.24"/>
    <n v="7.43"/>
    <n v="14.05"/>
    <n v="2043.88"/>
    <n v="211.67"/>
    <n v="14.05"/>
  </r>
  <r>
    <s v="I25_66to56"/>
    <s v="Win"/>
    <s v="TR012"/>
    <x v="1"/>
    <x v="7"/>
    <s v="Fi01"/>
    <x v="4"/>
    <s v="AM5.vld"/>
    <s v="e1"/>
    <n v="25"/>
    <n v="0"/>
    <s v="AM"/>
    <s v="AM5"/>
    <n v="18999"/>
    <n v="19000"/>
    <x v="1"/>
    <x v="9"/>
    <x v="0"/>
    <n v="94.5"/>
    <n v="8.8000000000000007"/>
    <n v="18.07"/>
    <n v="2283.2800000000002"/>
    <n v="103.3"/>
    <n v="18.07"/>
  </r>
  <r>
    <s v="I25_66to56"/>
    <s v="Win"/>
    <s v="TR012"/>
    <x v="1"/>
    <x v="7"/>
    <s v="Fi01"/>
    <x v="4"/>
    <s v="AM5.vld"/>
    <s v="e1"/>
    <n v="25"/>
    <n v="0"/>
    <s v="AM"/>
    <s v="AM5"/>
    <n v="19002"/>
    <n v="19001"/>
    <x v="0"/>
    <x v="10"/>
    <x v="0"/>
    <n v="37.76"/>
    <n v="3.34"/>
    <n v="14.91"/>
    <n v="2532.64"/>
    <n v="41.1"/>
    <n v="14.91"/>
  </r>
  <r>
    <s v="I25_66to56"/>
    <s v="Win"/>
    <s v="TR012"/>
    <x v="1"/>
    <x v="7"/>
    <s v="Fi01"/>
    <x v="4"/>
    <s v="AM5.vld"/>
    <s v="e1"/>
    <n v="25"/>
    <n v="0"/>
    <s v="AM"/>
    <s v="AM5"/>
    <n v="19004"/>
    <n v="13271"/>
    <x v="1"/>
    <x v="11"/>
    <x v="0"/>
    <n v="15.22"/>
    <n v="1.46"/>
    <n v="9.27"/>
    <n v="2295.9499999999998"/>
    <n v="16.68"/>
    <n v="9.27"/>
  </r>
  <r>
    <s v="I25_66to56"/>
    <s v="Win"/>
    <s v="TR012"/>
    <x v="1"/>
    <x v="7"/>
    <s v="Fi01"/>
    <x v="4"/>
    <s v="AM5.vld"/>
    <s v="e1"/>
    <n v="25"/>
    <n v="0"/>
    <s v="AM"/>
    <s v="AM5"/>
    <n v="19017"/>
    <n v="19018"/>
    <x v="1"/>
    <x v="11"/>
    <x v="1"/>
    <n v="535.98"/>
    <n v="44.59"/>
    <n v="67.98"/>
    <n v="648.54999999999995"/>
    <n v="580.57000000000005"/>
    <n v="67.98"/>
  </r>
  <r>
    <s v="I25_66to56"/>
    <s v="Win"/>
    <s v="TR012"/>
    <x v="1"/>
    <x v="7"/>
    <s v="Fi01"/>
    <x v="4"/>
    <s v="AM5.vld"/>
    <s v="e1"/>
    <n v="25"/>
    <n v="0"/>
    <s v="AM"/>
    <s v="AM5"/>
    <n v="19035"/>
    <n v="19036"/>
    <x v="1"/>
    <x v="9"/>
    <x v="1"/>
    <n v="293.64"/>
    <n v="17.809999999999999"/>
    <n v="42.76"/>
    <n v="354.21"/>
    <n v="311.45"/>
    <n v="42.76"/>
  </r>
  <r>
    <s v="I25_66to56"/>
    <s v="Win"/>
    <s v="TR012"/>
    <x v="1"/>
    <x v="7"/>
    <s v="Fi01"/>
    <x v="4"/>
    <s v="AM5.vld"/>
    <s v="e1"/>
    <n v="25"/>
    <n v="0"/>
    <s v="AM"/>
    <s v="AM5"/>
    <n v="19075"/>
    <n v="19076"/>
    <x v="1"/>
    <x v="4"/>
    <x v="1"/>
    <n v="183.08"/>
    <n v="0.35"/>
    <n v="4.3600000000000003"/>
    <n v="187.79"/>
    <n v="183.43"/>
    <n v="4.3600000000000003"/>
  </r>
  <r>
    <s v="I25_66to56"/>
    <s v="Win"/>
    <s v="TR012"/>
    <x v="1"/>
    <x v="7"/>
    <s v="Fi01"/>
    <x v="4"/>
    <s v="AM5.vld"/>
    <s v="e1"/>
    <n v="25"/>
    <n v="0"/>
    <s v="AM"/>
    <s v="AM5"/>
    <n v="19119"/>
    <n v="19120"/>
    <x v="1"/>
    <x v="7"/>
    <x v="1"/>
    <n v="111.21"/>
    <n v="4.67"/>
    <n v="22.07"/>
    <n v="137.94"/>
    <n v="115.88"/>
    <n v="22.07"/>
  </r>
  <r>
    <s v="I25_66to56"/>
    <s v="Win"/>
    <s v="TR012"/>
    <x v="1"/>
    <x v="7"/>
    <s v="Fi01"/>
    <x v="4"/>
    <s v="AM5.vld"/>
    <s v="e1"/>
    <n v="25"/>
    <n v="0"/>
    <s v="AM"/>
    <s v="AM5"/>
    <n v="19127"/>
    <n v="19239"/>
    <x v="0"/>
    <x v="0"/>
    <x v="1"/>
    <n v="496.11"/>
    <n v="38.15"/>
    <n v="106.7"/>
    <n v="640.97"/>
    <n v="534.27"/>
    <n v="106.7"/>
  </r>
  <r>
    <s v="I25_66to56"/>
    <s v="Win"/>
    <s v="TR012"/>
    <x v="1"/>
    <x v="7"/>
    <s v="Fi01"/>
    <x v="4"/>
    <s v="AM5.vld"/>
    <s v="e1"/>
    <n v="25"/>
    <n v="0"/>
    <s v="AM"/>
    <s v="AM5"/>
    <n v="19131"/>
    <n v="19130"/>
    <x v="0"/>
    <x v="2"/>
    <x v="1"/>
    <n v="478.81"/>
    <n v="34.450000000000003"/>
    <n v="107.96"/>
    <n v="621.21"/>
    <n v="513.26"/>
    <n v="107.96"/>
  </r>
  <r>
    <s v="I25_66to56"/>
    <s v="Win"/>
    <s v="TR012"/>
    <x v="1"/>
    <x v="7"/>
    <s v="Fi01"/>
    <x v="4"/>
    <s v="AM5.vld"/>
    <s v="e1"/>
    <n v="25"/>
    <n v="0"/>
    <s v="AM"/>
    <s v="AM5"/>
    <n v="19136"/>
    <n v="19135"/>
    <x v="0"/>
    <x v="1"/>
    <x v="1"/>
    <n v="416.2"/>
    <n v="29.47"/>
    <n v="90.04"/>
    <n v="535.71"/>
    <n v="445.67"/>
    <n v="90.04"/>
  </r>
  <r>
    <s v="I25_66to56"/>
    <s v="Win"/>
    <s v="TR012"/>
    <x v="1"/>
    <x v="7"/>
    <s v="Fi01"/>
    <x v="4"/>
    <s v="AM5.vld"/>
    <s v="e1"/>
    <n v="25"/>
    <n v="0"/>
    <s v="AM"/>
    <s v="AM5"/>
    <n v="19149"/>
    <n v="19148"/>
    <x v="0"/>
    <x v="10"/>
    <x v="1"/>
    <n v="267.2"/>
    <n v="18.3"/>
    <n v="64.040000000000006"/>
    <n v="349.54"/>
    <n v="285.5"/>
    <n v="64.040000000000006"/>
  </r>
  <r>
    <s v="I25_66to56"/>
    <s v="Win"/>
    <s v="TR012"/>
    <x v="1"/>
    <x v="7"/>
    <s v="Fi01"/>
    <x v="4"/>
    <s v="AM5.vld"/>
    <s v="e1"/>
    <n v="25"/>
    <n v="0"/>
    <s v="AM"/>
    <s v="AM5"/>
    <n v="19189"/>
    <n v="19188"/>
    <x v="0"/>
    <x v="5"/>
    <x v="1"/>
    <n v="72.98"/>
    <n v="0.19"/>
    <n v="4.55"/>
    <n v="77.709999999999994"/>
    <n v="73.16"/>
    <n v="4.55"/>
  </r>
  <r>
    <s v="I25_66to56"/>
    <s v="Win"/>
    <s v="TR012"/>
    <x v="1"/>
    <x v="7"/>
    <s v="Fi01"/>
    <x v="4"/>
    <s v="AM5.vld"/>
    <s v="e1"/>
    <n v="25"/>
    <n v="0"/>
    <s v="AM"/>
    <s v="AM5"/>
    <n v="19233"/>
    <n v="19232"/>
    <x v="0"/>
    <x v="6"/>
    <x v="1"/>
    <n v="46.78"/>
    <n v="1.67"/>
    <n v="26.44"/>
    <n v="74.89"/>
    <n v="48.45"/>
    <n v="26.44"/>
  </r>
  <r>
    <s v="I25_66to56"/>
    <s v="Win"/>
    <s v="TR012"/>
    <x v="1"/>
    <x v="7"/>
    <s v="Fi01"/>
    <x v="5"/>
    <s v="AM6.vld"/>
    <s v="e1"/>
    <n v="25"/>
    <n v="0"/>
    <s v="AM"/>
    <s v="AM6"/>
    <n v="5209"/>
    <n v="19241"/>
    <x v="0"/>
    <x v="0"/>
    <x v="0"/>
    <n v="221.37"/>
    <n v="12.86"/>
    <n v="39.86"/>
    <n v="7081.73"/>
    <n v="234.22"/>
    <n v="39.86"/>
  </r>
  <r>
    <s v="I25_66to56"/>
    <s v="Win"/>
    <s v="TR012"/>
    <x v="1"/>
    <x v="7"/>
    <s v="Fi01"/>
    <x v="5"/>
    <s v="AM6.vld"/>
    <s v="e1"/>
    <n v="25"/>
    <n v="0"/>
    <s v="AM"/>
    <s v="AM6"/>
    <n v="5394"/>
    <n v="15366"/>
    <x v="0"/>
    <x v="1"/>
    <x v="0"/>
    <n v="177.26"/>
    <n v="13.08"/>
    <n v="45.97"/>
    <n v="6154.06"/>
    <n v="190.34"/>
    <n v="45.97"/>
  </r>
  <r>
    <s v="I25_66to56"/>
    <s v="Win"/>
    <s v="TR012"/>
    <x v="1"/>
    <x v="7"/>
    <s v="Fi01"/>
    <x v="5"/>
    <s v="AM6.vld"/>
    <s v="e1"/>
    <n v="25"/>
    <n v="0"/>
    <s v="AM"/>
    <s v="AM6"/>
    <n v="13270"/>
    <n v="11802"/>
    <x v="0"/>
    <x v="2"/>
    <x v="0"/>
    <n v="122.64"/>
    <n v="9.6999999999999993"/>
    <n v="23.52"/>
    <n v="6314.95"/>
    <n v="132.33000000000001"/>
    <n v="23.52"/>
  </r>
  <r>
    <s v="I25_66to56"/>
    <s v="Win"/>
    <s v="TR012"/>
    <x v="1"/>
    <x v="7"/>
    <s v="Fi01"/>
    <x v="5"/>
    <s v="AM6.vld"/>
    <s v="e1"/>
    <n v="25"/>
    <n v="0"/>
    <s v="AM"/>
    <s v="AM6"/>
    <n v="15333"/>
    <n v="18991"/>
    <x v="1"/>
    <x v="3"/>
    <x v="0"/>
    <n v="435.08"/>
    <n v="10.36"/>
    <n v="22.28"/>
    <n v="4079.97"/>
    <n v="445.44"/>
    <n v="22.28"/>
  </r>
  <r>
    <s v="I25_66to56"/>
    <s v="Win"/>
    <s v="TR012"/>
    <x v="1"/>
    <x v="7"/>
    <s v="Fi01"/>
    <x v="5"/>
    <s v="AM6.vld"/>
    <s v="e1"/>
    <n v="25"/>
    <n v="0"/>
    <s v="AM"/>
    <s v="AM6"/>
    <n v="15740"/>
    <n v="15741"/>
    <x v="1"/>
    <x v="4"/>
    <x v="0"/>
    <n v="0"/>
    <n v="0"/>
    <n v="0"/>
    <n v="3169.7"/>
    <n v="0"/>
    <n v="0"/>
  </r>
  <r>
    <s v="I25_66to56"/>
    <s v="Win"/>
    <s v="TR012"/>
    <x v="1"/>
    <x v="7"/>
    <s v="Fi01"/>
    <x v="5"/>
    <s v="AM6.vld"/>
    <s v="e1"/>
    <n v="25"/>
    <n v="0"/>
    <s v="AM"/>
    <s v="AM6"/>
    <n v="15742"/>
    <n v="15743"/>
    <x v="0"/>
    <x v="5"/>
    <x v="0"/>
    <n v="0"/>
    <n v="0"/>
    <n v="0"/>
    <n v="2474.6799999999998"/>
    <n v="0"/>
    <n v="0"/>
  </r>
  <r>
    <s v="I25_66to56"/>
    <s v="Win"/>
    <s v="TR012"/>
    <x v="1"/>
    <x v="7"/>
    <s v="Fi01"/>
    <x v="5"/>
    <s v="AM6.vld"/>
    <s v="e1"/>
    <n v="25"/>
    <n v="0"/>
    <s v="AM"/>
    <s v="AM6"/>
    <n v="17350"/>
    <n v="17351"/>
    <x v="0"/>
    <x v="6"/>
    <x v="0"/>
    <n v="0"/>
    <n v="0"/>
    <n v="0"/>
    <n v="2530.48"/>
    <n v="0"/>
    <n v="0"/>
  </r>
  <r>
    <s v="I25_66to56"/>
    <s v="Win"/>
    <s v="TR012"/>
    <x v="1"/>
    <x v="7"/>
    <s v="Fi01"/>
    <x v="5"/>
    <s v="AM6.vld"/>
    <s v="e1"/>
    <n v="25"/>
    <n v="0"/>
    <s v="AM"/>
    <s v="AM6"/>
    <n v="17352"/>
    <n v="17353"/>
    <x v="1"/>
    <x v="7"/>
    <x v="0"/>
    <n v="0"/>
    <n v="0"/>
    <n v="0"/>
    <n v="2633.57"/>
    <n v="0"/>
    <n v="0"/>
  </r>
  <r>
    <s v="I25_66to56"/>
    <s v="Win"/>
    <s v="TR012"/>
    <x v="1"/>
    <x v="7"/>
    <s v="Fi01"/>
    <x v="5"/>
    <s v="AM6.vld"/>
    <s v="e1"/>
    <n v="25"/>
    <n v="0"/>
    <s v="AM"/>
    <s v="AM6"/>
    <n v="18993"/>
    <n v="15334"/>
    <x v="0"/>
    <x v="8"/>
    <x v="0"/>
    <n v="353.16"/>
    <n v="15.7"/>
    <n v="31.87"/>
    <n v="4045.93"/>
    <n v="368.86"/>
    <n v="31.87"/>
  </r>
  <r>
    <s v="I25_66to56"/>
    <s v="Win"/>
    <s v="TR012"/>
    <x v="1"/>
    <x v="7"/>
    <s v="Fi01"/>
    <x v="5"/>
    <s v="AM6.vld"/>
    <s v="e1"/>
    <n v="25"/>
    <n v="0"/>
    <s v="AM"/>
    <s v="AM6"/>
    <n v="18999"/>
    <n v="19000"/>
    <x v="1"/>
    <x v="9"/>
    <x v="0"/>
    <n v="124.67"/>
    <n v="10.19"/>
    <n v="34.18"/>
    <n v="5290.76"/>
    <n v="134.86000000000001"/>
    <n v="34.18"/>
  </r>
  <r>
    <s v="I25_66to56"/>
    <s v="Win"/>
    <s v="TR012"/>
    <x v="1"/>
    <x v="7"/>
    <s v="Fi01"/>
    <x v="5"/>
    <s v="AM6.vld"/>
    <s v="e1"/>
    <n v="25"/>
    <n v="0"/>
    <s v="AM"/>
    <s v="AM6"/>
    <n v="19002"/>
    <n v="19001"/>
    <x v="0"/>
    <x v="10"/>
    <x v="0"/>
    <n v="69.7"/>
    <n v="4.62"/>
    <n v="28.78"/>
    <n v="5300.81"/>
    <n v="74.31"/>
    <n v="28.78"/>
  </r>
  <r>
    <s v="I25_66to56"/>
    <s v="Win"/>
    <s v="TR012"/>
    <x v="1"/>
    <x v="7"/>
    <s v="Fi01"/>
    <x v="5"/>
    <s v="AM6.vld"/>
    <s v="e1"/>
    <n v="25"/>
    <n v="0"/>
    <s v="AM"/>
    <s v="AM6"/>
    <n v="19004"/>
    <n v="13271"/>
    <x v="1"/>
    <x v="11"/>
    <x v="0"/>
    <n v="12.13"/>
    <n v="0.84"/>
    <n v="17.850000000000001"/>
    <n v="5907.66"/>
    <n v="12.97"/>
    <n v="17.850000000000001"/>
  </r>
  <r>
    <s v="I25_66to56"/>
    <s v="Win"/>
    <s v="TR012"/>
    <x v="1"/>
    <x v="7"/>
    <s v="Fi01"/>
    <x v="5"/>
    <s v="AM6.vld"/>
    <s v="e1"/>
    <n v="25"/>
    <n v="0"/>
    <s v="AM"/>
    <s v="AM6"/>
    <n v="19017"/>
    <n v="19018"/>
    <x v="1"/>
    <x v="11"/>
    <x v="1"/>
    <n v="749.7"/>
    <n v="55.27"/>
    <n v="142.77000000000001"/>
    <n v="947.73"/>
    <n v="804.97"/>
    <n v="142.77000000000001"/>
  </r>
  <r>
    <s v="I25_66to56"/>
    <s v="Win"/>
    <s v="TR012"/>
    <x v="1"/>
    <x v="7"/>
    <s v="Fi01"/>
    <x v="5"/>
    <s v="AM6.vld"/>
    <s v="e1"/>
    <n v="25"/>
    <n v="0"/>
    <s v="AM"/>
    <s v="AM6"/>
    <n v="19035"/>
    <n v="19036"/>
    <x v="1"/>
    <x v="9"/>
    <x v="1"/>
    <n v="333.81"/>
    <n v="15.97"/>
    <n v="73.7"/>
    <n v="423.49"/>
    <n v="349.78"/>
    <n v="73.7"/>
  </r>
  <r>
    <s v="I25_66to56"/>
    <s v="Win"/>
    <s v="TR012"/>
    <x v="1"/>
    <x v="7"/>
    <s v="Fi01"/>
    <x v="5"/>
    <s v="AM6.vld"/>
    <s v="e1"/>
    <n v="25"/>
    <n v="0"/>
    <s v="AM"/>
    <s v="AM6"/>
    <n v="19075"/>
    <n v="19076"/>
    <x v="1"/>
    <x v="4"/>
    <x v="1"/>
    <n v="258.95999999999998"/>
    <n v="0.36"/>
    <n v="6.39"/>
    <n v="265.7"/>
    <n v="259.31"/>
    <n v="6.39"/>
  </r>
  <r>
    <s v="I25_66to56"/>
    <s v="Win"/>
    <s v="TR012"/>
    <x v="1"/>
    <x v="7"/>
    <s v="Fi01"/>
    <x v="5"/>
    <s v="AM6.vld"/>
    <s v="e1"/>
    <n v="25"/>
    <n v="0"/>
    <s v="AM"/>
    <s v="AM6"/>
    <n v="19119"/>
    <n v="19120"/>
    <x v="1"/>
    <x v="7"/>
    <x v="1"/>
    <n v="56.24"/>
    <n v="0.52"/>
    <n v="45.72"/>
    <n v="102.48"/>
    <n v="56.76"/>
    <n v="45.72"/>
  </r>
  <r>
    <s v="I25_66to56"/>
    <s v="Win"/>
    <s v="TR012"/>
    <x v="1"/>
    <x v="7"/>
    <s v="Fi01"/>
    <x v="5"/>
    <s v="AM6.vld"/>
    <s v="e1"/>
    <n v="25"/>
    <n v="0"/>
    <s v="AM"/>
    <s v="AM6"/>
    <n v="19127"/>
    <n v="19239"/>
    <x v="0"/>
    <x v="0"/>
    <x v="1"/>
    <n v="880.6"/>
    <n v="62.24"/>
    <n v="164.7"/>
    <n v="1107.54"/>
    <n v="942.84"/>
    <n v="164.7"/>
  </r>
  <r>
    <s v="I25_66to56"/>
    <s v="Win"/>
    <s v="TR012"/>
    <x v="1"/>
    <x v="7"/>
    <s v="Fi01"/>
    <x v="5"/>
    <s v="AM6.vld"/>
    <s v="e1"/>
    <n v="25"/>
    <n v="0"/>
    <s v="AM"/>
    <s v="AM6"/>
    <n v="19131"/>
    <n v="19130"/>
    <x v="0"/>
    <x v="2"/>
    <x v="1"/>
    <n v="997.21"/>
    <n v="66.47"/>
    <n v="169.51"/>
    <n v="1233.19"/>
    <n v="1063.68"/>
    <n v="169.51"/>
  </r>
  <r>
    <s v="I25_66to56"/>
    <s v="Win"/>
    <s v="TR012"/>
    <x v="1"/>
    <x v="7"/>
    <s v="Fi01"/>
    <x v="5"/>
    <s v="AM6.vld"/>
    <s v="e1"/>
    <n v="25"/>
    <n v="0"/>
    <s v="AM"/>
    <s v="AM6"/>
    <n v="19136"/>
    <n v="19135"/>
    <x v="0"/>
    <x v="1"/>
    <x v="1"/>
    <n v="863.33"/>
    <n v="56.38"/>
    <n v="134.83000000000001"/>
    <n v="1054.53"/>
    <n v="919.71"/>
    <n v="134.83000000000001"/>
  </r>
  <r>
    <s v="I25_66to56"/>
    <s v="Win"/>
    <s v="TR012"/>
    <x v="1"/>
    <x v="7"/>
    <s v="Fi01"/>
    <x v="5"/>
    <s v="AM6.vld"/>
    <s v="e1"/>
    <n v="25"/>
    <n v="0"/>
    <s v="AM"/>
    <s v="AM6"/>
    <n v="19149"/>
    <n v="19148"/>
    <x v="0"/>
    <x v="10"/>
    <x v="1"/>
    <n v="539.98"/>
    <n v="32.479999999999997"/>
    <n v="87.62"/>
    <n v="660.08"/>
    <n v="572.46"/>
    <n v="87.62"/>
  </r>
  <r>
    <s v="I25_66to56"/>
    <s v="Win"/>
    <s v="TR012"/>
    <x v="1"/>
    <x v="7"/>
    <s v="Fi01"/>
    <x v="5"/>
    <s v="AM6.vld"/>
    <s v="e1"/>
    <n v="25"/>
    <n v="0"/>
    <s v="AM"/>
    <s v="AM6"/>
    <n v="19189"/>
    <n v="19188"/>
    <x v="0"/>
    <x v="5"/>
    <x v="1"/>
    <n v="107.53"/>
    <n v="0.08"/>
    <n v="7.82"/>
    <n v="115.42"/>
    <n v="107.61"/>
    <n v="7.82"/>
  </r>
  <r>
    <s v="I25_66to56"/>
    <s v="Win"/>
    <s v="TR012"/>
    <x v="1"/>
    <x v="7"/>
    <s v="Fi01"/>
    <x v="5"/>
    <s v="AM6.vld"/>
    <s v="e1"/>
    <n v="25"/>
    <n v="0"/>
    <s v="AM"/>
    <s v="AM6"/>
    <n v="19233"/>
    <n v="19232"/>
    <x v="0"/>
    <x v="6"/>
    <x v="1"/>
    <n v="33.880000000000003"/>
    <n v="0.51"/>
    <n v="50.14"/>
    <n v="84.53"/>
    <n v="34.39"/>
    <n v="50.14"/>
  </r>
  <r>
    <s v="I25_66to56"/>
    <s v="Win"/>
    <s v="TR012"/>
    <x v="1"/>
    <x v="7"/>
    <s v="Fi01"/>
    <x v="6"/>
    <s v="MD1.vld"/>
    <s v="e1"/>
    <n v="25"/>
    <n v="0"/>
    <s v="MD"/>
    <s v="MD1"/>
    <n v="5209"/>
    <n v="19241"/>
    <x v="0"/>
    <x v="0"/>
    <x v="0"/>
    <n v="99.79"/>
    <n v="6.49"/>
    <n v="53.01"/>
    <n v="10319.81"/>
    <n v="106.28"/>
    <n v="53.01"/>
  </r>
  <r>
    <s v="I25_66to56"/>
    <s v="Win"/>
    <s v="TR012"/>
    <x v="1"/>
    <x v="7"/>
    <s v="Fi01"/>
    <x v="6"/>
    <s v="MD1.vld"/>
    <s v="e1"/>
    <n v="25"/>
    <n v="0"/>
    <s v="MD"/>
    <s v="MD1"/>
    <n v="5394"/>
    <n v="15366"/>
    <x v="0"/>
    <x v="1"/>
    <x v="0"/>
    <n v="129.85"/>
    <n v="9.16"/>
    <n v="38.6"/>
    <n v="9215.93"/>
    <n v="139"/>
    <n v="38.6"/>
  </r>
  <r>
    <s v="I25_66to56"/>
    <s v="Win"/>
    <s v="TR012"/>
    <x v="1"/>
    <x v="7"/>
    <s v="Fi01"/>
    <x v="6"/>
    <s v="MD1.vld"/>
    <s v="e1"/>
    <n v="25"/>
    <n v="0"/>
    <s v="MD"/>
    <s v="MD1"/>
    <n v="13270"/>
    <n v="11802"/>
    <x v="0"/>
    <x v="2"/>
    <x v="0"/>
    <n v="208.77"/>
    <n v="14.73"/>
    <n v="24.89"/>
    <n v="9532.6"/>
    <n v="223.5"/>
    <n v="24.89"/>
  </r>
  <r>
    <s v="I25_66to56"/>
    <s v="Win"/>
    <s v="TR012"/>
    <x v="1"/>
    <x v="7"/>
    <s v="Fi01"/>
    <x v="6"/>
    <s v="MD1.vld"/>
    <s v="e1"/>
    <n v="25"/>
    <n v="0"/>
    <s v="MD"/>
    <s v="MD1"/>
    <n v="15333"/>
    <n v="18991"/>
    <x v="1"/>
    <x v="3"/>
    <x v="0"/>
    <n v="425.16"/>
    <n v="9.6199999999999992"/>
    <n v="34.08"/>
    <n v="6471.46"/>
    <n v="434.78"/>
    <n v="34.08"/>
  </r>
  <r>
    <s v="I25_66to56"/>
    <s v="Win"/>
    <s v="TR012"/>
    <x v="1"/>
    <x v="7"/>
    <s v="Fi01"/>
    <x v="6"/>
    <s v="MD1.vld"/>
    <s v="e1"/>
    <n v="25"/>
    <n v="0"/>
    <s v="MD"/>
    <s v="MD1"/>
    <n v="15740"/>
    <n v="15741"/>
    <x v="1"/>
    <x v="4"/>
    <x v="0"/>
    <n v="0"/>
    <n v="0"/>
    <n v="0"/>
    <n v="5083.6400000000003"/>
    <n v="0"/>
    <n v="0"/>
  </r>
  <r>
    <s v="I25_66to56"/>
    <s v="Win"/>
    <s v="TR012"/>
    <x v="1"/>
    <x v="7"/>
    <s v="Fi01"/>
    <x v="6"/>
    <s v="MD1.vld"/>
    <s v="e1"/>
    <n v="25"/>
    <n v="0"/>
    <s v="MD"/>
    <s v="MD1"/>
    <n v="15742"/>
    <n v="15743"/>
    <x v="0"/>
    <x v="5"/>
    <x v="0"/>
    <n v="0"/>
    <n v="0"/>
    <n v="0"/>
    <n v="2982.28"/>
    <n v="0"/>
    <n v="0"/>
  </r>
  <r>
    <s v="I25_66to56"/>
    <s v="Win"/>
    <s v="TR012"/>
    <x v="1"/>
    <x v="7"/>
    <s v="Fi01"/>
    <x v="6"/>
    <s v="MD1.vld"/>
    <s v="e1"/>
    <n v="25"/>
    <n v="0"/>
    <s v="MD"/>
    <s v="MD1"/>
    <n v="17350"/>
    <n v="17351"/>
    <x v="0"/>
    <x v="6"/>
    <x v="0"/>
    <n v="0"/>
    <n v="0"/>
    <n v="0"/>
    <n v="3532.43"/>
    <n v="0"/>
    <n v="0"/>
  </r>
  <r>
    <s v="I25_66to56"/>
    <s v="Win"/>
    <s v="TR012"/>
    <x v="1"/>
    <x v="7"/>
    <s v="Fi01"/>
    <x v="6"/>
    <s v="MD1.vld"/>
    <s v="e1"/>
    <n v="25"/>
    <n v="0"/>
    <s v="MD"/>
    <s v="MD1"/>
    <n v="17352"/>
    <n v="17353"/>
    <x v="1"/>
    <x v="7"/>
    <x v="0"/>
    <n v="0"/>
    <n v="0"/>
    <n v="0"/>
    <n v="4153.3100000000004"/>
    <n v="0"/>
    <n v="0"/>
  </r>
  <r>
    <s v="I25_66to56"/>
    <s v="Win"/>
    <s v="TR012"/>
    <x v="1"/>
    <x v="7"/>
    <s v="Fi01"/>
    <x v="6"/>
    <s v="MD1.vld"/>
    <s v="e1"/>
    <n v="25"/>
    <n v="0"/>
    <s v="MD"/>
    <s v="MD1"/>
    <n v="18993"/>
    <n v="15334"/>
    <x v="0"/>
    <x v="8"/>
    <x v="0"/>
    <n v="190.75"/>
    <n v="9.9600000000000009"/>
    <n v="39.89"/>
    <n v="4933.49"/>
    <n v="200.71"/>
    <n v="39.89"/>
  </r>
  <r>
    <s v="I25_66to56"/>
    <s v="Win"/>
    <s v="TR012"/>
    <x v="1"/>
    <x v="7"/>
    <s v="Fi01"/>
    <x v="6"/>
    <s v="MD1.vld"/>
    <s v="e1"/>
    <n v="25"/>
    <n v="0"/>
    <s v="MD"/>
    <s v="MD1"/>
    <n v="18999"/>
    <n v="19000"/>
    <x v="1"/>
    <x v="9"/>
    <x v="0"/>
    <n v="137.25"/>
    <n v="8.92"/>
    <n v="49.86"/>
    <n v="8414.41"/>
    <n v="146.18"/>
    <n v="49.86"/>
  </r>
  <r>
    <s v="I25_66to56"/>
    <s v="Win"/>
    <s v="TR012"/>
    <x v="1"/>
    <x v="7"/>
    <s v="Fi01"/>
    <x v="6"/>
    <s v="MD1.vld"/>
    <s v="e1"/>
    <n v="25"/>
    <n v="0"/>
    <s v="MD"/>
    <s v="MD1"/>
    <n v="19002"/>
    <n v="19001"/>
    <x v="0"/>
    <x v="10"/>
    <x v="0"/>
    <n v="35.380000000000003"/>
    <n v="1.55"/>
    <n v="44.07"/>
    <n v="7506.07"/>
    <n v="36.93"/>
    <n v="44.07"/>
  </r>
  <r>
    <s v="I25_66to56"/>
    <s v="Win"/>
    <s v="TR012"/>
    <x v="1"/>
    <x v="7"/>
    <s v="Fi01"/>
    <x v="6"/>
    <s v="MD1.vld"/>
    <s v="e1"/>
    <n v="25"/>
    <n v="0"/>
    <s v="MD"/>
    <s v="MD1"/>
    <n v="19004"/>
    <n v="13271"/>
    <x v="1"/>
    <x v="11"/>
    <x v="0"/>
    <n v="21.61"/>
    <n v="1.73"/>
    <n v="30.05"/>
    <n v="9679.1"/>
    <n v="23.34"/>
    <n v="30.05"/>
  </r>
  <r>
    <s v="I25_66to56"/>
    <s v="Win"/>
    <s v="TR012"/>
    <x v="1"/>
    <x v="7"/>
    <s v="Fi01"/>
    <x v="6"/>
    <s v="MD1.vld"/>
    <s v="e1"/>
    <n v="25"/>
    <n v="0"/>
    <s v="MD"/>
    <s v="MD1"/>
    <n v="19017"/>
    <n v="19018"/>
    <x v="1"/>
    <x v="11"/>
    <x v="1"/>
    <n v="969.14"/>
    <n v="61.42"/>
    <n v="190.86"/>
    <n v="1221.42"/>
    <n v="1030.56"/>
    <n v="190.86"/>
  </r>
  <r>
    <s v="I25_66to56"/>
    <s v="Win"/>
    <s v="TR012"/>
    <x v="1"/>
    <x v="7"/>
    <s v="Fi01"/>
    <x v="6"/>
    <s v="MD1.vld"/>
    <s v="e1"/>
    <n v="25"/>
    <n v="0"/>
    <s v="MD"/>
    <s v="MD1"/>
    <n v="19035"/>
    <n v="19036"/>
    <x v="1"/>
    <x v="9"/>
    <x v="1"/>
    <n v="462.63"/>
    <n v="18.809999999999999"/>
    <n v="96.8"/>
    <n v="578.24"/>
    <n v="481.43"/>
    <n v="96.8"/>
  </r>
  <r>
    <s v="I25_66to56"/>
    <s v="Win"/>
    <s v="TR012"/>
    <x v="1"/>
    <x v="7"/>
    <s v="Fi01"/>
    <x v="6"/>
    <s v="MD1.vld"/>
    <s v="e1"/>
    <n v="25"/>
    <n v="0"/>
    <s v="MD"/>
    <s v="MD1"/>
    <n v="19075"/>
    <n v="19076"/>
    <x v="1"/>
    <x v="4"/>
    <x v="1"/>
    <n v="286.8"/>
    <n v="0.32"/>
    <n v="6.36"/>
    <n v="293.49"/>
    <n v="287.12"/>
    <n v="6.36"/>
  </r>
  <r>
    <s v="I25_66to56"/>
    <s v="Win"/>
    <s v="TR012"/>
    <x v="1"/>
    <x v="7"/>
    <s v="Fi01"/>
    <x v="6"/>
    <s v="MD1.vld"/>
    <s v="e1"/>
    <n v="25"/>
    <n v="0"/>
    <s v="MD"/>
    <s v="MD1"/>
    <n v="19119"/>
    <n v="19120"/>
    <x v="1"/>
    <x v="7"/>
    <x v="1"/>
    <n v="83.1"/>
    <n v="0.93"/>
    <n v="66.08"/>
    <n v="150.11000000000001"/>
    <n v="84.03"/>
    <n v="66.08"/>
  </r>
  <r>
    <s v="I25_66to56"/>
    <s v="Win"/>
    <s v="TR012"/>
    <x v="1"/>
    <x v="7"/>
    <s v="Fi01"/>
    <x v="6"/>
    <s v="MD1.vld"/>
    <s v="e1"/>
    <n v="25"/>
    <n v="0"/>
    <s v="MD"/>
    <s v="MD1"/>
    <n v="19127"/>
    <n v="19239"/>
    <x v="0"/>
    <x v="0"/>
    <x v="1"/>
    <n v="788.99"/>
    <n v="51.72"/>
    <n v="147.51"/>
    <n v="988.21"/>
    <n v="840.7"/>
    <n v="147.51"/>
  </r>
  <r>
    <s v="I25_66to56"/>
    <s v="Win"/>
    <s v="TR012"/>
    <x v="1"/>
    <x v="7"/>
    <s v="Fi01"/>
    <x v="6"/>
    <s v="MD1.vld"/>
    <s v="e1"/>
    <n v="25"/>
    <n v="0"/>
    <s v="MD"/>
    <s v="MD1"/>
    <n v="19131"/>
    <n v="19130"/>
    <x v="0"/>
    <x v="2"/>
    <x v="1"/>
    <n v="688.46"/>
    <n v="44.6"/>
    <n v="168.08"/>
    <n v="901.14"/>
    <n v="733.06"/>
    <n v="168.08"/>
  </r>
  <r>
    <s v="I25_66to56"/>
    <s v="Win"/>
    <s v="TR012"/>
    <x v="1"/>
    <x v="7"/>
    <s v="Fi01"/>
    <x v="6"/>
    <s v="MD1.vld"/>
    <s v="e1"/>
    <n v="25"/>
    <n v="0"/>
    <s v="MD"/>
    <s v="MD1"/>
    <n v="19136"/>
    <n v="19135"/>
    <x v="0"/>
    <x v="1"/>
    <x v="1"/>
    <n v="583.04"/>
    <n v="38.01"/>
    <n v="159.38999999999999"/>
    <n v="780.44"/>
    <n v="621.04999999999995"/>
    <n v="159.38999999999999"/>
  </r>
  <r>
    <s v="I25_66to56"/>
    <s v="Win"/>
    <s v="TR012"/>
    <x v="1"/>
    <x v="7"/>
    <s v="Fi01"/>
    <x v="6"/>
    <s v="MD1.vld"/>
    <s v="e1"/>
    <n v="25"/>
    <n v="0"/>
    <s v="MD"/>
    <s v="MD1"/>
    <n v="19149"/>
    <n v="19148"/>
    <x v="0"/>
    <x v="10"/>
    <x v="1"/>
    <n v="301.86"/>
    <n v="19.89"/>
    <n v="101.39"/>
    <n v="423.14"/>
    <n v="321.75"/>
    <n v="101.39"/>
  </r>
  <r>
    <s v="I25_66to56"/>
    <s v="Win"/>
    <s v="TR012"/>
    <x v="1"/>
    <x v="7"/>
    <s v="Fi01"/>
    <x v="6"/>
    <s v="MD1.vld"/>
    <s v="e1"/>
    <n v="25"/>
    <n v="0"/>
    <s v="MD"/>
    <s v="MD1"/>
    <n v="19189"/>
    <n v="19188"/>
    <x v="0"/>
    <x v="5"/>
    <x v="1"/>
    <n v="67.97"/>
    <n v="0.02"/>
    <n v="6.92"/>
    <n v="74.92"/>
    <n v="67.989999999999995"/>
    <n v="6.92"/>
  </r>
  <r>
    <s v="I25_66to56"/>
    <s v="Win"/>
    <s v="TR012"/>
    <x v="1"/>
    <x v="7"/>
    <s v="Fi01"/>
    <x v="6"/>
    <s v="MD1.vld"/>
    <s v="e1"/>
    <n v="25"/>
    <n v="0"/>
    <s v="MD"/>
    <s v="MD1"/>
    <n v="19233"/>
    <n v="19232"/>
    <x v="0"/>
    <x v="6"/>
    <x v="1"/>
    <n v="31.07"/>
    <n v="0.71"/>
    <n v="67.44"/>
    <n v="99.22"/>
    <n v="31.78"/>
    <n v="67.44"/>
  </r>
  <r>
    <s v="I25_66to56"/>
    <s v="Win"/>
    <s v="TR012"/>
    <x v="1"/>
    <x v="7"/>
    <s v="Fi01"/>
    <x v="7"/>
    <s v="MD2.vld"/>
    <s v="e1"/>
    <n v="25"/>
    <n v="0"/>
    <s v="MD"/>
    <s v="MD2"/>
    <n v="5209"/>
    <n v="19241"/>
    <x v="0"/>
    <x v="0"/>
    <x v="0"/>
    <n v="331.13"/>
    <n v="18.97"/>
    <n v="85.4"/>
    <n v="15451.98"/>
    <n v="350.1"/>
    <n v="85.4"/>
  </r>
  <r>
    <s v="I25_66to56"/>
    <s v="Win"/>
    <s v="TR012"/>
    <x v="1"/>
    <x v="7"/>
    <s v="Fi01"/>
    <x v="7"/>
    <s v="MD2.vld"/>
    <s v="e1"/>
    <n v="25"/>
    <n v="0"/>
    <s v="MD"/>
    <s v="MD2"/>
    <n v="5394"/>
    <n v="15366"/>
    <x v="0"/>
    <x v="1"/>
    <x v="0"/>
    <n v="445.31"/>
    <n v="30.14"/>
    <n v="67.88"/>
    <n v="14074.98"/>
    <n v="475.45"/>
    <n v="67.88"/>
  </r>
  <r>
    <s v="I25_66to56"/>
    <s v="Win"/>
    <s v="TR012"/>
    <x v="1"/>
    <x v="7"/>
    <s v="Fi01"/>
    <x v="7"/>
    <s v="MD2.vld"/>
    <s v="e1"/>
    <n v="25"/>
    <n v="0"/>
    <s v="MD"/>
    <s v="MD2"/>
    <n v="13270"/>
    <n v="11802"/>
    <x v="0"/>
    <x v="2"/>
    <x v="0"/>
    <n v="594.54999999999995"/>
    <n v="38.24"/>
    <n v="41.68"/>
    <n v="14346.91"/>
    <n v="632.78"/>
    <n v="41.68"/>
  </r>
  <r>
    <s v="I25_66to56"/>
    <s v="Win"/>
    <s v="TR012"/>
    <x v="1"/>
    <x v="7"/>
    <s v="Fi01"/>
    <x v="7"/>
    <s v="MD2.vld"/>
    <s v="e1"/>
    <n v="25"/>
    <n v="0"/>
    <s v="MD"/>
    <s v="MD2"/>
    <n v="15333"/>
    <n v="18991"/>
    <x v="1"/>
    <x v="3"/>
    <x v="0"/>
    <n v="1444.45"/>
    <n v="29.4"/>
    <n v="60.59"/>
    <n v="10862.08"/>
    <n v="1473.85"/>
    <n v="60.59"/>
  </r>
  <r>
    <s v="I25_66to56"/>
    <s v="Win"/>
    <s v="TR012"/>
    <x v="1"/>
    <x v="7"/>
    <s v="Fi01"/>
    <x v="7"/>
    <s v="MD2.vld"/>
    <s v="e1"/>
    <n v="25"/>
    <n v="0"/>
    <s v="MD"/>
    <s v="MD2"/>
    <n v="15740"/>
    <n v="15741"/>
    <x v="1"/>
    <x v="4"/>
    <x v="0"/>
    <n v="0"/>
    <n v="0"/>
    <n v="0"/>
    <n v="7604.28"/>
    <n v="0"/>
    <n v="0"/>
  </r>
  <r>
    <s v="I25_66to56"/>
    <s v="Win"/>
    <s v="TR012"/>
    <x v="1"/>
    <x v="7"/>
    <s v="Fi01"/>
    <x v="7"/>
    <s v="MD2.vld"/>
    <s v="e1"/>
    <n v="25"/>
    <n v="0"/>
    <s v="MD"/>
    <s v="MD2"/>
    <n v="15742"/>
    <n v="15743"/>
    <x v="0"/>
    <x v="5"/>
    <x v="0"/>
    <n v="0"/>
    <n v="0"/>
    <n v="0"/>
    <n v="5507.55"/>
    <n v="0"/>
    <n v="0"/>
  </r>
  <r>
    <s v="I25_66to56"/>
    <s v="Win"/>
    <s v="TR012"/>
    <x v="1"/>
    <x v="7"/>
    <s v="Fi01"/>
    <x v="7"/>
    <s v="MD2.vld"/>
    <s v="e1"/>
    <n v="25"/>
    <n v="0"/>
    <s v="MD"/>
    <s v="MD2"/>
    <n v="17350"/>
    <n v="17351"/>
    <x v="0"/>
    <x v="6"/>
    <x v="0"/>
    <n v="0"/>
    <n v="0"/>
    <n v="0"/>
    <n v="5793.12"/>
    <n v="0"/>
    <n v="0"/>
  </r>
  <r>
    <s v="I25_66to56"/>
    <s v="Win"/>
    <s v="TR012"/>
    <x v="1"/>
    <x v="7"/>
    <s v="Fi01"/>
    <x v="7"/>
    <s v="MD2.vld"/>
    <s v="e1"/>
    <n v="25"/>
    <n v="0"/>
    <s v="MD"/>
    <s v="MD2"/>
    <n v="17352"/>
    <n v="17353"/>
    <x v="1"/>
    <x v="7"/>
    <x v="0"/>
    <n v="0"/>
    <n v="0"/>
    <n v="0"/>
    <n v="6289.05"/>
    <n v="0"/>
    <n v="0"/>
  </r>
  <r>
    <s v="I25_66to56"/>
    <s v="Win"/>
    <s v="TR012"/>
    <x v="1"/>
    <x v="7"/>
    <s v="Fi01"/>
    <x v="7"/>
    <s v="MD2.vld"/>
    <s v="e1"/>
    <n v="25"/>
    <n v="0"/>
    <s v="MD"/>
    <s v="MD2"/>
    <n v="18993"/>
    <n v="15334"/>
    <x v="0"/>
    <x v="8"/>
    <x v="0"/>
    <n v="643.80999999999995"/>
    <n v="31.4"/>
    <n v="77.02"/>
    <n v="8633.4699999999993"/>
    <n v="675.21"/>
    <n v="77.02"/>
  </r>
  <r>
    <s v="I25_66to56"/>
    <s v="Win"/>
    <s v="TR012"/>
    <x v="1"/>
    <x v="7"/>
    <s v="Fi01"/>
    <x v="7"/>
    <s v="MD2.vld"/>
    <s v="e1"/>
    <n v="25"/>
    <n v="0"/>
    <s v="MD"/>
    <s v="MD2"/>
    <n v="18999"/>
    <n v="19000"/>
    <x v="1"/>
    <x v="9"/>
    <x v="0"/>
    <n v="257.27999999999997"/>
    <n v="14.54"/>
    <n v="69.5"/>
    <n v="12479.53"/>
    <n v="271.83"/>
    <n v="69.5"/>
  </r>
  <r>
    <s v="I25_66to56"/>
    <s v="Win"/>
    <s v="TR012"/>
    <x v="1"/>
    <x v="7"/>
    <s v="Fi01"/>
    <x v="7"/>
    <s v="MD2.vld"/>
    <s v="e1"/>
    <n v="25"/>
    <n v="0"/>
    <s v="MD"/>
    <s v="MD2"/>
    <n v="19002"/>
    <n v="19001"/>
    <x v="0"/>
    <x v="10"/>
    <x v="0"/>
    <n v="127.26"/>
    <n v="6.06"/>
    <n v="70.56"/>
    <n v="11558.91"/>
    <n v="133.32"/>
    <n v="70.56"/>
  </r>
  <r>
    <s v="I25_66to56"/>
    <s v="Win"/>
    <s v="TR012"/>
    <x v="1"/>
    <x v="7"/>
    <s v="Fi01"/>
    <x v="7"/>
    <s v="MD2.vld"/>
    <s v="e1"/>
    <n v="25"/>
    <n v="0"/>
    <s v="MD"/>
    <s v="MD2"/>
    <n v="19004"/>
    <n v="13271"/>
    <x v="1"/>
    <x v="11"/>
    <x v="0"/>
    <n v="216.58"/>
    <n v="17.170000000000002"/>
    <n v="85.05"/>
    <n v="14541.66"/>
    <n v="233.75"/>
    <n v="85.05"/>
  </r>
  <r>
    <s v="I25_66to56"/>
    <s v="Win"/>
    <s v="TR012"/>
    <x v="1"/>
    <x v="7"/>
    <s v="Fi01"/>
    <x v="7"/>
    <s v="MD2.vld"/>
    <s v="e1"/>
    <n v="25"/>
    <n v="0"/>
    <s v="MD"/>
    <s v="MD2"/>
    <n v="19017"/>
    <n v="19018"/>
    <x v="1"/>
    <x v="11"/>
    <x v="1"/>
    <n v="2253.65"/>
    <n v="125.67"/>
    <n v="228.83"/>
    <n v="2608.15"/>
    <n v="2379.3200000000002"/>
    <n v="228.83"/>
  </r>
  <r>
    <s v="I25_66to56"/>
    <s v="Win"/>
    <s v="TR012"/>
    <x v="1"/>
    <x v="7"/>
    <s v="Fi01"/>
    <x v="7"/>
    <s v="MD2.vld"/>
    <s v="e1"/>
    <n v="25"/>
    <n v="0"/>
    <s v="MD"/>
    <s v="MD2"/>
    <n v="19035"/>
    <n v="19036"/>
    <x v="1"/>
    <x v="9"/>
    <x v="1"/>
    <n v="1239.6199999999999"/>
    <n v="45.88"/>
    <n v="150.04"/>
    <n v="1435.53"/>
    <n v="1285.49"/>
    <n v="150.04"/>
  </r>
  <r>
    <s v="I25_66to56"/>
    <s v="Win"/>
    <s v="TR012"/>
    <x v="1"/>
    <x v="7"/>
    <s v="Fi01"/>
    <x v="7"/>
    <s v="MD2.vld"/>
    <s v="e1"/>
    <n v="25"/>
    <n v="0"/>
    <s v="MD"/>
    <s v="MD2"/>
    <n v="19075"/>
    <n v="19076"/>
    <x v="1"/>
    <x v="4"/>
    <x v="1"/>
    <n v="926.54"/>
    <n v="0.74"/>
    <n v="9.07"/>
    <n v="936.35"/>
    <n v="927.28"/>
    <n v="9.07"/>
  </r>
  <r>
    <s v="I25_66to56"/>
    <s v="Win"/>
    <s v="TR012"/>
    <x v="1"/>
    <x v="7"/>
    <s v="Fi01"/>
    <x v="7"/>
    <s v="MD2.vld"/>
    <s v="e1"/>
    <n v="25"/>
    <n v="0"/>
    <s v="MD"/>
    <s v="MD2"/>
    <n v="19119"/>
    <n v="19120"/>
    <x v="1"/>
    <x v="7"/>
    <x v="1"/>
    <n v="252.28"/>
    <n v="1.93"/>
    <n v="111.16"/>
    <n v="365.38"/>
    <n v="254.22"/>
    <n v="111.16"/>
  </r>
  <r>
    <s v="I25_66to56"/>
    <s v="Win"/>
    <s v="TR012"/>
    <x v="1"/>
    <x v="7"/>
    <s v="Fi01"/>
    <x v="7"/>
    <s v="MD2.vld"/>
    <s v="e1"/>
    <n v="25"/>
    <n v="0"/>
    <s v="MD"/>
    <s v="MD2"/>
    <n v="19127"/>
    <n v="19239"/>
    <x v="0"/>
    <x v="0"/>
    <x v="1"/>
    <n v="2168.6799999999998"/>
    <n v="129.94999999999999"/>
    <n v="211.99"/>
    <n v="2510.62"/>
    <n v="2298.63"/>
    <n v="211.99"/>
  </r>
  <r>
    <s v="I25_66to56"/>
    <s v="Win"/>
    <s v="TR012"/>
    <x v="1"/>
    <x v="7"/>
    <s v="Fi01"/>
    <x v="7"/>
    <s v="MD2.vld"/>
    <s v="e1"/>
    <n v="25"/>
    <n v="0"/>
    <s v="MD"/>
    <s v="MD2"/>
    <n v="19131"/>
    <n v="19130"/>
    <x v="0"/>
    <x v="2"/>
    <x v="1"/>
    <n v="1951.46"/>
    <n v="115.49"/>
    <n v="250.02"/>
    <n v="2316.96"/>
    <n v="2066.9499999999998"/>
    <n v="250.02"/>
  </r>
  <r>
    <s v="I25_66to56"/>
    <s v="Win"/>
    <s v="TR012"/>
    <x v="1"/>
    <x v="7"/>
    <s v="Fi01"/>
    <x v="7"/>
    <s v="MD2.vld"/>
    <s v="e1"/>
    <n v="25"/>
    <n v="0"/>
    <s v="MD"/>
    <s v="MD2"/>
    <n v="19136"/>
    <n v="19135"/>
    <x v="0"/>
    <x v="1"/>
    <x v="1"/>
    <n v="1588.11"/>
    <n v="92.79"/>
    <n v="231.56"/>
    <n v="1912.45"/>
    <n v="1680.9"/>
    <n v="231.56"/>
  </r>
  <r>
    <s v="I25_66to56"/>
    <s v="Win"/>
    <s v="TR012"/>
    <x v="1"/>
    <x v="7"/>
    <s v="Fi01"/>
    <x v="7"/>
    <s v="MD2.vld"/>
    <s v="e1"/>
    <n v="25"/>
    <n v="0"/>
    <s v="MD"/>
    <s v="MD2"/>
    <n v="19149"/>
    <n v="19148"/>
    <x v="0"/>
    <x v="10"/>
    <x v="1"/>
    <n v="811.46"/>
    <n v="46.8"/>
    <n v="145.66999999999999"/>
    <n v="1003.92"/>
    <n v="858.25"/>
    <n v="145.66999999999999"/>
  </r>
  <r>
    <s v="I25_66to56"/>
    <s v="Win"/>
    <s v="TR012"/>
    <x v="1"/>
    <x v="7"/>
    <s v="Fi01"/>
    <x v="7"/>
    <s v="MD2.vld"/>
    <s v="e1"/>
    <n v="25"/>
    <n v="0"/>
    <s v="MD"/>
    <s v="MD2"/>
    <n v="19189"/>
    <n v="19188"/>
    <x v="0"/>
    <x v="5"/>
    <x v="1"/>
    <n v="241.13"/>
    <n v="0.19"/>
    <n v="13.84"/>
    <n v="255.17"/>
    <n v="241.32"/>
    <n v="13.84"/>
  </r>
  <r>
    <s v="I25_66to56"/>
    <s v="Win"/>
    <s v="TR012"/>
    <x v="1"/>
    <x v="7"/>
    <s v="Fi01"/>
    <x v="7"/>
    <s v="MD2.vld"/>
    <s v="e1"/>
    <n v="25"/>
    <n v="0"/>
    <s v="MD"/>
    <s v="MD2"/>
    <n v="19233"/>
    <n v="19232"/>
    <x v="0"/>
    <x v="6"/>
    <x v="1"/>
    <n v="99.93"/>
    <n v="2.12"/>
    <n v="106.01"/>
    <n v="208.06"/>
    <n v="102.05"/>
    <n v="106.01"/>
  </r>
  <r>
    <s v="I25_66to56"/>
    <s v="Win"/>
    <s v="TR012"/>
    <x v="1"/>
    <x v="7"/>
    <s v="Fi01"/>
    <x v="8"/>
    <s v="PM1.vld"/>
    <s v="e1"/>
    <n v="25"/>
    <n v="0"/>
    <s v="PM"/>
    <s v="PM1"/>
    <n v="5209"/>
    <n v="19241"/>
    <x v="0"/>
    <x v="0"/>
    <x v="0"/>
    <n v="96.97"/>
    <n v="9.75"/>
    <n v="35.340000000000003"/>
    <n v="2547.0100000000002"/>
    <n v="106.72"/>
    <n v="35.340000000000003"/>
  </r>
  <r>
    <s v="I25_66to56"/>
    <s v="Win"/>
    <s v="TR012"/>
    <x v="1"/>
    <x v="7"/>
    <s v="Fi01"/>
    <x v="8"/>
    <s v="PM1.vld"/>
    <s v="e1"/>
    <n v="25"/>
    <n v="0"/>
    <s v="PM"/>
    <s v="PM1"/>
    <n v="5394"/>
    <n v="15366"/>
    <x v="0"/>
    <x v="1"/>
    <x v="0"/>
    <n v="81.3"/>
    <n v="12.36"/>
    <n v="28.23"/>
    <n v="2404.48"/>
    <n v="93.66"/>
    <n v="28.23"/>
  </r>
  <r>
    <s v="I25_66to56"/>
    <s v="Win"/>
    <s v="TR012"/>
    <x v="1"/>
    <x v="7"/>
    <s v="Fi01"/>
    <x v="8"/>
    <s v="PM1.vld"/>
    <s v="e1"/>
    <n v="25"/>
    <n v="0"/>
    <s v="PM"/>
    <s v="PM1"/>
    <n v="13270"/>
    <n v="11802"/>
    <x v="0"/>
    <x v="2"/>
    <x v="0"/>
    <n v="132.19999999999999"/>
    <n v="20.69"/>
    <n v="19.100000000000001"/>
    <n v="2388.6799999999998"/>
    <n v="152.88999999999999"/>
    <n v="19.100000000000001"/>
  </r>
  <r>
    <s v="I25_66to56"/>
    <s v="Win"/>
    <s v="TR012"/>
    <x v="1"/>
    <x v="7"/>
    <s v="Fi01"/>
    <x v="8"/>
    <s v="PM1.vld"/>
    <s v="e1"/>
    <n v="25"/>
    <n v="0"/>
    <s v="PM"/>
    <s v="PM1"/>
    <n v="15333"/>
    <n v="18991"/>
    <x v="1"/>
    <x v="3"/>
    <x v="0"/>
    <n v="292.81"/>
    <n v="7.11"/>
    <n v="13.31"/>
    <n v="2239.33"/>
    <n v="299.92"/>
    <n v="13.31"/>
  </r>
  <r>
    <s v="I25_66to56"/>
    <s v="Win"/>
    <s v="TR012"/>
    <x v="1"/>
    <x v="7"/>
    <s v="Fi01"/>
    <x v="8"/>
    <s v="PM1.vld"/>
    <s v="e1"/>
    <n v="25"/>
    <n v="0"/>
    <s v="PM"/>
    <s v="PM1"/>
    <n v="15740"/>
    <n v="15741"/>
    <x v="1"/>
    <x v="4"/>
    <x v="0"/>
    <n v="0"/>
    <n v="0"/>
    <n v="0"/>
    <n v="1415.48"/>
    <n v="0"/>
    <n v="0"/>
  </r>
  <r>
    <s v="I25_66to56"/>
    <s v="Win"/>
    <s v="TR012"/>
    <x v="1"/>
    <x v="7"/>
    <s v="Fi01"/>
    <x v="8"/>
    <s v="PM1.vld"/>
    <s v="e1"/>
    <n v="25"/>
    <n v="0"/>
    <s v="PM"/>
    <s v="PM1"/>
    <n v="15742"/>
    <n v="15743"/>
    <x v="0"/>
    <x v="5"/>
    <x v="0"/>
    <n v="0"/>
    <n v="0"/>
    <n v="0"/>
    <n v="1243.43"/>
    <n v="0"/>
    <n v="0"/>
  </r>
  <r>
    <s v="I25_66to56"/>
    <s v="Win"/>
    <s v="TR012"/>
    <x v="1"/>
    <x v="7"/>
    <s v="Fi01"/>
    <x v="8"/>
    <s v="PM1.vld"/>
    <s v="e1"/>
    <n v="25"/>
    <n v="0"/>
    <s v="PM"/>
    <s v="PM1"/>
    <n v="17350"/>
    <n v="17351"/>
    <x v="0"/>
    <x v="6"/>
    <x v="0"/>
    <n v="0"/>
    <n v="0"/>
    <n v="0"/>
    <n v="1435.54"/>
    <n v="0"/>
    <n v="0"/>
  </r>
  <r>
    <s v="I25_66to56"/>
    <s v="Win"/>
    <s v="TR012"/>
    <x v="1"/>
    <x v="7"/>
    <s v="Fi01"/>
    <x v="8"/>
    <s v="PM1.vld"/>
    <s v="e1"/>
    <n v="25"/>
    <n v="0"/>
    <s v="PM"/>
    <s v="PM1"/>
    <n v="17352"/>
    <n v="17353"/>
    <x v="1"/>
    <x v="7"/>
    <x v="0"/>
    <n v="0"/>
    <n v="0"/>
    <n v="0"/>
    <n v="1631.36"/>
    <n v="0"/>
    <n v="0"/>
  </r>
  <r>
    <s v="I25_66to56"/>
    <s v="Win"/>
    <s v="TR012"/>
    <x v="1"/>
    <x v="7"/>
    <s v="Fi01"/>
    <x v="8"/>
    <s v="PM1.vld"/>
    <s v="e1"/>
    <n v="25"/>
    <n v="0"/>
    <s v="PM"/>
    <s v="PM1"/>
    <n v="18993"/>
    <n v="15334"/>
    <x v="0"/>
    <x v="8"/>
    <x v="0"/>
    <n v="289.13"/>
    <n v="8.83"/>
    <n v="15.55"/>
    <n v="1772.29"/>
    <n v="297.95999999999998"/>
    <n v="15.55"/>
  </r>
  <r>
    <s v="I25_66to56"/>
    <s v="Win"/>
    <s v="TR012"/>
    <x v="1"/>
    <x v="7"/>
    <s v="Fi01"/>
    <x v="8"/>
    <s v="PM1.vld"/>
    <s v="e1"/>
    <n v="25"/>
    <n v="0"/>
    <s v="PM"/>
    <s v="PM1"/>
    <n v="18999"/>
    <n v="19000"/>
    <x v="1"/>
    <x v="9"/>
    <x v="0"/>
    <n v="65.38"/>
    <n v="7.53"/>
    <n v="21.2"/>
    <n v="2469.62"/>
    <n v="72.91"/>
    <n v="21.2"/>
  </r>
  <r>
    <s v="I25_66to56"/>
    <s v="Win"/>
    <s v="TR012"/>
    <x v="1"/>
    <x v="7"/>
    <s v="Fi01"/>
    <x v="8"/>
    <s v="PM1.vld"/>
    <s v="e1"/>
    <n v="25"/>
    <n v="0"/>
    <s v="PM"/>
    <s v="PM1"/>
    <n v="19002"/>
    <n v="19001"/>
    <x v="0"/>
    <x v="10"/>
    <x v="0"/>
    <n v="39.479999999999997"/>
    <n v="4.95"/>
    <n v="19.8"/>
    <n v="2081.21"/>
    <n v="44.43"/>
    <n v="19.8"/>
  </r>
  <r>
    <s v="I25_66to56"/>
    <s v="Win"/>
    <s v="TR012"/>
    <x v="1"/>
    <x v="7"/>
    <s v="Fi01"/>
    <x v="8"/>
    <s v="PM1.vld"/>
    <s v="e1"/>
    <n v="25"/>
    <n v="0"/>
    <s v="PM"/>
    <s v="PM1"/>
    <n v="19004"/>
    <n v="13271"/>
    <x v="1"/>
    <x v="11"/>
    <x v="0"/>
    <n v="54.35"/>
    <n v="7.02"/>
    <n v="24.72"/>
    <n v="2674.93"/>
    <n v="61.37"/>
    <n v="24.72"/>
  </r>
  <r>
    <s v="I25_66to56"/>
    <s v="Win"/>
    <s v="TR012"/>
    <x v="1"/>
    <x v="7"/>
    <s v="Fi01"/>
    <x v="8"/>
    <s v="PM1.vld"/>
    <s v="e1"/>
    <n v="25"/>
    <n v="0"/>
    <s v="PM"/>
    <s v="PM1"/>
    <n v="19017"/>
    <n v="19018"/>
    <x v="1"/>
    <x v="11"/>
    <x v="1"/>
    <n v="552.59"/>
    <n v="46.9"/>
    <n v="91.68"/>
    <n v="691.17"/>
    <n v="599.49"/>
    <n v="91.68"/>
  </r>
  <r>
    <s v="I25_66to56"/>
    <s v="Win"/>
    <s v="TR012"/>
    <x v="1"/>
    <x v="7"/>
    <s v="Fi01"/>
    <x v="8"/>
    <s v="PM1.vld"/>
    <s v="e1"/>
    <n v="25"/>
    <n v="0"/>
    <s v="PM"/>
    <s v="PM1"/>
    <n v="19035"/>
    <n v="19036"/>
    <x v="1"/>
    <x v="9"/>
    <x v="1"/>
    <n v="280.92"/>
    <n v="17.75"/>
    <n v="51.1"/>
    <n v="349.78"/>
    <n v="298.67"/>
    <n v="51.1"/>
  </r>
  <r>
    <s v="I25_66to56"/>
    <s v="Win"/>
    <s v="TR012"/>
    <x v="1"/>
    <x v="7"/>
    <s v="Fi01"/>
    <x v="8"/>
    <s v="PM1.vld"/>
    <s v="e1"/>
    <n v="25"/>
    <n v="0"/>
    <s v="PM"/>
    <s v="PM1"/>
    <n v="19075"/>
    <n v="19076"/>
    <x v="1"/>
    <x v="4"/>
    <x v="1"/>
    <n v="166.74"/>
    <n v="0.31"/>
    <n v="5.39"/>
    <n v="172.44"/>
    <n v="167.05"/>
    <n v="5.39"/>
  </r>
  <r>
    <s v="I25_66to56"/>
    <s v="Win"/>
    <s v="TR012"/>
    <x v="1"/>
    <x v="7"/>
    <s v="Fi01"/>
    <x v="8"/>
    <s v="PM1.vld"/>
    <s v="e1"/>
    <n v="25"/>
    <n v="0"/>
    <s v="PM"/>
    <s v="PM1"/>
    <n v="19119"/>
    <n v="19120"/>
    <x v="1"/>
    <x v="7"/>
    <x v="1"/>
    <n v="128.77000000000001"/>
    <n v="4.5"/>
    <n v="40.159999999999997"/>
    <n v="173.43"/>
    <n v="133.27000000000001"/>
    <n v="40.159999999999997"/>
  </r>
  <r>
    <s v="I25_66to56"/>
    <s v="Win"/>
    <s v="TR012"/>
    <x v="1"/>
    <x v="7"/>
    <s v="Fi01"/>
    <x v="8"/>
    <s v="PM1.vld"/>
    <s v="e1"/>
    <n v="25"/>
    <n v="0"/>
    <s v="PM"/>
    <s v="PM1"/>
    <n v="19127"/>
    <n v="19239"/>
    <x v="0"/>
    <x v="0"/>
    <x v="1"/>
    <n v="539.97"/>
    <n v="71.959999999999994"/>
    <n v="89.13"/>
    <n v="701.06"/>
    <n v="611.91999999999996"/>
    <n v="89.13"/>
  </r>
  <r>
    <s v="I25_66to56"/>
    <s v="Win"/>
    <s v="TR012"/>
    <x v="1"/>
    <x v="7"/>
    <s v="Fi01"/>
    <x v="8"/>
    <s v="PM1.vld"/>
    <s v="e1"/>
    <n v="25"/>
    <n v="0"/>
    <s v="PM"/>
    <s v="PM1"/>
    <n v="19131"/>
    <n v="19130"/>
    <x v="0"/>
    <x v="2"/>
    <x v="1"/>
    <n v="558.26"/>
    <n v="67.290000000000006"/>
    <n v="103.05"/>
    <n v="728.6"/>
    <n v="625.55999999999995"/>
    <n v="103.05"/>
  </r>
  <r>
    <s v="I25_66to56"/>
    <s v="Win"/>
    <s v="TR012"/>
    <x v="1"/>
    <x v="7"/>
    <s v="Fi01"/>
    <x v="8"/>
    <s v="PM1.vld"/>
    <s v="e1"/>
    <n v="25"/>
    <n v="0"/>
    <s v="PM"/>
    <s v="PM1"/>
    <n v="19136"/>
    <n v="19135"/>
    <x v="0"/>
    <x v="1"/>
    <x v="1"/>
    <n v="525.96"/>
    <n v="59.82"/>
    <n v="90.07"/>
    <n v="675.85"/>
    <n v="585.78"/>
    <n v="90.07"/>
  </r>
  <r>
    <s v="I25_66to56"/>
    <s v="Win"/>
    <s v="TR012"/>
    <x v="1"/>
    <x v="7"/>
    <s v="Fi01"/>
    <x v="8"/>
    <s v="PM1.vld"/>
    <s v="e1"/>
    <n v="25"/>
    <n v="0"/>
    <s v="PM"/>
    <s v="PM1"/>
    <n v="19149"/>
    <n v="19148"/>
    <x v="0"/>
    <x v="10"/>
    <x v="1"/>
    <n v="340.99"/>
    <n v="28.69"/>
    <n v="56.4"/>
    <n v="426.08"/>
    <n v="369.68"/>
    <n v="56.4"/>
  </r>
  <r>
    <s v="I25_66to56"/>
    <s v="Win"/>
    <s v="TR012"/>
    <x v="1"/>
    <x v="7"/>
    <s v="Fi01"/>
    <x v="8"/>
    <s v="PM1.vld"/>
    <s v="e1"/>
    <n v="25"/>
    <n v="0"/>
    <s v="PM"/>
    <s v="PM1"/>
    <n v="19189"/>
    <n v="19188"/>
    <x v="0"/>
    <x v="5"/>
    <x v="1"/>
    <n v="192.2"/>
    <n v="0.82"/>
    <n v="27.72"/>
    <n v="220.75"/>
    <n v="193.03"/>
    <n v="27.72"/>
  </r>
  <r>
    <s v="I25_66to56"/>
    <s v="Win"/>
    <s v="TR012"/>
    <x v="1"/>
    <x v="7"/>
    <s v="Fi01"/>
    <x v="8"/>
    <s v="PM1.vld"/>
    <s v="e1"/>
    <n v="25"/>
    <n v="0"/>
    <s v="PM"/>
    <s v="PM1"/>
    <n v="19233"/>
    <n v="19232"/>
    <x v="0"/>
    <x v="6"/>
    <x v="1"/>
    <n v="218.77"/>
    <n v="11.07"/>
    <n v="42.84"/>
    <n v="272.69"/>
    <n v="229.85"/>
    <n v="42.84"/>
  </r>
  <r>
    <s v="I25_66to56"/>
    <s v="Win"/>
    <s v="TR012"/>
    <x v="1"/>
    <x v="7"/>
    <s v="Fi01"/>
    <x v="9"/>
    <s v="PM2.vld"/>
    <s v="e1"/>
    <n v="25"/>
    <n v="0"/>
    <s v="PM"/>
    <s v="PM2"/>
    <n v="5209"/>
    <n v="19241"/>
    <x v="0"/>
    <x v="0"/>
    <x v="0"/>
    <n v="161.56"/>
    <n v="16.53"/>
    <n v="71.37"/>
    <n v="5244.31"/>
    <n v="178.1"/>
    <n v="71.37"/>
  </r>
  <r>
    <s v="I25_66to56"/>
    <s v="Win"/>
    <s v="TR012"/>
    <x v="1"/>
    <x v="7"/>
    <s v="Fi01"/>
    <x v="9"/>
    <s v="PM2.vld"/>
    <s v="e1"/>
    <n v="25"/>
    <n v="0"/>
    <s v="PM"/>
    <s v="PM2"/>
    <n v="5394"/>
    <n v="15366"/>
    <x v="0"/>
    <x v="1"/>
    <x v="0"/>
    <n v="160.59"/>
    <n v="24.55"/>
    <n v="61.54"/>
    <n v="4923.3999999999996"/>
    <n v="185.14"/>
    <n v="61.54"/>
  </r>
  <r>
    <s v="I25_66to56"/>
    <s v="Win"/>
    <s v="TR012"/>
    <x v="1"/>
    <x v="7"/>
    <s v="Fi01"/>
    <x v="9"/>
    <s v="PM2.vld"/>
    <s v="e1"/>
    <n v="25"/>
    <n v="0"/>
    <s v="PM"/>
    <s v="PM2"/>
    <n v="13270"/>
    <n v="11802"/>
    <x v="0"/>
    <x v="2"/>
    <x v="0"/>
    <n v="283.67"/>
    <n v="44.28"/>
    <n v="48.12"/>
    <n v="4894.55"/>
    <n v="327.95"/>
    <n v="48.12"/>
  </r>
  <r>
    <s v="I25_66to56"/>
    <s v="Win"/>
    <s v="TR012"/>
    <x v="1"/>
    <x v="7"/>
    <s v="Fi01"/>
    <x v="9"/>
    <s v="PM2.vld"/>
    <s v="e1"/>
    <n v="25"/>
    <n v="0"/>
    <s v="PM"/>
    <s v="PM2"/>
    <n v="15333"/>
    <n v="18991"/>
    <x v="1"/>
    <x v="3"/>
    <x v="0"/>
    <n v="695.36"/>
    <n v="16.329999999999998"/>
    <n v="30.34"/>
    <n v="4925.18"/>
    <n v="711.68"/>
    <n v="30.34"/>
  </r>
  <r>
    <s v="I25_66to56"/>
    <s v="Win"/>
    <s v="TR012"/>
    <x v="1"/>
    <x v="7"/>
    <s v="Fi01"/>
    <x v="9"/>
    <s v="PM2.vld"/>
    <s v="e1"/>
    <n v="25"/>
    <n v="0"/>
    <s v="PM"/>
    <s v="PM2"/>
    <n v="15740"/>
    <n v="15741"/>
    <x v="1"/>
    <x v="4"/>
    <x v="0"/>
    <n v="0"/>
    <n v="0"/>
    <n v="0"/>
    <n v="3077.63"/>
    <n v="0"/>
    <n v="0"/>
  </r>
  <r>
    <s v="I25_66to56"/>
    <s v="Win"/>
    <s v="TR012"/>
    <x v="1"/>
    <x v="7"/>
    <s v="Fi01"/>
    <x v="9"/>
    <s v="PM2.vld"/>
    <s v="e1"/>
    <n v="25"/>
    <n v="0"/>
    <s v="PM"/>
    <s v="PM2"/>
    <n v="15742"/>
    <n v="15743"/>
    <x v="0"/>
    <x v="5"/>
    <x v="0"/>
    <n v="0"/>
    <n v="0"/>
    <n v="0"/>
    <n v="2550.62"/>
    <n v="0"/>
    <n v="0"/>
  </r>
  <r>
    <s v="I25_66to56"/>
    <s v="Win"/>
    <s v="TR012"/>
    <x v="1"/>
    <x v="7"/>
    <s v="Fi01"/>
    <x v="9"/>
    <s v="PM2.vld"/>
    <s v="e1"/>
    <n v="25"/>
    <n v="0"/>
    <s v="PM"/>
    <s v="PM2"/>
    <n v="17350"/>
    <n v="17351"/>
    <x v="0"/>
    <x v="6"/>
    <x v="0"/>
    <n v="0"/>
    <n v="0"/>
    <n v="0"/>
    <n v="3061.23"/>
    <n v="0"/>
    <n v="0"/>
  </r>
  <r>
    <s v="I25_66to56"/>
    <s v="Win"/>
    <s v="TR012"/>
    <x v="1"/>
    <x v="7"/>
    <s v="Fi01"/>
    <x v="9"/>
    <s v="PM2.vld"/>
    <s v="e1"/>
    <n v="25"/>
    <n v="0"/>
    <s v="PM"/>
    <s v="PM2"/>
    <n v="17352"/>
    <n v="17353"/>
    <x v="1"/>
    <x v="7"/>
    <x v="0"/>
    <n v="0"/>
    <n v="0"/>
    <n v="0"/>
    <n v="3281.23"/>
    <n v="0"/>
    <n v="0"/>
  </r>
  <r>
    <s v="I25_66to56"/>
    <s v="Win"/>
    <s v="TR012"/>
    <x v="1"/>
    <x v="7"/>
    <s v="Fi01"/>
    <x v="9"/>
    <s v="PM2.vld"/>
    <s v="e1"/>
    <n v="25"/>
    <n v="0"/>
    <s v="PM"/>
    <s v="PM2"/>
    <n v="18993"/>
    <n v="15334"/>
    <x v="0"/>
    <x v="8"/>
    <x v="0"/>
    <n v="684.42"/>
    <n v="22.37"/>
    <n v="35.15"/>
    <n v="3689.1"/>
    <n v="706.8"/>
    <n v="35.15"/>
  </r>
  <r>
    <s v="I25_66to56"/>
    <s v="Win"/>
    <s v="TR012"/>
    <x v="1"/>
    <x v="7"/>
    <s v="Fi01"/>
    <x v="9"/>
    <s v="PM2.vld"/>
    <s v="e1"/>
    <n v="25"/>
    <n v="0"/>
    <s v="PM"/>
    <s v="PM2"/>
    <n v="18999"/>
    <n v="19000"/>
    <x v="1"/>
    <x v="9"/>
    <x v="0"/>
    <n v="93.36"/>
    <n v="10.65"/>
    <n v="44.53"/>
    <n v="5165.46"/>
    <n v="104.01"/>
    <n v="44.53"/>
  </r>
  <r>
    <s v="I25_66to56"/>
    <s v="Win"/>
    <s v="TR012"/>
    <x v="1"/>
    <x v="7"/>
    <s v="Fi01"/>
    <x v="9"/>
    <s v="PM2.vld"/>
    <s v="e1"/>
    <n v="25"/>
    <n v="0"/>
    <s v="PM"/>
    <s v="PM2"/>
    <n v="19002"/>
    <n v="19001"/>
    <x v="0"/>
    <x v="10"/>
    <x v="0"/>
    <n v="90.34"/>
    <n v="11.43"/>
    <n v="43.13"/>
    <n v="4249.74"/>
    <n v="101.77"/>
    <n v="43.13"/>
  </r>
  <r>
    <s v="I25_66to56"/>
    <s v="Win"/>
    <s v="TR012"/>
    <x v="1"/>
    <x v="7"/>
    <s v="Fi01"/>
    <x v="9"/>
    <s v="PM2.vld"/>
    <s v="e1"/>
    <n v="25"/>
    <n v="0"/>
    <s v="PM"/>
    <s v="PM2"/>
    <n v="19004"/>
    <n v="13271"/>
    <x v="1"/>
    <x v="11"/>
    <x v="0"/>
    <n v="95.68"/>
    <n v="11.73"/>
    <n v="61.51"/>
    <n v="5675.25"/>
    <n v="107.41"/>
    <n v="61.51"/>
  </r>
  <r>
    <s v="I25_66to56"/>
    <s v="Win"/>
    <s v="TR012"/>
    <x v="1"/>
    <x v="7"/>
    <s v="Fi01"/>
    <x v="9"/>
    <s v="PM2.vld"/>
    <s v="e1"/>
    <n v="25"/>
    <n v="0"/>
    <s v="PM"/>
    <s v="PM2"/>
    <n v="19017"/>
    <n v="19018"/>
    <x v="1"/>
    <x v="11"/>
    <x v="1"/>
    <n v="900.38"/>
    <n v="79.62"/>
    <n v="260.12"/>
    <n v="1240.1300000000001"/>
    <n v="980.01"/>
    <n v="260.12"/>
  </r>
  <r>
    <s v="I25_66to56"/>
    <s v="Win"/>
    <s v="TR012"/>
    <x v="1"/>
    <x v="7"/>
    <s v="Fi01"/>
    <x v="9"/>
    <s v="PM2.vld"/>
    <s v="e1"/>
    <n v="25"/>
    <n v="0"/>
    <s v="PM"/>
    <s v="PM2"/>
    <n v="19035"/>
    <n v="19036"/>
    <x v="1"/>
    <x v="9"/>
    <x v="1"/>
    <n v="526.80999999999995"/>
    <n v="38.729999999999997"/>
    <n v="147.46"/>
    <n v="713"/>
    <n v="565.54"/>
    <n v="147.46"/>
  </r>
  <r>
    <s v="I25_66to56"/>
    <s v="Win"/>
    <s v="TR012"/>
    <x v="1"/>
    <x v="7"/>
    <s v="Fi01"/>
    <x v="9"/>
    <s v="PM2.vld"/>
    <s v="e1"/>
    <n v="25"/>
    <n v="0"/>
    <s v="PM"/>
    <s v="PM2"/>
    <n v="19075"/>
    <n v="19076"/>
    <x v="1"/>
    <x v="4"/>
    <x v="1"/>
    <n v="460.82"/>
    <n v="2.06"/>
    <n v="13.99"/>
    <n v="476.86"/>
    <n v="462.88"/>
    <n v="13.99"/>
  </r>
  <r>
    <s v="I25_66to56"/>
    <s v="Win"/>
    <s v="TR012"/>
    <x v="1"/>
    <x v="7"/>
    <s v="Fi01"/>
    <x v="9"/>
    <s v="PM2.vld"/>
    <s v="e1"/>
    <n v="25"/>
    <n v="0"/>
    <s v="PM"/>
    <s v="PM2"/>
    <n v="19119"/>
    <n v="19120"/>
    <x v="1"/>
    <x v="7"/>
    <x v="1"/>
    <n v="348.03"/>
    <n v="13.81"/>
    <n v="81.77"/>
    <n v="443.61"/>
    <n v="361.84"/>
    <n v="81.77"/>
  </r>
  <r>
    <s v="I25_66to56"/>
    <s v="Win"/>
    <s v="TR012"/>
    <x v="1"/>
    <x v="7"/>
    <s v="Fi01"/>
    <x v="9"/>
    <s v="PM2.vld"/>
    <s v="e1"/>
    <n v="25"/>
    <n v="0"/>
    <s v="PM"/>
    <s v="PM2"/>
    <n v="19127"/>
    <n v="19239"/>
    <x v="0"/>
    <x v="0"/>
    <x v="1"/>
    <n v="1169.1300000000001"/>
    <n v="158.22999999999999"/>
    <n v="208.04"/>
    <n v="1535.4"/>
    <n v="1327.36"/>
    <n v="208.04"/>
  </r>
  <r>
    <s v="I25_66to56"/>
    <s v="Win"/>
    <s v="TR012"/>
    <x v="1"/>
    <x v="7"/>
    <s v="Fi01"/>
    <x v="9"/>
    <s v="PM2.vld"/>
    <s v="e1"/>
    <n v="25"/>
    <n v="0"/>
    <s v="PM"/>
    <s v="PM2"/>
    <n v="19131"/>
    <n v="19130"/>
    <x v="0"/>
    <x v="2"/>
    <x v="1"/>
    <n v="1159.5899999999999"/>
    <n v="142.72"/>
    <n v="219.99"/>
    <n v="1522.31"/>
    <n v="1302.31"/>
    <n v="219.99"/>
  </r>
  <r>
    <s v="I25_66to56"/>
    <s v="Win"/>
    <s v="TR012"/>
    <x v="1"/>
    <x v="7"/>
    <s v="Fi01"/>
    <x v="9"/>
    <s v="PM2.vld"/>
    <s v="e1"/>
    <n v="25"/>
    <n v="0"/>
    <s v="PM"/>
    <s v="PM2"/>
    <n v="19136"/>
    <n v="19135"/>
    <x v="0"/>
    <x v="1"/>
    <x v="1"/>
    <n v="1115.02"/>
    <n v="129.54"/>
    <n v="198.55"/>
    <n v="1443.11"/>
    <n v="1244.56"/>
    <n v="198.55"/>
  </r>
  <r>
    <s v="I25_66to56"/>
    <s v="Win"/>
    <s v="TR012"/>
    <x v="1"/>
    <x v="7"/>
    <s v="Fi01"/>
    <x v="9"/>
    <s v="PM2.vld"/>
    <s v="e1"/>
    <n v="25"/>
    <n v="0"/>
    <s v="PM"/>
    <s v="PM2"/>
    <n v="19149"/>
    <n v="19148"/>
    <x v="0"/>
    <x v="10"/>
    <x v="1"/>
    <n v="775.24"/>
    <n v="69.41"/>
    <n v="136.13999999999999"/>
    <n v="980.8"/>
    <n v="844.66"/>
    <n v="136.13999999999999"/>
  </r>
  <r>
    <s v="I25_66to56"/>
    <s v="Win"/>
    <s v="TR012"/>
    <x v="1"/>
    <x v="7"/>
    <s v="Fi01"/>
    <x v="9"/>
    <s v="PM2.vld"/>
    <s v="e1"/>
    <n v="25"/>
    <n v="0"/>
    <s v="PM"/>
    <s v="PM2"/>
    <n v="19189"/>
    <n v="19188"/>
    <x v="0"/>
    <x v="5"/>
    <x v="1"/>
    <n v="443.76"/>
    <n v="2.17"/>
    <n v="63.21"/>
    <n v="509.14"/>
    <n v="445.93"/>
    <n v="63.21"/>
  </r>
  <r>
    <s v="I25_66to56"/>
    <s v="Win"/>
    <s v="TR012"/>
    <x v="1"/>
    <x v="7"/>
    <s v="Fi01"/>
    <x v="9"/>
    <s v="PM2.vld"/>
    <s v="e1"/>
    <n v="25"/>
    <n v="0"/>
    <s v="PM"/>
    <s v="PM2"/>
    <n v="19233"/>
    <n v="19232"/>
    <x v="0"/>
    <x v="6"/>
    <x v="1"/>
    <n v="584.95000000000005"/>
    <n v="28.96"/>
    <n v="89.7"/>
    <n v="703.62"/>
    <n v="613.91"/>
    <n v="89.7"/>
  </r>
  <r>
    <s v="I25_66to56"/>
    <s v="Win"/>
    <s v="TR012"/>
    <x v="1"/>
    <x v="7"/>
    <s v="Fi01"/>
    <x v="10"/>
    <s v="PM3.vld"/>
    <s v="e1"/>
    <n v="25"/>
    <n v="0"/>
    <s v="PM"/>
    <s v="PM3"/>
    <n v="5209"/>
    <n v="19241"/>
    <x v="0"/>
    <x v="0"/>
    <x v="0"/>
    <n v="165.7"/>
    <n v="19.829999999999998"/>
    <n v="145.74"/>
    <n v="8774.6200000000008"/>
    <n v="185.53"/>
    <n v="145.74"/>
  </r>
  <r>
    <s v="I25_66to56"/>
    <s v="Win"/>
    <s v="TR012"/>
    <x v="1"/>
    <x v="7"/>
    <s v="Fi01"/>
    <x v="10"/>
    <s v="PM3.vld"/>
    <s v="e1"/>
    <n v="25"/>
    <n v="0"/>
    <s v="PM"/>
    <s v="PM3"/>
    <n v="5394"/>
    <n v="15366"/>
    <x v="0"/>
    <x v="1"/>
    <x v="0"/>
    <n v="230.57"/>
    <n v="35.75"/>
    <n v="101.65"/>
    <n v="7927.98"/>
    <n v="266.32"/>
    <n v="101.65"/>
  </r>
  <r>
    <s v="I25_66to56"/>
    <s v="Win"/>
    <s v="TR012"/>
    <x v="1"/>
    <x v="7"/>
    <s v="Fi01"/>
    <x v="10"/>
    <s v="PM3.vld"/>
    <s v="e1"/>
    <n v="25"/>
    <n v="0"/>
    <s v="PM"/>
    <s v="PM3"/>
    <n v="13270"/>
    <n v="11802"/>
    <x v="0"/>
    <x v="2"/>
    <x v="0"/>
    <n v="377.72"/>
    <n v="58.38"/>
    <n v="77.150000000000006"/>
    <n v="8099.63"/>
    <n v="436.1"/>
    <n v="77.150000000000006"/>
  </r>
  <r>
    <s v="I25_66to56"/>
    <s v="Win"/>
    <s v="TR012"/>
    <x v="1"/>
    <x v="7"/>
    <s v="Fi01"/>
    <x v="10"/>
    <s v="PM3.vld"/>
    <s v="e1"/>
    <n v="25"/>
    <n v="0"/>
    <s v="PM"/>
    <s v="PM3"/>
    <n v="15333"/>
    <n v="18991"/>
    <x v="1"/>
    <x v="3"/>
    <x v="0"/>
    <n v="1018.98"/>
    <n v="22.37"/>
    <n v="50.61"/>
    <n v="8160.39"/>
    <n v="1041.3499999999999"/>
    <n v="50.61"/>
  </r>
  <r>
    <s v="I25_66to56"/>
    <s v="Win"/>
    <s v="TR012"/>
    <x v="1"/>
    <x v="7"/>
    <s v="Fi01"/>
    <x v="10"/>
    <s v="PM3.vld"/>
    <s v="e1"/>
    <n v="25"/>
    <n v="0"/>
    <s v="PM"/>
    <s v="PM3"/>
    <n v="15740"/>
    <n v="15741"/>
    <x v="1"/>
    <x v="4"/>
    <x v="0"/>
    <n v="0"/>
    <n v="0"/>
    <n v="0"/>
    <n v="4894.0200000000004"/>
    <n v="0"/>
    <n v="0"/>
  </r>
  <r>
    <s v="I25_66to56"/>
    <s v="Win"/>
    <s v="TR012"/>
    <x v="1"/>
    <x v="7"/>
    <s v="Fi01"/>
    <x v="10"/>
    <s v="PM3.vld"/>
    <s v="e1"/>
    <n v="25"/>
    <n v="0"/>
    <s v="PM"/>
    <s v="PM3"/>
    <n v="15742"/>
    <n v="15743"/>
    <x v="0"/>
    <x v="5"/>
    <x v="0"/>
    <n v="0"/>
    <n v="0"/>
    <n v="0"/>
    <n v="3873.43"/>
    <n v="0"/>
    <n v="0"/>
  </r>
  <r>
    <s v="I25_66to56"/>
    <s v="Win"/>
    <s v="TR012"/>
    <x v="1"/>
    <x v="7"/>
    <s v="Fi01"/>
    <x v="10"/>
    <s v="PM3.vld"/>
    <s v="e1"/>
    <n v="25"/>
    <n v="0"/>
    <s v="PM"/>
    <s v="PM3"/>
    <n v="17350"/>
    <n v="17351"/>
    <x v="0"/>
    <x v="6"/>
    <x v="0"/>
    <n v="0"/>
    <n v="0"/>
    <n v="0"/>
    <n v="5307.3"/>
    <n v="0"/>
    <n v="0"/>
  </r>
  <r>
    <s v="I25_66to56"/>
    <s v="Win"/>
    <s v="TR012"/>
    <x v="1"/>
    <x v="7"/>
    <s v="Fi01"/>
    <x v="10"/>
    <s v="PM3.vld"/>
    <s v="e1"/>
    <n v="25"/>
    <n v="0"/>
    <s v="PM"/>
    <s v="PM3"/>
    <n v="17352"/>
    <n v="17353"/>
    <x v="1"/>
    <x v="7"/>
    <x v="0"/>
    <n v="0"/>
    <n v="0"/>
    <n v="0"/>
    <n v="5091.8500000000004"/>
    <n v="0"/>
    <n v="0"/>
  </r>
  <r>
    <s v="I25_66to56"/>
    <s v="Win"/>
    <s v="TR012"/>
    <x v="1"/>
    <x v="7"/>
    <s v="Fi01"/>
    <x v="10"/>
    <s v="PM3.vld"/>
    <s v="e1"/>
    <n v="25"/>
    <n v="0"/>
    <s v="PM"/>
    <s v="PM3"/>
    <n v="18993"/>
    <n v="15334"/>
    <x v="0"/>
    <x v="8"/>
    <x v="0"/>
    <n v="895.18"/>
    <n v="32.36"/>
    <n v="55.06"/>
    <n v="5738.46"/>
    <n v="927.54"/>
    <n v="55.06"/>
  </r>
  <r>
    <s v="I25_66to56"/>
    <s v="Win"/>
    <s v="TR012"/>
    <x v="1"/>
    <x v="7"/>
    <s v="Fi01"/>
    <x v="10"/>
    <s v="PM3.vld"/>
    <s v="e1"/>
    <n v="25"/>
    <n v="0"/>
    <s v="PM"/>
    <s v="PM3"/>
    <n v="18999"/>
    <n v="19000"/>
    <x v="1"/>
    <x v="9"/>
    <x v="0"/>
    <n v="108.76"/>
    <n v="13.2"/>
    <n v="75.91"/>
    <n v="8404.98"/>
    <n v="121.97"/>
    <n v="75.91"/>
  </r>
  <r>
    <s v="I25_66to56"/>
    <s v="Win"/>
    <s v="TR012"/>
    <x v="1"/>
    <x v="7"/>
    <s v="Fi01"/>
    <x v="10"/>
    <s v="PM3.vld"/>
    <s v="e1"/>
    <n v="25"/>
    <n v="0"/>
    <s v="PM"/>
    <s v="PM3"/>
    <n v="19002"/>
    <n v="19001"/>
    <x v="0"/>
    <x v="10"/>
    <x v="0"/>
    <n v="147.97"/>
    <n v="19.73"/>
    <n v="82.55"/>
    <n v="7060.14"/>
    <n v="167.69"/>
    <n v="82.55"/>
  </r>
  <r>
    <s v="I25_66to56"/>
    <s v="Win"/>
    <s v="TR012"/>
    <x v="1"/>
    <x v="7"/>
    <s v="Fi01"/>
    <x v="10"/>
    <s v="PM3.vld"/>
    <s v="e1"/>
    <n v="25"/>
    <n v="0"/>
    <s v="PM"/>
    <s v="PM3"/>
    <n v="19004"/>
    <n v="13271"/>
    <x v="1"/>
    <x v="11"/>
    <x v="0"/>
    <n v="234.09"/>
    <n v="30.37"/>
    <n v="180.81"/>
    <n v="9158.7800000000007"/>
    <n v="264.47000000000003"/>
    <n v="180.81"/>
  </r>
  <r>
    <s v="I25_66to56"/>
    <s v="Win"/>
    <s v="TR012"/>
    <x v="1"/>
    <x v="7"/>
    <s v="Fi01"/>
    <x v="10"/>
    <s v="PM3.vld"/>
    <s v="e1"/>
    <n v="25"/>
    <n v="0"/>
    <s v="PM"/>
    <s v="PM3"/>
    <n v="19017"/>
    <n v="19018"/>
    <x v="1"/>
    <x v="11"/>
    <x v="1"/>
    <n v="1152.82"/>
    <n v="119.19"/>
    <n v="591.12"/>
    <n v="1863.13"/>
    <n v="1272"/>
    <n v="591.12"/>
  </r>
  <r>
    <s v="I25_66to56"/>
    <s v="Win"/>
    <s v="TR012"/>
    <x v="1"/>
    <x v="7"/>
    <s v="Fi01"/>
    <x v="10"/>
    <s v="PM3.vld"/>
    <s v="e1"/>
    <n v="25"/>
    <n v="0"/>
    <s v="PM"/>
    <s v="PM3"/>
    <n v="19035"/>
    <n v="19036"/>
    <x v="1"/>
    <x v="9"/>
    <x v="1"/>
    <n v="526.05999999999995"/>
    <n v="46.55"/>
    <n v="337.62"/>
    <n v="910.23"/>
    <n v="572.61"/>
    <n v="337.62"/>
  </r>
  <r>
    <s v="I25_66to56"/>
    <s v="Win"/>
    <s v="TR012"/>
    <x v="1"/>
    <x v="7"/>
    <s v="Fi01"/>
    <x v="10"/>
    <s v="PM3.vld"/>
    <s v="e1"/>
    <n v="25"/>
    <n v="0"/>
    <s v="PM"/>
    <s v="PM3"/>
    <n v="19075"/>
    <n v="19076"/>
    <x v="1"/>
    <x v="4"/>
    <x v="1"/>
    <n v="633.91999999999996"/>
    <n v="2.67"/>
    <n v="22.41"/>
    <n v="659"/>
    <n v="636.59"/>
    <n v="22.41"/>
  </r>
  <r>
    <s v="I25_66to56"/>
    <s v="Win"/>
    <s v="TR012"/>
    <x v="1"/>
    <x v="7"/>
    <s v="Fi01"/>
    <x v="10"/>
    <s v="PM3.vld"/>
    <s v="e1"/>
    <n v="25"/>
    <n v="0"/>
    <s v="PM"/>
    <s v="PM3"/>
    <n v="19119"/>
    <n v="19120"/>
    <x v="1"/>
    <x v="7"/>
    <x v="1"/>
    <n v="718.95"/>
    <n v="34.04"/>
    <n v="133.85"/>
    <n v="886.84"/>
    <n v="752.99"/>
    <n v="133.85"/>
  </r>
  <r>
    <s v="I25_66to56"/>
    <s v="Win"/>
    <s v="TR012"/>
    <x v="1"/>
    <x v="7"/>
    <s v="Fi01"/>
    <x v="10"/>
    <s v="PM3.vld"/>
    <s v="e1"/>
    <n v="25"/>
    <n v="0"/>
    <s v="PM"/>
    <s v="PM3"/>
    <n v="19127"/>
    <n v="19239"/>
    <x v="0"/>
    <x v="0"/>
    <x v="1"/>
    <n v="1559.52"/>
    <n v="215.08"/>
    <n v="393.89"/>
    <n v="2168.4899999999998"/>
    <n v="1774.6"/>
    <n v="393.89"/>
  </r>
  <r>
    <s v="I25_66to56"/>
    <s v="Win"/>
    <s v="TR012"/>
    <x v="1"/>
    <x v="7"/>
    <s v="Fi01"/>
    <x v="10"/>
    <s v="PM3.vld"/>
    <s v="e1"/>
    <n v="25"/>
    <n v="0"/>
    <s v="PM"/>
    <s v="PM3"/>
    <n v="19131"/>
    <n v="19130"/>
    <x v="0"/>
    <x v="2"/>
    <x v="1"/>
    <n v="1476.03"/>
    <n v="187.73"/>
    <n v="421.53"/>
    <n v="2085.3000000000002"/>
    <n v="1663.76"/>
    <n v="421.53"/>
  </r>
  <r>
    <s v="I25_66to56"/>
    <s v="Win"/>
    <s v="TR012"/>
    <x v="1"/>
    <x v="7"/>
    <s v="Fi01"/>
    <x v="10"/>
    <s v="PM3.vld"/>
    <s v="e1"/>
    <n v="25"/>
    <n v="0"/>
    <s v="PM"/>
    <s v="PM3"/>
    <n v="19136"/>
    <n v="19135"/>
    <x v="0"/>
    <x v="1"/>
    <x v="1"/>
    <n v="1364.21"/>
    <n v="164.25"/>
    <n v="371.14"/>
    <n v="1899.6"/>
    <n v="1528.46"/>
    <n v="371.14"/>
  </r>
  <r>
    <s v="I25_66to56"/>
    <s v="Win"/>
    <s v="TR012"/>
    <x v="1"/>
    <x v="7"/>
    <s v="Fi01"/>
    <x v="10"/>
    <s v="PM3.vld"/>
    <s v="e1"/>
    <n v="25"/>
    <n v="0"/>
    <s v="PM"/>
    <s v="PM3"/>
    <n v="19149"/>
    <n v="19148"/>
    <x v="0"/>
    <x v="10"/>
    <x v="1"/>
    <n v="909.55"/>
    <n v="86.56"/>
    <n v="258.45999999999998"/>
    <n v="1254.57"/>
    <n v="996.11"/>
    <n v="258.45999999999998"/>
  </r>
  <r>
    <s v="I25_66to56"/>
    <s v="Win"/>
    <s v="TR012"/>
    <x v="1"/>
    <x v="7"/>
    <s v="Fi01"/>
    <x v="10"/>
    <s v="PM3.vld"/>
    <s v="e1"/>
    <n v="25"/>
    <n v="0"/>
    <s v="PM"/>
    <s v="PM3"/>
    <n v="19189"/>
    <n v="19188"/>
    <x v="0"/>
    <x v="5"/>
    <x v="1"/>
    <n v="453.84"/>
    <n v="1.17"/>
    <n v="106.51"/>
    <n v="561.51"/>
    <n v="455"/>
    <n v="106.51"/>
  </r>
  <r>
    <s v="I25_66to56"/>
    <s v="Win"/>
    <s v="TR012"/>
    <x v="1"/>
    <x v="7"/>
    <s v="Fi01"/>
    <x v="10"/>
    <s v="PM3.vld"/>
    <s v="e1"/>
    <n v="25"/>
    <n v="0"/>
    <s v="PM"/>
    <s v="PM3"/>
    <n v="19233"/>
    <n v="19232"/>
    <x v="0"/>
    <x v="6"/>
    <x v="1"/>
    <n v="730.18"/>
    <n v="36.67"/>
    <n v="150.54"/>
    <n v="917.39"/>
    <n v="766.85"/>
    <n v="150.54"/>
  </r>
  <r>
    <s v="I25_66to56"/>
    <s v="Win"/>
    <s v="TR012"/>
    <x v="1"/>
    <x v="7"/>
    <s v="Fi01"/>
    <x v="11"/>
    <s v="PM4.vld"/>
    <s v="e1"/>
    <n v="25"/>
    <n v="0"/>
    <s v="PM"/>
    <s v="PM4"/>
    <n v="5209"/>
    <n v="19241"/>
    <x v="0"/>
    <x v="0"/>
    <x v="0"/>
    <n v="143.69"/>
    <n v="16.329999999999998"/>
    <n v="87.2"/>
    <n v="5413.22"/>
    <n v="160.02000000000001"/>
    <n v="87.2"/>
  </r>
  <r>
    <s v="I25_66to56"/>
    <s v="Win"/>
    <s v="TR012"/>
    <x v="1"/>
    <x v="7"/>
    <s v="Fi01"/>
    <x v="11"/>
    <s v="PM4.vld"/>
    <s v="e1"/>
    <n v="25"/>
    <n v="0"/>
    <s v="PM"/>
    <s v="PM4"/>
    <n v="5394"/>
    <n v="15366"/>
    <x v="0"/>
    <x v="1"/>
    <x v="0"/>
    <n v="166.79"/>
    <n v="23.33"/>
    <n v="57.62"/>
    <n v="4861.43"/>
    <n v="190.12"/>
    <n v="57.62"/>
  </r>
  <r>
    <s v="I25_66to56"/>
    <s v="Win"/>
    <s v="TR012"/>
    <x v="1"/>
    <x v="7"/>
    <s v="Fi01"/>
    <x v="11"/>
    <s v="PM4.vld"/>
    <s v="e1"/>
    <n v="25"/>
    <n v="0"/>
    <s v="PM"/>
    <s v="PM4"/>
    <n v="13270"/>
    <n v="11802"/>
    <x v="0"/>
    <x v="2"/>
    <x v="0"/>
    <n v="293.26"/>
    <n v="44.95"/>
    <n v="40.65"/>
    <n v="4902.59"/>
    <n v="338.22"/>
    <n v="40.65"/>
  </r>
  <r>
    <s v="I25_66to56"/>
    <s v="Win"/>
    <s v="TR012"/>
    <x v="1"/>
    <x v="7"/>
    <s v="Fi01"/>
    <x v="11"/>
    <s v="PM4.vld"/>
    <s v="e1"/>
    <n v="25"/>
    <n v="0"/>
    <s v="PM"/>
    <s v="PM4"/>
    <n v="15333"/>
    <n v="18991"/>
    <x v="1"/>
    <x v="3"/>
    <x v="0"/>
    <n v="638.1"/>
    <n v="14.81"/>
    <n v="29.27"/>
    <n v="4373.01"/>
    <n v="652.91"/>
    <n v="29.27"/>
  </r>
  <r>
    <s v="I25_66to56"/>
    <s v="Win"/>
    <s v="TR012"/>
    <x v="1"/>
    <x v="7"/>
    <s v="Fi01"/>
    <x v="11"/>
    <s v="PM4.vld"/>
    <s v="e1"/>
    <n v="25"/>
    <n v="0"/>
    <s v="PM"/>
    <s v="PM4"/>
    <n v="15740"/>
    <n v="15741"/>
    <x v="1"/>
    <x v="4"/>
    <x v="0"/>
    <n v="0"/>
    <n v="0"/>
    <n v="0"/>
    <n v="2613.2199999999998"/>
    <n v="0"/>
    <n v="0"/>
  </r>
  <r>
    <s v="I25_66to56"/>
    <s v="Win"/>
    <s v="TR012"/>
    <x v="1"/>
    <x v="7"/>
    <s v="Fi01"/>
    <x v="11"/>
    <s v="PM4.vld"/>
    <s v="e1"/>
    <n v="25"/>
    <n v="0"/>
    <s v="PM"/>
    <s v="PM4"/>
    <n v="15742"/>
    <n v="15743"/>
    <x v="0"/>
    <x v="5"/>
    <x v="0"/>
    <n v="0"/>
    <n v="0"/>
    <n v="0"/>
    <n v="1940.57"/>
    <n v="0"/>
    <n v="0"/>
  </r>
  <r>
    <s v="I25_66to56"/>
    <s v="Win"/>
    <s v="TR012"/>
    <x v="1"/>
    <x v="7"/>
    <s v="Fi01"/>
    <x v="11"/>
    <s v="PM4.vld"/>
    <s v="e1"/>
    <n v="25"/>
    <n v="0"/>
    <s v="PM"/>
    <s v="PM4"/>
    <n v="17350"/>
    <n v="17351"/>
    <x v="0"/>
    <x v="6"/>
    <x v="0"/>
    <n v="0"/>
    <n v="0"/>
    <n v="0"/>
    <n v="2796.65"/>
    <n v="0"/>
    <n v="0"/>
  </r>
  <r>
    <s v="I25_66to56"/>
    <s v="Win"/>
    <s v="TR012"/>
    <x v="1"/>
    <x v="7"/>
    <s v="Fi01"/>
    <x v="11"/>
    <s v="PM4.vld"/>
    <s v="e1"/>
    <n v="25"/>
    <n v="0"/>
    <s v="PM"/>
    <s v="PM4"/>
    <n v="17352"/>
    <n v="17353"/>
    <x v="1"/>
    <x v="7"/>
    <x v="0"/>
    <n v="0"/>
    <n v="0"/>
    <n v="0"/>
    <n v="3059.43"/>
    <n v="0"/>
    <n v="0"/>
  </r>
  <r>
    <s v="I25_66to56"/>
    <s v="Win"/>
    <s v="TR012"/>
    <x v="1"/>
    <x v="7"/>
    <s v="Fi01"/>
    <x v="11"/>
    <s v="PM4.vld"/>
    <s v="e1"/>
    <n v="25"/>
    <n v="0"/>
    <s v="PM"/>
    <s v="PM4"/>
    <n v="18993"/>
    <n v="15334"/>
    <x v="0"/>
    <x v="8"/>
    <x v="0"/>
    <n v="454.45"/>
    <n v="16.5"/>
    <n v="29.27"/>
    <n v="2962.58"/>
    <n v="470.95"/>
    <n v="29.27"/>
  </r>
  <r>
    <s v="I25_66to56"/>
    <s v="Win"/>
    <s v="TR012"/>
    <x v="1"/>
    <x v="7"/>
    <s v="Fi01"/>
    <x v="11"/>
    <s v="PM4.vld"/>
    <s v="e1"/>
    <n v="25"/>
    <n v="0"/>
    <s v="PM"/>
    <s v="PM4"/>
    <n v="18999"/>
    <n v="19000"/>
    <x v="1"/>
    <x v="9"/>
    <x v="0"/>
    <n v="132.38"/>
    <n v="15.25"/>
    <n v="46.78"/>
    <n v="4872.3900000000003"/>
    <n v="147.63"/>
    <n v="46.78"/>
  </r>
  <r>
    <s v="I25_66to56"/>
    <s v="Win"/>
    <s v="TR012"/>
    <x v="1"/>
    <x v="7"/>
    <s v="Fi01"/>
    <x v="11"/>
    <s v="PM4.vld"/>
    <s v="e1"/>
    <n v="25"/>
    <n v="0"/>
    <s v="PM"/>
    <s v="PM4"/>
    <n v="19002"/>
    <n v="19001"/>
    <x v="0"/>
    <x v="10"/>
    <x v="0"/>
    <n v="82.4"/>
    <n v="10.64"/>
    <n v="47.58"/>
    <n v="4020.1"/>
    <n v="93.04"/>
    <n v="47.58"/>
  </r>
  <r>
    <s v="I25_66to56"/>
    <s v="Win"/>
    <s v="TR012"/>
    <x v="1"/>
    <x v="7"/>
    <s v="Fi01"/>
    <x v="11"/>
    <s v="PM4.vld"/>
    <s v="e1"/>
    <n v="25"/>
    <n v="0"/>
    <s v="PM"/>
    <s v="PM4"/>
    <n v="19004"/>
    <n v="13271"/>
    <x v="1"/>
    <x v="11"/>
    <x v="0"/>
    <n v="129.18"/>
    <n v="16.41"/>
    <n v="74.38"/>
    <n v="5325.4"/>
    <n v="145.59"/>
    <n v="74.38"/>
  </r>
  <r>
    <s v="I25_66to56"/>
    <s v="Win"/>
    <s v="TR012"/>
    <x v="1"/>
    <x v="7"/>
    <s v="Fi01"/>
    <x v="11"/>
    <s v="PM4.vld"/>
    <s v="e1"/>
    <n v="25"/>
    <n v="0"/>
    <s v="PM"/>
    <s v="PM4"/>
    <n v="19017"/>
    <n v="19018"/>
    <x v="1"/>
    <x v="11"/>
    <x v="1"/>
    <n v="1151.3699999999999"/>
    <n v="100.22"/>
    <n v="193.74"/>
    <n v="1445.33"/>
    <n v="1251.5899999999999"/>
    <n v="193.74"/>
  </r>
  <r>
    <s v="I25_66to56"/>
    <s v="Win"/>
    <s v="TR012"/>
    <x v="1"/>
    <x v="7"/>
    <s v="Fi01"/>
    <x v="11"/>
    <s v="PM4.vld"/>
    <s v="e1"/>
    <n v="25"/>
    <n v="0"/>
    <s v="PM"/>
    <s v="PM4"/>
    <n v="19035"/>
    <n v="19036"/>
    <x v="1"/>
    <x v="9"/>
    <x v="1"/>
    <n v="559.96"/>
    <n v="33.94"/>
    <n v="104.82"/>
    <n v="698.72"/>
    <n v="593.9"/>
    <n v="104.82"/>
  </r>
  <r>
    <s v="I25_66to56"/>
    <s v="Win"/>
    <s v="TR012"/>
    <x v="1"/>
    <x v="7"/>
    <s v="Fi01"/>
    <x v="11"/>
    <s v="PM4.vld"/>
    <s v="e1"/>
    <n v="25"/>
    <n v="0"/>
    <s v="PM"/>
    <s v="PM4"/>
    <n v="19075"/>
    <n v="19076"/>
    <x v="1"/>
    <x v="4"/>
    <x v="1"/>
    <n v="446.23"/>
    <n v="1.86"/>
    <n v="10.73"/>
    <n v="458.82"/>
    <n v="448.1"/>
    <n v="10.73"/>
  </r>
  <r>
    <s v="I25_66to56"/>
    <s v="Win"/>
    <s v="TR012"/>
    <x v="1"/>
    <x v="7"/>
    <s v="Fi01"/>
    <x v="11"/>
    <s v="PM4.vld"/>
    <s v="e1"/>
    <n v="25"/>
    <n v="0"/>
    <s v="PM"/>
    <s v="PM4"/>
    <n v="19119"/>
    <n v="19120"/>
    <x v="1"/>
    <x v="7"/>
    <x v="1"/>
    <n v="283.26"/>
    <n v="9.2200000000000006"/>
    <n v="72.91"/>
    <n v="365.39"/>
    <n v="292.48"/>
    <n v="72.91"/>
  </r>
  <r>
    <s v="I25_66to56"/>
    <s v="Win"/>
    <s v="TR012"/>
    <x v="1"/>
    <x v="7"/>
    <s v="Fi01"/>
    <x v="11"/>
    <s v="PM4.vld"/>
    <s v="e1"/>
    <n v="25"/>
    <n v="0"/>
    <s v="PM"/>
    <s v="PM4"/>
    <n v="19127"/>
    <n v="19239"/>
    <x v="0"/>
    <x v="0"/>
    <x v="1"/>
    <n v="1119.68"/>
    <n v="147.80000000000001"/>
    <n v="195.64"/>
    <n v="1463.11"/>
    <n v="1267.47"/>
    <n v="195.64"/>
  </r>
  <r>
    <s v="I25_66to56"/>
    <s v="Win"/>
    <s v="TR012"/>
    <x v="1"/>
    <x v="7"/>
    <s v="Fi01"/>
    <x v="11"/>
    <s v="PM4.vld"/>
    <s v="e1"/>
    <n v="25"/>
    <n v="0"/>
    <s v="PM"/>
    <s v="PM4"/>
    <n v="19131"/>
    <n v="19130"/>
    <x v="0"/>
    <x v="2"/>
    <x v="1"/>
    <n v="1060.8599999999999"/>
    <n v="128.94"/>
    <n v="226.25"/>
    <n v="1416.06"/>
    <n v="1189.8"/>
    <n v="226.25"/>
  </r>
  <r>
    <s v="I25_66to56"/>
    <s v="Win"/>
    <s v="TR012"/>
    <x v="1"/>
    <x v="7"/>
    <s v="Fi01"/>
    <x v="11"/>
    <s v="PM4.vld"/>
    <s v="e1"/>
    <n v="25"/>
    <n v="0"/>
    <s v="PM"/>
    <s v="PM4"/>
    <n v="19136"/>
    <n v="19135"/>
    <x v="0"/>
    <x v="1"/>
    <x v="1"/>
    <n v="975.69"/>
    <n v="113.97"/>
    <n v="197.14"/>
    <n v="1286.8"/>
    <n v="1089.6600000000001"/>
    <n v="197.14"/>
  </r>
  <r>
    <s v="I25_66to56"/>
    <s v="Win"/>
    <s v="TR012"/>
    <x v="1"/>
    <x v="7"/>
    <s v="Fi01"/>
    <x v="11"/>
    <s v="PM4.vld"/>
    <s v="e1"/>
    <n v="25"/>
    <n v="0"/>
    <s v="PM"/>
    <s v="PM4"/>
    <n v="19149"/>
    <n v="19148"/>
    <x v="0"/>
    <x v="10"/>
    <x v="1"/>
    <n v="556.42999999999995"/>
    <n v="51.05"/>
    <n v="124.67"/>
    <n v="732.15"/>
    <n v="607.48"/>
    <n v="124.67"/>
  </r>
  <r>
    <s v="I25_66to56"/>
    <s v="Win"/>
    <s v="TR012"/>
    <x v="1"/>
    <x v="7"/>
    <s v="Fi01"/>
    <x v="11"/>
    <s v="PM4.vld"/>
    <s v="e1"/>
    <n v="25"/>
    <n v="0"/>
    <s v="PM"/>
    <s v="PM4"/>
    <n v="19189"/>
    <n v="19188"/>
    <x v="0"/>
    <x v="5"/>
    <x v="1"/>
    <n v="240.73"/>
    <n v="0.4"/>
    <n v="50.91"/>
    <n v="292.04000000000002"/>
    <n v="241.13"/>
    <n v="50.91"/>
  </r>
  <r>
    <s v="I25_66to56"/>
    <s v="Win"/>
    <s v="TR012"/>
    <x v="1"/>
    <x v="7"/>
    <s v="Fi01"/>
    <x v="11"/>
    <s v="PM4.vld"/>
    <s v="e1"/>
    <n v="25"/>
    <n v="0"/>
    <s v="PM"/>
    <s v="PM4"/>
    <n v="19233"/>
    <n v="19232"/>
    <x v="0"/>
    <x v="6"/>
    <x v="1"/>
    <n v="268.63"/>
    <n v="12.37"/>
    <n v="73.16"/>
    <n v="354.16"/>
    <n v="281"/>
    <n v="73.16"/>
  </r>
  <r>
    <s v="I25_66to56"/>
    <s v="Win"/>
    <s v="TR012"/>
    <x v="2"/>
    <x v="7"/>
    <s v="Fi01"/>
    <x v="0"/>
    <s v="AM1.vld"/>
    <s v="e1"/>
    <n v="35"/>
    <n v="0"/>
    <s v="AM"/>
    <s v="AM1"/>
    <n v="5209"/>
    <n v="19241"/>
    <x v="0"/>
    <x v="0"/>
    <x v="0"/>
    <n v="36.68"/>
    <n v="2.1800000000000002"/>
    <n v="19.22"/>
    <n v="2380.4499999999998"/>
    <n v="38.869999999999997"/>
    <n v="19.22"/>
  </r>
  <r>
    <s v="I25_66to56"/>
    <s v="Win"/>
    <s v="TR012"/>
    <x v="2"/>
    <x v="7"/>
    <s v="Fi01"/>
    <x v="0"/>
    <s v="AM1.vld"/>
    <s v="e1"/>
    <n v="35"/>
    <n v="0"/>
    <s v="AM"/>
    <s v="AM1"/>
    <n v="5394"/>
    <n v="15366"/>
    <x v="0"/>
    <x v="1"/>
    <x v="0"/>
    <n v="11.43"/>
    <n v="0.7"/>
    <n v="8.25"/>
    <n v="1913.6"/>
    <n v="12.14"/>
    <n v="8.25"/>
  </r>
  <r>
    <s v="I25_66to56"/>
    <s v="Win"/>
    <s v="TR012"/>
    <x v="2"/>
    <x v="7"/>
    <s v="Fi01"/>
    <x v="0"/>
    <s v="AM1.vld"/>
    <s v="e1"/>
    <n v="35"/>
    <n v="0"/>
    <s v="AM"/>
    <s v="AM1"/>
    <n v="13270"/>
    <n v="11802"/>
    <x v="0"/>
    <x v="2"/>
    <x v="0"/>
    <n v="17.39"/>
    <n v="1.49"/>
    <n v="8.0399999999999991"/>
    <n v="1907.36"/>
    <n v="18.88"/>
    <n v="8.0399999999999991"/>
  </r>
  <r>
    <s v="I25_66to56"/>
    <s v="Win"/>
    <s v="TR012"/>
    <x v="2"/>
    <x v="7"/>
    <s v="Fi01"/>
    <x v="0"/>
    <s v="AM1.vld"/>
    <s v="e1"/>
    <n v="35"/>
    <n v="0"/>
    <s v="AM"/>
    <s v="AM1"/>
    <n v="15333"/>
    <n v="18991"/>
    <x v="1"/>
    <x v="3"/>
    <x v="0"/>
    <n v="66.72"/>
    <n v="1.08"/>
    <n v="4.8499999999999996"/>
    <n v="1319.37"/>
    <n v="67.790000000000006"/>
    <n v="4.8499999999999996"/>
  </r>
  <r>
    <s v="I25_66to56"/>
    <s v="Win"/>
    <s v="TR012"/>
    <x v="2"/>
    <x v="7"/>
    <s v="Fi01"/>
    <x v="0"/>
    <s v="AM1.vld"/>
    <s v="e1"/>
    <n v="35"/>
    <n v="0"/>
    <s v="AM"/>
    <s v="AM1"/>
    <n v="15740"/>
    <n v="15741"/>
    <x v="1"/>
    <x v="4"/>
    <x v="0"/>
    <n v="0"/>
    <n v="0"/>
    <n v="0"/>
    <n v="1254.1199999999999"/>
    <n v="0"/>
    <n v="0"/>
  </r>
  <r>
    <s v="I25_66to56"/>
    <s v="Win"/>
    <s v="TR012"/>
    <x v="2"/>
    <x v="7"/>
    <s v="Fi01"/>
    <x v="0"/>
    <s v="AM1.vld"/>
    <s v="e1"/>
    <n v="35"/>
    <n v="0"/>
    <s v="AM"/>
    <s v="AM1"/>
    <n v="15742"/>
    <n v="15743"/>
    <x v="0"/>
    <x v="5"/>
    <x v="0"/>
    <n v="0"/>
    <n v="0"/>
    <n v="0"/>
    <n v="1365.46"/>
    <n v="0"/>
    <n v="0"/>
  </r>
  <r>
    <s v="I25_66to56"/>
    <s v="Win"/>
    <s v="TR012"/>
    <x v="2"/>
    <x v="7"/>
    <s v="Fi01"/>
    <x v="0"/>
    <s v="AM1.vld"/>
    <s v="e1"/>
    <n v="35"/>
    <n v="0"/>
    <s v="AM"/>
    <s v="AM1"/>
    <n v="17350"/>
    <n v="17351"/>
    <x v="0"/>
    <x v="6"/>
    <x v="0"/>
    <n v="0"/>
    <n v="0"/>
    <n v="0"/>
    <n v="919.95"/>
    <n v="0"/>
    <n v="0"/>
  </r>
  <r>
    <s v="I25_66to56"/>
    <s v="Win"/>
    <s v="TR012"/>
    <x v="2"/>
    <x v="7"/>
    <s v="Fi01"/>
    <x v="0"/>
    <s v="AM1.vld"/>
    <s v="e1"/>
    <n v="35"/>
    <n v="0"/>
    <s v="AM"/>
    <s v="AM1"/>
    <n v="17352"/>
    <n v="17353"/>
    <x v="1"/>
    <x v="7"/>
    <x v="0"/>
    <n v="0"/>
    <n v="0"/>
    <n v="0"/>
    <n v="929.42"/>
    <n v="0"/>
    <n v="0"/>
  </r>
  <r>
    <s v="I25_66to56"/>
    <s v="Win"/>
    <s v="TR012"/>
    <x v="2"/>
    <x v="7"/>
    <s v="Fi01"/>
    <x v="0"/>
    <s v="AM1.vld"/>
    <s v="e1"/>
    <n v="35"/>
    <n v="0"/>
    <s v="AM"/>
    <s v="AM1"/>
    <n v="18993"/>
    <n v="15334"/>
    <x v="0"/>
    <x v="8"/>
    <x v="0"/>
    <n v="94.98"/>
    <n v="2.34"/>
    <n v="12.78"/>
    <n v="2221.9899999999998"/>
    <n v="97.32"/>
    <n v="12.78"/>
  </r>
  <r>
    <s v="I25_66to56"/>
    <s v="Win"/>
    <s v="TR012"/>
    <x v="2"/>
    <x v="7"/>
    <s v="Fi01"/>
    <x v="0"/>
    <s v="AM1.vld"/>
    <s v="e1"/>
    <n v="35"/>
    <n v="0"/>
    <s v="AM"/>
    <s v="AM1"/>
    <n v="18999"/>
    <n v="19000"/>
    <x v="1"/>
    <x v="9"/>
    <x v="0"/>
    <n v="50.87"/>
    <n v="4.03"/>
    <n v="13.53"/>
    <n v="2082.5500000000002"/>
    <n v="54.9"/>
    <n v="13.53"/>
  </r>
  <r>
    <s v="I25_66to56"/>
    <s v="Win"/>
    <s v="TR012"/>
    <x v="2"/>
    <x v="7"/>
    <s v="Fi01"/>
    <x v="0"/>
    <s v="AM1.vld"/>
    <s v="e1"/>
    <n v="35"/>
    <n v="0"/>
    <s v="AM"/>
    <s v="AM1"/>
    <n v="19002"/>
    <n v="19001"/>
    <x v="0"/>
    <x v="10"/>
    <x v="0"/>
    <n v="5.87"/>
    <n v="0.44"/>
    <n v="10.35"/>
    <n v="2157.02"/>
    <n v="6.31"/>
    <n v="10.35"/>
  </r>
  <r>
    <s v="I25_66to56"/>
    <s v="Win"/>
    <s v="TR012"/>
    <x v="2"/>
    <x v="7"/>
    <s v="Fi01"/>
    <x v="0"/>
    <s v="AM1.vld"/>
    <s v="e1"/>
    <n v="35"/>
    <n v="0"/>
    <s v="AM"/>
    <s v="AM1"/>
    <n v="19004"/>
    <n v="13271"/>
    <x v="1"/>
    <x v="11"/>
    <x v="0"/>
    <n v="7.64"/>
    <n v="0.65"/>
    <n v="3.82"/>
    <n v="1087.6199999999999"/>
    <n v="8.2899999999999991"/>
    <n v="3.82"/>
  </r>
  <r>
    <s v="I25_66to56"/>
    <s v="Win"/>
    <s v="TR012"/>
    <x v="2"/>
    <x v="7"/>
    <s v="Fi01"/>
    <x v="0"/>
    <s v="AM1.vld"/>
    <s v="e1"/>
    <n v="35"/>
    <n v="0"/>
    <s v="AM"/>
    <s v="AM1"/>
    <n v="19017"/>
    <n v="19018"/>
    <x v="1"/>
    <x v="11"/>
    <x v="1"/>
    <n v="166.51"/>
    <n v="13.42"/>
    <n v="24.55"/>
    <n v="204.48"/>
    <n v="179.93"/>
    <n v="24.55"/>
  </r>
  <r>
    <s v="I25_66to56"/>
    <s v="Win"/>
    <s v="TR012"/>
    <x v="2"/>
    <x v="7"/>
    <s v="Fi01"/>
    <x v="0"/>
    <s v="AM1.vld"/>
    <s v="e1"/>
    <n v="35"/>
    <n v="0"/>
    <s v="AM"/>
    <s v="AM1"/>
    <n v="19035"/>
    <n v="19036"/>
    <x v="1"/>
    <x v="9"/>
    <x v="1"/>
    <n v="55.07"/>
    <n v="3.52"/>
    <n v="19.78"/>
    <n v="78.37"/>
    <n v="58.59"/>
    <n v="19.78"/>
  </r>
  <r>
    <s v="I25_66to56"/>
    <s v="Win"/>
    <s v="TR012"/>
    <x v="2"/>
    <x v="7"/>
    <s v="Fi01"/>
    <x v="0"/>
    <s v="AM1.vld"/>
    <s v="e1"/>
    <n v="35"/>
    <n v="0"/>
    <s v="AM"/>
    <s v="AM1"/>
    <n v="19075"/>
    <n v="19076"/>
    <x v="1"/>
    <x v="4"/>
    <x v="1"/>
    <n v="33.6"/>
    <n v="0"/>
    <n v="5.21"/>
    <n v="38.81"/>
    <n v="33.6"/>
    <n v="5.21"/>
  </r>
  <r>
    <s v="I25_66to56"/>
    <s v="Win"/>
    <s v="TR012"/>
    <x v="2"/>
    <x v="7"/>
    <s v="Fi01"/>
    <x v="0"/>
    <s v="AM1.vld"/>
    <s v="e1"/>
    <n v="35"/>
    <n v="0"/>
    <s v="AM"/>
    <s v="AM1"/>
    <n v="19119"/>
    <n v="19120"/>
    <x v="1"/>
    <x v="7"/>
    <x v="1"/>
    <n v="5.93"/>
    <n v="0"/>
    <n v="16.989999999999998"/>
    <n v="22.93"/>
    <n v="5.94"/>
    <n v="16.989999999999998"/>
  </r>
  <r>
    <s v="I25_66to56"/>
    <s v="Win"/>
    <s v="TR012"/>
    <x v="2"/>
    <x v="7"/>
    <s v="Fi01"/>
    <x v="0"/>
    <s v="AM1.vld"/>
    <s v="e1"/>
    <n v="35"/>
    <n v="0"/>
    <s v="AM"/>
    <s v="AM1"/>
    <n v="19127"/>
    <n v="19239"/>
    <x v="0"/>
    <x v="0"/>
    <x v="1"/>
    <n v="67.37"/>
    <n v="5.63"/>
    <n v="32.44"/>
    <n v="105.44"/>
    <n v="73.010000000000005"/>
    <n v="32.44"/>
  </r>
  <r>
    <s v="I25_66to56"/>
    <s v="Win"/>
    <s v="TR012"/>
    <x v="2"/>
    <x v="7"/>
    <s v="Fi01"/>
    <x v="0"/>
    <s v="AM1.vld"/>
    <s v="e1"/>
    <n v="35"/>
    <n v="0"/>
    <s v="AM"/>
    <s v="AM1"/>
    <n v="19131"/>
    <n v="19130"/>
    <x v="0"/>
    <x v="2"/>
    <x v="1"/>
    <n v="86.9"/>
    <n v="6.38"/>
    <n v="35.78"/>
    <n v="129.06"/>
    <n v="93.28"/>
    <n v="35.78"/>
  </r>
  <r>
    <s v="I25_66to56"/>
    <s v="Win"/>
    <s v="TR012"/>
    <x v="2"/>
    <x v="7"/>
    <s v="Fi01"/>
    <x v="0"/>
    <s v="AM1.vld"/>
    <s v="e1"/>
    <n v="35"/>
    <n v="0"/>
    <s v="AM"/>
    <s v="AM1"/>
    <n v="19136"/>
    <n v="19135"/>
    <x v="0"/>
    <x v="1"/>
    <x v="1"/>
    <n v="86.25"/>
    <n v="6.52"/>
    <n v="42.25"/>
    <n v="135.02000000000001"/>
    <n v="92.78"/>
    <n v="42.25"/>
  </r>
  <r>
    <s v="I25_66to56"/>
    <s v="Win"/>
    <s v="TR012"/>
    <x v="2"/>
    <x v="7"/>
    <s v="Fi01"/>
    <x v="0"/>
    <s v="AM1.vld"/>
    <s v="e1"/>
    <n v="35"/>
    <n v="0"/>
    <s v="AM"/>
    <s v="AM1"/>
    <n v="19149"/>
    <n v="19148"/>
    <x v="0"/>
    <x v="10"/>
    <x v="1"/>
    <n v="68.3"/>
    <n v="4.1900000000000004"/>
    <n v="27.04"/>
    <n v="99.53"/>
    <n v="72.489999999999995"/>
    <n v="27.04"/>
  </r>
  <r>
    <s v="I25_66to56"/>
    <s v="Win"/>
    <s v="TR012"/>
    <x v="2"/>
    <x v="7"/>
    <s v="Fi01"/>
    <x v="0"/>
    <s v="AM1.vld"/>
    <s v="e1"/>
    <n v="35"/>
    <n v="0"/>
    <s v="AM"/>
    <s v="AM1"/>
    <n v="19189"/>
    <n v="19188"/>
    <x v="0"/>
    <x v="5"/>
    <x v="1"/>
    <n v="56.98"/>
    <n v="0.24"/>
    <n v="7.93"/>
    <n v="65.14"/>
    <n v="57.22"/>
    <n v="7.93"/>
  </r>
  <r>
    <s v="I25_66to56"/>
    <s v="Win"/>
    <s v="TR012"/>
    <x v="2"/>
    <x v="7"/>
    <s v="Fi01"/>
    <x v="0"/>
    <s v="AM1.vld"/>
    <s v="e1"/>
    <n v="35"/>
    <n v="0"/>
    <s v="AM"/>
    <s v="AM1"/>
    <n v="19233"/>
    <n v="19232"/>
    <x v="0"/>
    <x v="6"/>
    <x v="1"/>
    <n v="22.21"/>
    <n v="0.66"/>
    <n v="18.57"/>
    <n v="41.44"/>
    <n v="22.87"/>
    <n v="18.57"/>
  </r>
  <r>
    <s v="I25_66to56"/>
    <s v="Win"/>
    <s v="TR012"/>
    <x v="2"/>
    <x v="7"/>
    <s v="Fi01"/>
    <x v="1"/>
    <s v="AM2.vld"/>
    <s v="e1"/>
    <n v="35"/>
    <n v="0"/>
    <s v="AM"/>
    <s v="AM2"/>
    <n v="5209"/>
    <n v="19241"/>
    <x v="0"/>
    <x v="0"/>
    <x v="0"/>
    <n v="239.19"/>
    <n v="16.989999999999998"/>
    <n v="40.81"/>
    <n v="4199.33"/>
    <n v="256.18"/>
    <n v="40.81"/>
  </r>
  <r>
    <s v="I25_66to56"/>
    <s v="Win"/>
    <s v="TR012"/>
    <x v="2"/>
    <x v="7"/>
    <s v="Fi01"/>
    <x v="1"/>
    <s v="AM2.vld"/>
    <s v="e1"/>
    <n v="35"/>
    <n v="0"/>
    <s v="AM"/>
    <s v="AM2"/>
    <n v="5394"/>
    <n v="15366"/>
    <x v="0"/>
    <x v="1"/>
    <x v="0"/>
    <n v="116.31"/>
    <n v="13.64"/>
    <n v="32.159999999999997"/>
    <n v="3350.75"/>
    <n v="129.94999999999999"/>
    <n v="32.159999999999997"/>
  </r>
  <r>
    <s v="I25_66to56"/>
    <s v="Win"/>
    <s v="TR012"/>
    <x v="2"/>
    <x v="7"/>
    <s v="Fi01"/>
    <x v="1"/>
    <s v="AM2.vld"/>
    <s v="e1"/>
    <n v="35"/>
    <n v="0"/>
    <s v="AM"/>
    <s v="AM2"/>
    <n v="13270"/>
    <n v="11802"/>
    <x v="0"/>
    <x v="2"/>
    <x v="0"/>
    <n v="96.35"/>
    <n v="8.3800000000000008"/>
    <n v="18.059999999999999"/>
    <n v="3417.27"/>
    <n v="104.73"/>
    <n v="18.059999999999999"/>
  </r>
  <r>
    <s v="I25_66to56"/>
    <s v="Win"/>
    <s v="TR012"/>
    <x v="2"/>
    <x v="7"/>
    <s v="Fi01"/>
    <x v="1"/>
    <s v="AM2.vld"/>
    <s v="e1"/>
    <n v="35"/>
    <n v="0"/>
    <s v="AM"/>
    <s v="AM2"/>
    <n v="15333"/>
    <n v="18991"/>
    <x v="1"/>
    <x v="3"/>
    <x v="0"/>
    <n v="291.73"/>
    <n v="4.7699999999999996"/>
    <n v="9.1199999999999992"/>
    <n v="2208.1"/>
    <n v="296.49"/>
    <n v="9.1199999999999992"/>
  </r>
  <r>
    <s v="I25_66to56"/>
    <s v="Win"/>
    <s v="TR012"/>
    <x v="2"/>
    <x v="7"/>
    <s v="Fi01"/>
    <x v="1"/>
    <s v="AM2.vld"/>
    <s v="e1"/>
    <n v="35"/>
    <n v="0"/>
    <s v="AM"/>
    <s v="AM2"/>
    <n v="15740"/>
    <n v="15741"/>
    <x v="1"/>
    <x v="4"/>
    <x v="0"/>
    <n v="0"/>
    <n v="0"/>
    <n v="0"/>
    <n v="1852.75"/>
    <n v="0"/>
    <n v="0"/>
  </r>
  <r>
    <s v="I25_66to56"/>
    <s v="Win"/>
    <s v="TR012"/>
    <x v="2"/>
    <x v="7"/>
    <s v="Fi01"/>
    <x v="1"/>
    <s v="AM2.vld"/>
    <s v="e1"/>
    <n v="35"/>
    <n v="0"/>
    <s v="AM"/>
    <s v="AM2"/>
    <n v="15742"/>
    <n v="15743"/>
    <x v="0"/>
    <x v="5"/>
    <x v="0"/>
    <n v="0"/>
    <n v="0"/>
    <n v="0"/>
    <n v="1673.43"/>
    <n v="0"/>
    <n v="0"/>
  </r>
  <r>
    <s v="I25_66to56"/>
    <s v="Win"/>
    <s v="TR012"/>
    <x v="2"/>
    <x v="7"/>
    <s v="Fi01"/>
    <x v="1"/>
    <s v="AM2.vld"/>
    <s v="e1"/>
    <n v="35"/>
    <n v="0"/>
    <s v="AM"/>
    <s v="AM2"/>
    <n v="17350"/>
    <n v="17351"/>
    <x v="0"/>
    <x v="6"/>
    <x v="0"/>
    <n v="0"/>
    <n v="0"/>
    <n v="0"/>
    <n v="1419.44"/>
    <n v="0"/>
    <n v="0"/>
  </r>
  <r>
    <s v="I25_66to56"/>
    <s v="Win"/>
    <s v="TR012"/>
    <x v="2"/>
    <x v="7"/>
    <s v="Fi01"/>
    <x v="1"/>
    <s v="AM2.vld"/>
    <s v="e1"/>
    <n v="35"/>
    <n v="0"/>
    <s v="AM"/>
    <s v="AM2"/>
    <n v="17352"/>
    <n v="17353"/>
    <x v="1"/>
    <x v="7"/>
    <x v="0"/>
    <n v="0"/>
    <n v="0"/>
    <n v="0"/>
    <n v="1431.8"/>
    <n v="0"/>
    <n v="0"/>
  </r>
  <r>
    <s v="I25_66to56"/>
    <s v="Win"/>
    <s v="TR012"/>
    <x v="2"/>
    <x v="7"/>
    <s v="Fi01"/>
    <x v="1"/>
    <s v="AM2.vld"/>
    <s v="e1"/>
    <n v="35"/>
    <n v="0"/>
    <s v="AM"/>
    <s v="AM2"/>
    <n v="18993"/>
    <n v="15334"/>
    <x v="0"/>
    <x v="8"/>
    <x v="0"/>
    <n v="480.09"/>
    <n v="15.76"/>
    <n v="21.95"/>
    <n v="3229.19"/>
    <n v="495.85"/>
    <n v="21.95"/>
  </r>
  <r>
    <s v="I25_66to56"/>
    <s v="Win"/>
    <s v="TR012"/>
    <x v="2"/>
    <x v="7"/>
    <s v="Fi01"/>
    <x v="1"/>
    <s v="AM2.vld"/>
    <s v="e1"/>
    <n v="35"/>
    <n v="0"/>
    <s v="AM"/>
    <s v="AM2"/>
    <n v="18999"/>
    <n v="19000"/>
    <x v="1"/>
    <x v="9"/>
    <x v="0"/>
    <n v="58.88"/>
    <n v="4.96"/>
    <n v="21.4"/>
    <n v="2999.79"/>
    <n v="63.84"/>
    <n v="21.4"/>
  </r>
  <r>
    <s v="I25_66to56"/>
    <s v="Win"/>
    <s v="TR012"/>
    <x v="2"/>
    <x v="7"/>
    <s v="Fi01"/>
    <x v="1"/>
    <s v="AM2.vld"/>
    <s v="e1"/>
    <n v="35"/>
    <n v="0"/>
    <s v="AM"/>
    <s v="AM2"/>
    <n v="19002"/>
    <n v="19001"/>
    <x v="0"/>
    <x v="10"/>
    <x v="0"/>
    <n v="89.62"/>
    <n v="8.2799999999999994"/>
    <n v="20.97"/>
    <n v="3323.22"/>
    <n v="97.91"/>
    <n v="20.97"/>
  </r>
  <r>
    <s v="I25_66to56"/>
    <s v="Win"/>
    <s v="TR012"/>
    <x v="2"/>
    <x v="7"/>
    <s v="Fi01"/>
    <x v="1"/>
    <s v="AM2.vld"/>
    <s v="e1"/>
    <n v="35"/>
    <n v="0"/>
    <s v="AM"/>
    <s v="AM2"/>
    <n v="19004"/>
    <n v="13271"/>
    <x v="1"/>
    <x v="11"/>
    <x v="0"/>
    <n v="3.69"/>
    <n v="0.31"/>
    <n v="8.34"/>
    <n v="2118.59"/>
    <n v="4"/>
    <n v="8.34"/>
  </r>
  <r>
    <s v="I25_66to56"/>
    <s v="Win"/>
    <s v="TR012"/>
    <x v="2"/>
    <x v="7"/>
    <s v="Fi01"/>
    <x v="1"/>
    <s v="AM2.vld"/>
    <s v="e1"/>
    <n v="35"/>
    <n v="0"/>
    <s v="AM"/>
    <s v="AM2"/>
    <n v="19017"/>
    <n v="19018"/>
    <x v="1"/>
    <x v="11"/>
    <x v="1"/>
    <n v="217.98"/>
    <n v="17.38"/>
    <n v="51.3"/>
    <n v="286.66000000000003"/>
    <n v="235.36"/>
    <n v="51.3"/>
  </r>
  <r>
    <s v="I25_66to56"/>
    <s v="Win"/>
    <s v="TR012"/>
    <x v="2"/>
    <x v="7"/>
    <s v="Fi01"/>
    <x v="1"/>
    <s v="AM2.vld"/>
    <s v="e1"/>
    <n v="35"/>
    <n v="0"/>
    <s v="AM"/>
    <s v="AM2"/>
    <n v="19035"/>
    <n v="19036"/>
    <x v="1"/>
    <x v="9"/>
    <x v="1"/>
    <n v="126.51"/>
    <n v="7.59"/>
    <n v="39.119999999999997"/>
    <n v="173.21"/>
    <n v="134.1"/>
    <n v="39.119999999999997"/>
  </r>
  <r>
    <s v="I25_66to56"/>
    <s v="Win"/>
    <s v="TR012"/>
    <x v="2"/>
    <x v="7"/>
    <s v="Fi01"/>
    <x v="1"/>
    <s v="AM2.vld"/>
    <s v="e1"/>
    <n v="35"/>
    <n v="0"/>
    <s v="AM"/>
    <s v="AM2"/>
    <n v="19075"/>
    <n v="19076"/>
    <x v="1"/>
    <x v="4"/>
    <x v="1"/>
    <n v="170.4"/>
    <n v="0.24"/>
    <n v="7.14"/>
    <n v="177.79"/>
    <n v="170.65"/>
    <n v="7.14"/>
  </r>
  <r>
    <s v="I25_66to56"/>
    <s v="Win"/>
    <s v="TR012"/>
    <x v="2"/>
    <x v="7"/>
    <s v="Fi01"/>
    <x v="1"/>
    <s v="AM2.vld"/>
    <s v="e1"/>
    <n v="35"/>
    <n v="0"/>
    <s v="AM"/>
    <s v="AM2"/>
    <n v="19119"/>
    <n v="19120"/>
    <x v="1"/>
    <x v="7"/>
    <x v="1"/>
    <n v="72.5"/>
    <n v="2.96"/>
    <n v="29.8"/>
    <n v="105.26"/>
    <n v="75.459999999999994"/>
    <n v="29.8"/>
  </r>
  <r>
    <s v="I25_66to56"/>
    <s v="Win"/>
    <s v="TR012"/>
    <x v="2"/>
    <x v="7"/>
    <s v="Fi01"/>
    <x v="1"/>
    <s v="AM2.vld"/>
    <s v="e1"/>
    <n v="35"/>
    <n v="0"/>
    <s v="AM"/>
    <s v="AM2"/>
    <n v="19127"/>
    <n v="19239"/>
    <x v="0"/>
    <x v="0"/>
    <x v="1"/>
    <n v="642.99"/>
    <n v="59.82"/>
    <n v="105.56"/>
    <n v="808.37"/>
    <n v="702.81"/>
    <n v="105.56"/>
  </r>
  <r>
    <s v="I25_66to56"/>
    <s v="Win"/>
    <s v="TR012"/>
    <x v="2"/>
    <x v="7"/>
    <s v="Fi01"/>
    <x v="1"/>
    <s v="AM2.vld"/>
    <s v="e1"/>
    <n v="35"/>
    <n v="0"/>
    <s v="AM"/>
    <s v="AM2"/>
    <n v="19131"/>
    <n v="19130"/>
    <x v="0"/>
    <x v="2"/>
    <x v="1"/>
    <n v="952.86"/>
    <n v="82.29"/>
    <n v="121.18"/>
    <n v="1156.33"/>
    <n v="1035.1500000000001"/>
    <n v="121.18"/>
  </r>
  <r>
    <s v="I25_66to56"/>
    <s v="Win"/>
    <s v="TR012"/>
    <x v="2"/>
    <x v="7"/>
    <s v="Fi01"/>
    <x v="1"/>
    <s v="AM2.vld"/>
    <s v="e1"/>
    <n v="35"/>
    <n v="0"/>
    <s v="AM"/>
    <s v="AM2"/>
    <n v="19136"/>
    <n v="19135"/>
    <x v="0"/>
    <x v="1"/>
    <x v="1"/>
    <n v="971.39"/>
    <n v="76.78"/>
    <n v="101.12"/>
    <n v="1149.29"/>
    <n v="1048.17"/>
    <n v="101.12"/>
  </r>
  <r>
    <s v="I25_66to56"/>
    <s v="Win"/>
    <s v="TR012"/>
    <x v="2"/>
    <x v="7"/>
    <s v="Fi01"/>
    <x v="1"/>
    <s v="AM2.vld"/>
    <s v="e1"/>
    <n v="35"/>
    <n v="0"/>
    <s v="AM"/>
    <s v="AM2"/>
    <n v="19149"/>
    <n v="19148"/>
    <x v="0"/>
    <x v="10"/>
    <x v="1"/>
    <n v="634.11"/>
    <n v="41.24"/>
    <n v="64.03"/>
    <n v="739.37"/>
    <n v="675.35"/>
    <n v="64.03"/>
  </r>
  <r>
    <s v="I25_66to56"/>
    <s v="Win"/>
    <s v="TR012"/>
    <x v="2"/>
    <x v="7"/>
    <s v="Fi01"/>
    <x v="1"/>
    <s v="AM2.vld"/>
    <s v="e1"/>
    <n v="35"/>
    <n v="0"/>
    <s v="AM"/>
    <s v="AM2"/>
    <n v="19189"/>
    <n v="19188"/>
    <x v="0"/>
    <x v="5"/>
    <x v="1"/>
    <n v="239.49"/>
    <n v="1.56"/>
    <n v="10.47"/>
    <n v="251.52"/>
    <n v="241.05"/>
    <n v="10.47"/>
  </r>
  <r>
    <s v="I25_66to56"/>
    <s v="Win"/>
    <s v="TR012"/>
    <x v="2"/>
    <x v="7"/>
    <s v="Fi01"/>
    <x v="1"/>
    <s v="AM2.vld"/>
    <s v="e1"/>
    <n v="35"/>
    <n v="0"/>
    <s v="AM"/>
    <s v="AM2"/>
    <n v="19233"/>
    <n v="19232"/>
    <x v="0"/>
    <x v="6"/>
    <x v="1"/>
    <n v="78.709999999999994"/>
    <n v="3.4"/>
    <n v="31.21"/>
    <n v="113.33"/>
    <n v="82.11"/>
    <n v="31.21"/>
  </r>
  <r>
    <s v="I25_66to56"/>
    <s v="Win"/>
    <s v="TR012"/>
    <x v="2"/>
    <x v="7"/>
    <s v="Fi01"/>
    <x v="2"/>
    <s v="AM3.vld"/>
    <s v="e1"/>
    <n v="35"/>
    <n v="0"/>
    <s v="AM"/>
    <s v="AM3"/>
    <n v="5209"/>
    <n v="19241"/>
    <x v="0"/>
    <x v="0"/>
    <x v="0"/>
    <n v="103.84"/>
    <n v="8.15"/>
    <n v="28.93"/>
    <n v="3441.75"/>
    <n v="112"/>
    <n v="28.93"/>
  </r>
  <r>
    <s v="I25_66to56"/>
    <s v="Win"/>
    <s v="TR012"/>
    <x v="2"/>
    <x v="7"/>
    <s v="Fi01"/>
    <x v="2"/>
    <s v="AM3.vld"/>
    <s v="e1"/>
    <n v="35"/>
    <n v="0"/>
    <s v="AM"/>
    <s v="AM3"/>
    <n v="5394"/>
    <n v="15366"/>
    <x v="0"/>
    <x v="1"/>
    <x v="0"/>
    <n v="72.94"/>
    <n v="7.42"/>
    <n v="34.200000000000003"/>
    <n v="2960.84"/>
    <n v="80.349999999999994"/>
    <n v="34.200000000000003"/>
  </r>
  <r>
    <s v="I25_66to56"/>
    <s v="Win"/>
    <s v="TR012"/>
    <x v="2"/>
    <x v="7"/>
    <s v="Fi01"/>
    <x v="2"/>
    <s v="AM3.vld"/>
    <s v="e1"/>
    <n v="35"/>
    <n v="0"/>
    <s v="AM"/>
    <s v="AM3"/>
    <n v="13270"/>
    <n v="11802"/>
    <x v="0"/>
    <x v="2"/>
    <x v="0"/>
    <n v="82.43"/>
    <n v="7.81"/>
    <n v="20.95"/>
    <n v="2950.87"/>
    <n v="90.24"/>
    <n v="20.95"/>
  </r>
  <r>
    <s v="I25_66to56"/>
    <s v="Win"/>
    <s v="TR012"/>
    <x v="2"/>
    <x v="7"/>
    <s v="Fi01"/>
    <x v="2"/>
    <s v="AM3.vld"/>
    <s v="e1"/>
    <n v="35"/>
    <n v="0"/>
    <s v="AM"/>
    <s v="AM3"/>
    <n v="15333"/>
    <n v="18991"/>
    <x v="1"/>
    <x v="3"/>
    <x v="0"/>
    <n v="450.16"/>
    <n v="7.17"/>
    <n v="7.6"/>
    <n v="2014.81"/>
    <n v="457.33"/>
    <n v="7.6"/>
  </r>
  <r>
    <s v="I25_66to56"/>
    <s v="Win"/>
    <s v="TR012"/>
    <x v="2"/>
    <x v="7"/>
    <s v="Fi01"/>
    <x v="2"/>
    <s v="AM3.vld"/>
    <s v="e1"/>
    <n v="35"/>
    <n v="0"/>
    <s v="AM"/>
    <s v="AM3"/>
    <n v="15740"/>
    <n v="15741"/>
    <x v="1"/>
    <x v="4"/>
    <x v="0"/>
    <n v="0"/>
    <n v="0"/>
    <n v="0"/>
    <n v="1554.22"/>
    <n v="0"/>
    <n v="0"/>
  </r>
  <r>
    <s v="I25_66to56"/>
    <s v="Win"/>
    <s v="TR012"/>
    <x v="2"/>
    <x v="7"/>
    <s v="Fi01"/>
    <x v="2"/>
    <s v="AM3.vld"/>
    <s v="e1"/>
    <n v="35"/>
    <n v="0"/>
    <s v="AM"/>
    <s v="AM3"/>
    <n v="15742"/>
    <n v="15743"/>
    <x v="0"/>
    <x v="5"/>
    <x v="0"/>
    <n v="0"/>
    <n v="0"/>
    <n v="0"/>
    <n v="1195.45"/>
    <n v="0"/>
    <n v="0"/>
  </r>
  <r>
    <s v="I25_66to56"/>
    <s v="Win"/>
    <s v="TR012"/>
    <x v="2"/>
    <x v="7"/>
    <s v="Fi01"/>
    <x v="2"/>
    <s v="AM3.vld"/>
    <s v="e1"/>
    <n v="35"/>
    <n v="0"/>
    <s v="AM"/>
    <s v="AM3"/>
    <n v="17350"/>
    <n v="17351"/>
    <x v="0"/>
    <x v="6"/>
    <x v="0"/>
    <n v="0"/>
    <n v="0"/>
    <n v="0"/>
    <n v="1225.58"/>
    <n v="0"/>
    <n v="0"/>
  </r>
  <r>
    <s v="I25_66to56"/>
    <s v="Win"/>
    <s v="TR012"/>
    <x v="2"/>
    <x v="7"/>
    <s v="Fi01"/>
    <x v="2"/>
    <s v="AM3.vld"/>
    <s v="e1"/>
    <n v="35"/>
    <n v="0"/>
    <s v="AM"/>
    <s v="AM3"/>
    <n v="17352"/>
    <n v="17353"/>
    <x v="1"/>
    <x v="7"/>
    <x v="0"/>
    <n v="0"/>
    <n v="0"/>
    <n v="0"/>
    <n v="1233.98"/>
    <n v="0"/>
    <n v="0"/>
  </r>
  <r>
    <s v="I25_66to56"/>
    <s v="Win"/>
    <s v="TR012"/>
    <x v="2"/>
    <x v="7"/>
    <s v="Fi01"/>
    <x v="2"/>
    <s v="AM3.vld"/>
    <s v="e1"/>
    <n v="35"/>
    <n v="0"/>
    <s v="AM"/>
    <s v="AM3"/>
    <n v="18993"/>
    <n v="15334"/>
    <x v="0"/>
    <x v="8"/>
    <x v="0"/>
    <n v="340.63"/>
    <n v="11.88"/>
    <n v="17.850000000000001"/>
    <n v="2542.6"/>
    <n v="352.51"/>
    <n v="17.850000000000001"/>
  </r>
  <r>
    <s v="I25_66to56"/>
    <s v="Win"/>
    <s v="TR012"/>
    <x v="2"/>
    <x v="7"/>
    <s v="Fi01"/>
    <x v="2"/>
    <s v="AM3.vld"/>
    <s v="e1"/>
    <n v="35"/>
    <n v="0"/>
    <s v="AM"/>
    <s v="AM3"/>
    <n v="18999"/>
    <n v="19000"/>
    <x v="1"/>
    <x v="9"/>
    <x v="0"/>
    <n v="93.52"/>
    <n v="8.23"/>
    <n v="16.88"/>
    <n v="2258.59"/>
    <n v="101.76"/>
    <n v="16.88"/>
  </r>
  <r>
    <s v="I25_66to56"/>
    <s v="Win"/>
    <s v="TR012"/>
    <x v="2"/>
    <x v="7"/>
    <s v="Fi01"/>
    <x v="2"/>
    <s v="AM3.vld"/>
    <s v="e1"/>
    <n v="35"/>
    <n v="0"/>
    <s v="AM"/>
    <s v="AM3"/>
    <n v="19002"/>
    <n v="19001"/>
    <x v="0"/>
    <x v="10"/>
    <x v="0"/>
    <n v="58.05"/>
    <n v="5.63"/>
    <n v="18.29"/>
    <n v="2806.36"/>
    <n v="63.68"/>
    <n v="18.29"/>
  </r>
  <r>
    <s v="I25_66to56"/>
    <s v="Win"/>
    <s v="TR012"/>
    <x v="2"/>
    <x v="7"/>
    <s v="Fi01"/>
    <x v="2"/>
    <s v="AM3.vld"/>
    <s v="e1"/>
    <n v="35"/>
    <n v="0"/>
    <s v="AM"/>
    <s v="AM3"/>
    <n v="19004"/>
    <n v="13271"/>
    <x v="1"/>
    <x v="11"/>
    <x v="0"/>
    <n v="9.27"/>
    <n v="0.9"/>
    <n v="8.31"/>
    <n v="1834.98"/>
    <n v="10.17"/>
    <n v="8.31"/>
  </r>
  <r>
    <s v="I25_66to56"/>
    <s v="Win"/>
    <s v="TR012"/>
    <x v="2"/>
    <x v="7"/>
    <s v="Fi01"/>
    <x v="2"/>
    <s v="AM3.vld"/>
    <s v="e1"/>
    <n v="35"/>
    <n v="0"/>
    <s v="AM"/>
    <s v="AM3"/>
    <n v="19017"/>
    <n v="19018"/>
    <x v="1"/>
    <x v="11"/>
    <x v="1"/>
    <n v="419.91"/>
    <n v="31.89"/>
    <n v="49.89"/>
    <n v="501.69"/>
    <n v="451.8"/>
    <n v="49.89"/>
  </r>
  <r>
    <s v="I25_66to56"/>
    <s v="Win"/>
    <s v="TR012"/>
    <x v="2"/>
    <x v="7"/>
    <s v="Fi01"/>
    <x v="2"/>
    <s v="AM3.vld"/>
    <s v="e1"/>
    <n v="35"/>
    <n v="0"/>
    <s v="AM"/>
    <s v="AM3"/>
    <n v="19035"/>
    <n v="19036"/>
    <x v="1"/>
    <x v="9"/>
    <x v="1"/>
    <n v="321.39999999999998"/>
    <n v="17.82"/>
    <n v="38.83"/>
    <n v="378.05"/>
    <n v="339.22"/>
    <n v="38.83"/>
  </r>
  <r>
    <s v="I25_66to56"/>
    <s v="Win"/>
    <s v="TR012"/>
    <x v="2"/>
    <x v="7"/>
    <s v="Fi01"/>
    <x v="2"/>
    <s v="AM3.vld"/>
    <s v="e1"/>
    <n v="35"/>
    <n v="0"/>
    <s v="AM"/>
    <s v="AM3"/>
    <n v="19075"/>
    <n v="19076"/>
    <x v="1"/>
    <x v="4"/>
    <x v="1"/>
    <n v="309.67"/>
    <n v="0.99"/>
    <n v="5.96"/>
    <n v="316.62"/>
    <n v="310.66000000000003"/>
    <n v="5.96"/>
  </r>
  <r>
    <s v="I25_66to56"/>
    <s v="Win"/>
    <s v="TR012"/>
    <x v="2"/>
    <x v="7"/>
    <s v="Fi01"/>
    <x v="2"/>
    <s v="AM3.vld"/>
    <s v="e1"/>
    <n v="35"/>
    <n v="0"/>
    <s v="AM"/>
    <s v="AM3"/>
    <n v="19119"/>
    <n v="19120"/>
    <x v="1"/>
    <x v="7"/>
    <x v="1"/>
    <n v="232.19"/>
    <n v="12.66"/>
    <n v="27.31"/>
    <n v="272.16000000000003"/>
    <n v="244.85"/>
    <n v="27.31"/>
  </r>
  <r>
    <s v="I25_66to56"/>
    <s v="Win"/>
    <s v="TR012"/>
    <x v="2"/>
    <x v="7"/>
    <s v="Fi01"/>
    <x v="2"/>
    <s v="AM3.vld"/>
    <s v="e1"/>
    <n v="35"/>
    <n v="0"/>
    <s v="AM"/>
    <s v="AM3"/>
    <n v="19127"/>
    <n v="19239"/>
    <x v="0"/>
    <x v="0"/>
    <x v="1"/>
    <n v="556.72"/>
    <n v="53.66"/>
    <n v="124.82"/>
    <n v="735.2"/>
    <n v="610.38"/>
    <n v="124.82"/>
  </r>
  <r>
    <s v="I25_66to56"/>
    <s v="Win"/>
    <s v="TR012"/>
    <x v="2"/>
    <x v="7"/>
    <s v="Fi01"/>
    <x v="2"/>
    <s v="AM3.vld"/>
    <s v="e1"/>
    <n v="35"/>
    <n v="0"/>
    <s v="AM"/>
    <s v="AM3"/>
    <n v="19131"/>
    <n v="19130"/>
    <x v="0"/>
    <x v="2"/>
    <x v="1"/>
    <n v="639.41"/>
    <n v="58.35"/>
    <n v="132.68"/>
    <n v="830.44"/>
    <n v="697.76"/>
    <n v="132.68"/>
  </r>
  <r>
    <s v="I25_66to56"/>
    <s v="Win"/>
    <s v="TR012"/>
    <x v="2"/>
    <x v="7"/>
    <s v="Fi01"/>
    <x v="2"/>
    <s v="AM3.vld"/>
    <s v="e1"/>
    <n v="35"/>
    <n v="0"/>
    <s v="AM"/>
    <s v="AM3"/>
    <n v="19136"/>
    <n v="19135"/>
    <x v="0"/>
    <x v="1"/>
    <x v="1"/>
    <n v="628.85"/>
    <n v="55.34"/>
    <n v="111.66"/>
    <n v="795.86"/>
    <n v="684.19"/>
    <n v="111.66"/>
  </r>
  <r>
    <s v="I25_66to56"/>
    <s v="Win"/>
    <s v="TR012"/>
    <x v="2"/>
    <x v="7"/>
    <s v="Fi01"/>
    <x v="2"/>
    <s v="AM3.vld"/>
    <s v="e1"/>
    <n v="35"/>
    <n v="0"/>
    <s v="AM"/>
    <s v="AM3"/>
    <n v="19149"/>
    <n v="19148"/>
    <x v="0"/>
    <x v="10"/>
    <x v="1"/>
    <n v="514.88"/>
    <n v="43.86"/>
    <n v="85.99"/>
    <n v="644.73"/>
    <n v="558.74"/>
    <n v="85.99"/>
  </r>
  <r>
    <s v="I25_66to56"/>
    <s v="Win"/>
    <s v="TR012"/>
    <x v="2"/>
    <x v="7"/>
    <s v="Fi01"/>
    <x v="2"/>
    <s v="AM3.vld"/>
    <s v="e1"/>
    <n v="35"/>
    <n v="0"/>
    <s v="AM"/>
    <s v="AM3"/>
    <n v="19189"/>
    <n v="19188"/>
    <x v="0"/>
    <x v="5"/>
    <x v="1"/>
    <n v="191.69"/>
    <n v="2.02"/>
    <n v="7.57"/>
    <n v="201.28"/>
    <n v="193.71"/>
    <n v="7.57"/>
  </r>
  <r>
    <s v="I25_66to56"/>
    <s v="Win"/>
    <s v="TR012"/>
    <x v="2"/>
    <x v="7"/>
    <s v="Fi01"/>
    <x v="2"/>
    <s v="AM3.vld"/>
    <s v="e1"/>
    <n v="35"/>
    <n v="0"/>
    <s v="AM"/>
    <s v="AM3"/>
    <n v="19233"/>
    <n v="19232"/>
    <x v="0"/>
    <x v="6"/>
    <x v="1"/>
    <n v="92.65"/>
    <n v="4.9400000000000004"/>
    <n v="28.84"/>
    <n v="126.42"/>
    <n v="97.58"/>
    <n v="28.84"/>
  </r>
  <r>
    <s v="I25_66to56"/>
    <s v="Win"/>
    <s v="TR012"/>
    <x v="2"/>
    <x v="7"/>
    <s v="Fi01"/>
    <x v="3"/>
    <s v="AM4.vld"/>
    <s v="e1"/>
    <n v="35"/>
    <n v="0"/>
    <s v="AM"/>
    <s v="AM4"/>
    <n v="5209"/>
    <n v="19241"/>
    <x v="0"/>
    <x v="0"/>
    <x v="0"/>
    <n v="142.41999999999999"/>
    <n v="14.15"/>
    <n v="58.06"/>
    <n v="7569.61"/>
    <n v="156.57"/>
    <n v="58.06"/>
  </r>
  <r>
    <s v="I25_66to56"/>
    <s v="Win"/>
    <s v="TR012"/>
    <x v="2"/>
    <x v="7"/>
    <s v="Fi01"/>
    <x v="3"/>
    <s v="AM4.vld"/>
    <s v="e1"/>
    <n v="35"/>
    <n v="0"/>
    <s v="AM"/>
    <s v="AM4"/>
    <n v="5394"/>
    <n v="15366"/>
    <x v="0"/>
    <x v="1"/>
    <x v="0"/>
    <n v="156.21"/>
    <n v="15.6"/>
    <n v="77.25"/>
    <n v="6514.53"/>
    <n v="171.81"/>
    <n v="77.25"/>
  </r>
  <r>
    <s v="I25_66to56"/>
    <s v="Win"/>
    <s v="TR012"/>
    <x v="2"/>
    <x v="7"/>
    <s v="Fi01"/>
    <x v="3"/>
    <s v="AM4.vld"/>
    <s v="e1"/>
    <n v="35"/>
    <n v="0"/>
    <s v="AM"/>
    <s v="AM4"/>
    <n v="13270"/>
    <n v="11802"/>
    <x v="0"/>
    <x v="2"/>
    <x v="0"/>
    <n v="202.79"/>
    <n v="19.18"/>
    <n v="55.44"/>
    <n v="6640.52"/>
    <n v="221.97"/>
    <n v="55.44"/>
  </r>
  <r>
    <s v="I25_66to56"/>
    <s v="Win"/>
    <s v="TR012"/>
    <x v="2"/>
    <x v="7"/>
    <s v="Fi01"/>
    <x v="3"/>
    <s v="AM4.vld"/>
    <s v="e1"/>
    <n v="35"/>
    <n v="0"/>
    <s v="AM"/>
    <s v="AM4"/>
    <n v="15333"/>
    <n v="18991"/>
    <x v="1"/>
    <x v="3"/>
    <x v="0"/>
    <n v="858.72"/>
    <n v="15.22"/>
    <n v="17.78"/>
    <n v="4394.4799999999996"/>
    <n v="873.94"/>
    <n v="17.78"/>
  </r>
  <r>
    <s v="I25_66to56"/>
    <s v="Win"/>
    <s v="TR012"/>
    <x v="2"/>
    <x v="7"/>
    <s v="Fi01"/>
    <x v="3"/>
    <s v="AM4.vld"/>
    <s v="e1"/>
    <n v="35"/>
    <n v="0"/>
    <s v="AM"/>
    <s v="AM4"/>
    <n v="15740"/>
    <n v="15741"/>
    <x v="1"/>
    <x v="4"/>
    <x v="0"/>
    <n v="0"/>
    <n v="0"/>
    <n v="0"/>
    <n v="3430.31"/>
    <n v="0"/>
    <n v="0"/>
  </r>
  <r>
    <s v="I25_66to56"/>
    <s v="Win"/>
    <s v="TR012"/>
    <x v="2"/>
    <x v="7"/>
    <s v="Fi01"/>
    <x v="3"/>
    <s v="AM4.vld"/>
    <s v="e1"/>
    <n v="35"/>
    <n v="0"/>
    <s v="AM"/>
    <s v="AM4"/>
    <n v="15742"/>
    <n v="15743"/>
    <x v="0"/>
    <x v="5"/>
    <x v="0"/>
    <n v="0"/>
    <n v="0"/>
    <n v="0"/>
    <n v="2908.7"/>
    <n v="0"/>
    <n v="0"/>
  </r>
  <r>
    <s v="I25_66to56"/>
    <s v="Win"/>
    <s v="TR012"/>
    <x v="2"/>
    <x v="7"/>
    <s v="Fi01"/>
    <x v="3"/>
    <s v="AM4.vld"/>
    <s v="e1"/>
    <n v="35"/>
    <n v="0"/>
    <s v="AM"/>
    <s v="AM4"/>
    <n v="17350"/>
    <n v="17351"/>
    <x v="0"/>
    <x v="6"/>
    <x v="0"/>
    <n v="0"/>
    <n v="0"/>
    <n v="0"/>
    <n v="2815.72"/>
    <n v="0"/>
    <n v="0"/>
  </r>
  <r>
    <s v="I25_66to56"/>
    <s v="Win"/>
    <s v="TR012"/>
    <x v="2"/>
    <x v="7"/>
    <s v="Fi01"/>
    <x v="3"/>
    <s v="AM4.vld"/>
    <s v="e1"/>
    <n v="35"/>
    <n v="0"/>
    <s v="AM"/>
    <s v="AM4"/>
    <n v="17352"/>
    <n v="17353"/>
    <x v="1"/>
    <x v="7"/>
    <x v="0"/>
    <n v="0"/>
    <n v="0"/>
    <n v="0"/>
    <n v="3101.44"/>
    <n v="0"/>
    <n v="0"/>
  </r>
  <r>
    <s v="I25_66to56"/>
    <s v="Win"/>
    <s v="TR012"/>
    <x v="2"/>
    <x v="7"/>
    <s v="Fi01"/>
    <x v="3"/>
    <s v="AM4.vld"/>
    <s v="e1"/>
    <n v="35"/>
    <n v="0"/>
    <s v="AM"/>
    <s v="AM4"/>
    <n v="18993"/>
    <n v="15334"/>
    <x v="0"/>
    <x v="8"/>
    <x v="0"/>
    <n v="620.65"/>
    <n v="24.27"/>
    <n v="36.46"/>
    <n v="5282.76"/>
    <n v="644.91"/>
    <n v="36.46"/>
  </r>
  <r>
    <s v="I25_66to56"/>
    <s v="Win"/>
    <s v="TR012"/>
    <x v="2"/>
    <x v="7"/>
    <s v="Fi01"/>
    <x v="3"/>
    <s v="AM4.vld"/>
    <s v="e1"/>
    <n v="35"/>
    <n v="0"/>
    <s v="AM"/>
    <s v="AM4"/>
    <n v="18999"/>
    <n v="19000"/>
    <x v="1"/>
    <x v="9"/>
    <x v="0"/>
    <n v="190.07"/>
    <n v="17.21"/>
    <n v="34.159999999999997"/>
    <n v="4906.04"/>
    <n v="207.29"/>
    <n v="34.159999999999997"/>
  </r>
  <r>
    <s v="I25_66to56"/>
    <s v="Win"/>
    <s v="TR012"/>
    <x v="2"/>
    <x v="7"/>
    <s v="Fi01"/>
    <x v="3"/>
    <s v="AM4.vld"/>
    <s v="e1"/>
    <n v="35"/>
    <n v="0"/>
    <s v="AM"/>
    <s v="AM4"/>
    <n v="19002"/>
    <n v="19001"/>
    <x v="0"/>
    <x v="10"/>
    <x v="0"/>
    <n v="116.82"/>
    <n v="11.56"/>
    <n v="37.130000000000003"/>
    <n v="5846.64"/>
    <n v="128.37"/>
    <n v="37.130000000000003"/>
  </r>
  <r>
    <s v="I25_66to56"/>
    <s v="Win"/>
    <s v="TR012"/>
    <x v="2"/>
    <x v="7"/>
    <s v="Fi01"/>
    <x v="3"/>
    <s v="AM4.vld"/>
    <s v="e1"/>
    <n v="35"/>
    <n v="0"/>
    <s v="AM"/>
    <s v="AM4"/>
    <n v="19004"/>
    <n v="13271"/>
    <x v="1"/>
    <x v="11"/>
    <x v="0"/>
    <n v="20.170000000000002"/>
    <n v="2.0499999999999998"/>
    <n v="23.08"/>
    <n v="4551.2700000000004"/>
    <n v="22.22"/>
    <n v="23.08"/>
  </r>
  <r>
    <s v="I25_66to56"/>
    <s v="Win"/>
    <s v="TR012"/>
    <x v="2"/>
    <x v="7"/>
    <s v="Fi01"/>
    <x v="3"/>
    <s v="AM4.vld"/>
    <s v="e1"/>
    <n v="35"/>
    <n v="0"/>
    <s v="AM"/>
    <s v="AM4"/>
    <n v="19017"/>
    <n v="19018"/>
    <x v="1"/>
    <x v="11"/>
    <x v="1"/>
    <n v="843.13"/>
    <n v="70.86"/>
    <n v="139.47"/>
    <n v="1053.46"/>
    <n v="914"/>
    <n v="139.47"/>
  </r>
  <r>
    <s v="I25_66to56"/>
    <s v="Win"/>
    <s v="TR012"/>
    <x v="2"/>
    <x v="7"/>
    <s v="Fi01"/>
    <x v="3"/>
    <s v="AM4.vld"/>
    <s v="e1"/>
    <n v="35"/>
    <n v="0"/>
    <s v="AM"/>
    <s v="AM4"/>
    <n v="19035"/>
    <n v="19036"/>
    <x v="1"/>
    <x v="9"/>
    <x v="1"/>
    <n v="567.41999999999996"/>
    <n v="35.369999999999997"/>
    <n v="97.89"/>
    <n v="700.69"/>
    <n v="602.79999999999995"/>
    <n v="97.89"/>
  </r>
  <r>
    <s v="I25_66to56"/>
    <s v="Win"/>
    <s v="TR012"/>
    <x v="2"/>
    <x v="7"/>
    <s v="Fi01"/>
    <x v="3"/>
    <s v="AM4.vld"/>
    <s v="e1"/>
    <n v="35"/>
    <n v="0"/>
    <s v="AM"/>
    <s v="AM4"/>
    <n v="19075"/>
    <n v="19076"/>
    <x v="1"/>
    <x v="4"/>
    <x v="1"/>
    <n v="552.55999999999995"/>
    <n v="1.23"/>
    <n v="10.59"/>
    <n v="564.38"/>
    <n v="553.79"/>
    <n v="10.59"/>
  </r>
  <r>
    <s v="I25_66to56"/>
    <s v="Win"/>
    <s v="TR012"/>
    <x v="2"/>
    <x v="7"/>
    <s v="Fi01"/>
    <x v="3"/>
    <s v="AM4.vld"/>
    <s v="e1"/>
    <n v="35"/>
    <n v="0"/>
    <s v="AM"/>
    <s v="AM4"/>
    <n v="19119"/>
    <n v="19120"/>
    <x v="1"/>
    <x v="7"/>
    <x v="1"/>
    <n v="316.5"/>
    <n v="14.41"/>
    <n v="60.05"/>
    <n v="390.96"/>
    <n v="330.91"/>
    <n v="60.05"/>
  </r>
  <r>
    <s v="I25_66to56"/>
    <s v="Win"/>
    <s v="TR012"/>
    <x v="2"/>
    <x v="7"/>
    <s v="Fi01"/>
    <x v="3"/>
    <s v="AM4.vld"/>
    <s v="e1"/>
    <n v="35"/>
    <n v="0"/>
    <s v="AM"/>
    <s v="AM4"/>
    <n v="19127"/>
    <n v="19239"/>
    <x v="0"/>
    <x v="0"/>
    <x v="1"/>
    <n v="1247.99"/>
    <n v="119.85"/>
    <n v="326.81"/>
    <n v="1694.65"/>
    <n v="1367.84"/>
    <n v="326.81"/>
  </r>
  <r>
    <s v="I25_66to56"/>
    <s v="Win"/>
    <s v="TR012"/>
    <x v="2"/>
    <x v="7"/>
    <s v="Fi01"/>
    <x v="3"/>
    <s v="AM4.vld"/>
    <s v="e1"/>
    <n v="35"/>
    <n v="0"/>
    <s v="AM"/>
    <s v="AM4"/>
    <n v="19131"/>
    <n v="19130"/>
    <x v="0"/>
    <x v="2"/>
    <x v="1"/>
    <n v="1236.56"/>
    <n v="115.16"/>
    <n v="343.58"/>
    <n v="1695.29"/>
    <n v="1351.71"/>
    <n v="343.58"/>
  </r>
  <r>
    <s v="I25_66to56"/>
    <s v="Win"/>
    <s v="TR012"/>
    <x v="2"/>
    <x v="7"/>
    <s v="Fi01"/>
    <x v="3"/>
    <s v="AM4.vld"/>
    <s v="e1"/>
    <n v="35"/>
    <n v="0"/>
    <s v="AM"/>
    <s v="AM4"/>
    <n v="19136"/>
    <n v="19135"/>
    <x v="0"/>
    <x v="1"/>
    <x v="1"/>
    <n v="1179.1300000000001"/>
    <n v="107.89"/>
    <n v="299.67"/>
    <n v="1586.69"/>
    <n v="1287.02"/>
    <n v="299.67"/>
  </r>
  <r>
    <s v="I25_66to56"/>
    <s v="Win"/>
    <s v="TR012"/>
    <x v="2"/>
    <x v="7"/>
    <s v="Fi01"/>
    <x v="3"/>
    <s v="AM4.vld"/>
    <s v="e1"/>
    <n v="35"/>
    <n v="0"/>
    <s v="AM"/>
    <s v="AM4"/>
    <n v="19149"/>
    <n v="19148"/>
    <x v="0"/>
    <x v="10"/>
    <x v="1"/>
    <n v="1025.51"/>
    <n v="92.86"/>
    <n v="233.8"/>
    <n v="1352.18"/>
    <n v="1118.3800000000001"/>
    <n v="233.8"/>
  </r>
  <r>
    <s v="I25_66to56"/>
    <s v="Win"/>
    <s v="TR012"/>
    <x v="2"/>
    <x v="7"/>
    <s v="Fi01"/>
    <x v="3"/>
    <s v="AM4.vld"/>
    <s v="e1"/>
    <n v="35"/>
    <n v="0"/>
    <s v="AM"/>
    <s v="AM4"/>
    <n v="19189"/>
    <n v="19188"/>
    <x v="0"/>
    <x v="5"/>
    <x v="1"/>
    <n v="273.93"/>
    <n v="1.82"/>
    <n v="17.22"/>
    <n v="292.97000000000003"/>
    <n v="275.75"/>
    <n v="17.22"/>
  </r>
  <r>
    <s v="I25_66to56"/>
    <s v="Win"/>
    <s v="TR012"/>
    <x v="2"/>
    <x v="7"/>
    <s v="Fi01"/>
    <x v="3"/>
    <s v="AM4.vld"/>
    <s v="e1"/>
    <n v="35"/>
    <n v="0"/>
    <s v="AM"/>
    <s v="AM4"/>
    <n v="19233"/>
    <n v="19232"/>
    <x v="0"/>
    <x v="6"/>
    <x v="1"/>
    <n v="351.87"/>
    <n v="22.44"/>
    <n v="66.91"/>
    <n v="441.22"/>
    <n v="374.3"/>
    <n v="66.91"/>
  </r>
  <r>
    <s v="I25_66to56"/>
    <s v="Win"/>
    <s v="TR012"/>
    <x v="2"/>
    <x v="7"/>
    <s v="Fi01"/>
    <x v="4"/>
    <s v="AM5.vld"/>
    <s v="e1"/>
    <n v="35"/>
    <n v="0"/>
    <s v="AM"/>
    <s v="AM5"/>
    <n v="5209"/>
    <n v="19241"/>
    <x v="0"/>
    <x v="0"/>
    <x v="0"/>
    <n v="78.37"/>
    <n v="7.38"/>
    <n v="35.79"/>
    <n v="3573.82"/>
    <n v="85.75"/>
    <n v="35.79"/>
  </r>
  <r>
    <s v="I25_66to56"/>
    <s v="Win"/>
    <s v="TR012"/>
    <x v="2"/>
    <x v="7"/>
    <s v="Fi01"/>
    <x v="4"/>
    <s v="AM5.vld"/>
    <s v="e1"/>
    <n v="35"/>
    <n v="0"/>
    <s v="AM"/>
    <s v="AM5"/>
    <n v="5394"/>
    <n v="15366"/>
    <x v="0"/>
    <x v="1"/>
    <x v="0"/>
    <n v="90.68"/>
    <n v="9.16"/>
    <n v="38.67"/>
    <n v="3172.87"/>
    <n v="99.84"/>
    <n v="38.67"/>
  </r>
  <r>
    <s v="I25_66to56"/>
    <s v="Win"/>
    <s v="TR012"/>
    <x v="2"/>
    <x v="7"/>
    <s v="Fi01"/>
    <x v="4"/>
    <s v="AM5.vld"/>
    <s v="e1"/>
    <n v="35"/>
    <n v="0"/>
    <s v="AM"/>
    <s v="AM5"/>
    <n v="13270"/>
    <n v="11802"/>
    <x v="0"/>
    <x v="2"/>
    <x v="0"/>
    <n v="90.44"/>
    <n v="8.82"/>
    <n v="24.48"/>
    <n v="3178.29"/>
    <n v="99.26"/>
    <n v="24.48"/>
  </r>
  <r>
    <s v="I25_66to56"/>
    <s v="Win"/>
    <s v="TR012"/>
    <x v="2"/>
    <x v="7"/>
    <s v="Fi01"/>
    <x v="4"/>
    <s v="AM5.vld"/>
    <s v="e1"/>
    <n v="35"/>
    <n v="0"/>
    <s v="AM"/>
    <s v="AM5"/>
    <n v="15333"/>
    <n v="18991"/>
    <x v="1"/>
    <x v="3"/>
    <x v="0"/>
    <n v="449.3"/>
    <n v="7.86"/>
    <n v="8.83"/>
    <n v="2122.7800000000002"/>
    <n v="457.15"/>
    <n v="8.83"/>
  </r>
  <r>
    <s v="I25_66to56"/>
    <s v="Win"/>
    <s v="TR012"/>
    <x v="2"/>
    <x v="7"/>
    <s v="Fi01"/>
    <x v="4"/>
    <s v="AM5.vld"/>
    <s v="e1"/>
    <n v="35"/>
    <n v="0"/>
    <s v="AM"/>
    <s v="AM5"/>
    <n v="15740"/>
    <n v="15741"/>
    <x v="1"/>
    <x v="4"/>
    <x v="0"/>
    <n v="0"/>
    <n v="0"/>
    <n v="0"/>
    <n v="1640.01"/>
    <n v="0"/>
    <n v="0"/>
  </r>
  <r>
    <s v="I25_66to56"/>
    <s v="Win"/>
    <s v="TR012"/>
    <x v="2"/>
    <x v="7"/>
    <s v="Fi01"/>
    <x v="4"/>
    <s v="AM5.vld"/>
    <s v="e1"/>
    <n v="35"/>
    <n v="0"/>
    <s v="AM"/>
    <s v="AM5"/>
    <n v="15742"/>
    <n v="15743"/>
    <x v="0"/>
    <x v="5"/>
    <x v="0"/>
    <n v="0"/>
    <n v="0"/>
    <n v="0"/>
    <n v="1197.8399999999999"/>
    <n v="0"/>
    <n v="0"/>
  </r>
  <r>
    <s v="I25_66to56"/>
    <s v="Win"/>
    <s v="TR012"/>
    <x v="2"/>
    <x v="7"/>
    <s v="Fi01"/>
    <x v="4"/>
    <s v="AM5.vld"/>
    <s v="e1"/>
    <n v="35"/>
    <n v="0"/>
    <s v="AM"/>
    <s v="AM5"/>
    <n v="17350"/>
    <n v="17351"/>
    <x v="0"/>
    <x v="6"/>
    <x v="0"/>
    <n v="0"/>
    <n v="0"/>
    <n v="0"/>
    <n v="1381.49"/>
    <n v="0"/>
    <n v="0"/>
  </r>
  <r>
    <s v="I25_66to56"/>
    <s v="Win"/>
    <s v="TR012"/>
    <x v="2"/>
    <x v="7"/>
    <s v="Fi01"/>
    <x v="4"/>
    <s v="AM5.vld"/>
    <s v="e1"/>
    <n v="35"/>
    <n v="0"/>
    <s v="AM"/>
    <s v="AM5"/>
    <n v="17352"/>
    <n v="17353"/>
    <x v="1"/>
    <x v="7"/>
    <x v="0"/>
    <n v="0"/>
    <n v="0"/>
    <n v="0"/>
    <n v="1459.12"/>
    <n v="0"/>
    <n v="0"/>
  </r>
  <r>
    <s v="I25_66to56"/>
    <s v="Win"/>
    <s v="TR012"/>
    <x v="2"/>
    <x v="7"/>
    <s v="Fi01"/>
    <x v="4"/>
    <s v="AM5.vld"/>
    <s v="e1"/>
    <n v="35"/>
    <n v="0"/>
    <s v="AM"/>
    <s v="AM5"/>
    <n v="18993"/>
    <n v="15334"/>
    <x v="0"/>
    <x v="8"/>
    <x v="0"/>
    <n v="254.12"/>
    <n v="9.76"/>
    <n v="16.25"/>
    <n v="2322.5"/>
    <n v="263.88"/>
    <n v="16.25"/>
  </r>
  <r>
    <s v="I25_66to56"/>
    <s v="Win"/>
    <s v="TR012"/>
    <x v="2"/>
    <x v="7"/>
    <s v="Fi01"/>
    <x v="4"/>
    <s v="AM5.vld"/>
    <s v="e1"/>
    <n v="35"/>
    <n v="0"/>
    <s v="AM"/>
    <s v="AM5"/>
    <n v="18999"/>
    <n v="19000"/>
    <x v="1"/>
    <x v="9"/>
    <x v="0"/>
    <n v="86.33"/>
    <n v="8.0299999999999994"/>
    <n v="15.8"/>
    <n v="2426.8000000000002"/>
    <n v="94.36"/>
    <n v="15.8"/>
  </r>
  <r>
    <s v="I25_66to56"/>
    <s v="Win"/>
    <s v="TR012"/>
    <x v="2"/>
    <x v="7"/>
    <s v="Fi01"/>
    <x v="4"/>
    <s v="AM5.vld"/>
    <s v="e1"/>
    <n v="35"/>
    <n v="0"/>
    <s v="AM"/>
    <s v="AM5"/>
    <n v="19002"/>
    <n v="19001"/>
    <x v="0"/>
    <x v="10"/>
    <x v="0"/>
    <n v="47.99"/>
    <n v="4.63"/>
    <n v="17.260000000000002"/>
    <n v="2742.07"/>
    <n v="52.62"/>
    <n v="17.260000000000002"/>
  </r>
  <r>
    <s v="I25_66to56"/>
    <s v="Win"/>
    <s v="TR012"/>
    <x v="2"/>
    <x v="7"/>
    <s v="Fi01"/>
    <x v="4"/>
    <s v="AM5.vld"/>
    <s v="e1"/>
    <n v="35"/>
    <n v="0"/>
    <s v="AM"/>
    <s v="AM5"/>
    <n v="19004"/>
    <n v="13271"/>
    <x v="1"/>
    <x v="11"/>
    <x v="0"/>
    <n v="13.1"/>
    <n v="1.27"/>
    <n v="9.6199999999999992"/>
    <n v="2444.86"/>
    <n v="14.37"/>
    <n v="9.6199999999999992"/>
  </r>
  <r>
    <s v="I25_66to56"/>
    <s v="Win"/>
    <s v="TR012"/>
    <x v="2"/>
    <x v="7"/>
    <s v="Fi01"/>
    <x v="4"/>
    <s v="AM5.vld"/>
    <s v="e1"/>
    <n v="35"/>
    <n v="0"/>
    <s v="AM"/>
    <s v="AM5"/>
    <n v="19017"/>
    <n v="19018"/>
    <x v="1"/>
    <x v="11"/>
    <x v="1"/>
    <n v="517.79"/>
    <n v="40.82"/>
    <n v="72.510000000000005"/>
    <n v="631.11"/>
    <n v="558.61"/>
    <n v="72.510000000000005"/>
  </r>
  <r>
    <s v="I25_66to56"/>
    <s v="Win"/>
    <s v="TR012"/>
    <x v="2"/>
    <x v="7"/>
    <s v="Fi01"/>
    <x v="4"/>
    <s v="AM5.vld"/>
    <s v="e1"/>
    <n v="35"/>
    <n v="0"/>
    <s v="AM"/>
    <s v="AM5"/>
    <n v="19035"/>
    <n v="19036"/>
    <x v="1"/>
    <x v="9"/>
    <x v="1"/>
    <n v="324.02"/>
    <n v="18.100000000000001"/>
    <n v="49.11"/>
    <n v="391.23"/>
    <n v="342.12"/>
    <n v="49.11"/>
  </r>
  <r>
    <s v="I25_66to56"/>
    <s v="Win"/>
    <s v="TR012"/>
    <x v="2"/>
    <x v="7"/>
    <s v="Fi01"/>
    <x v="4"/>
    <s v="AM5.vld"/>
    <s v="e1"/>
    <n v="35"/>
    <n v="0"/>
    <s v="AM"/>
    <s v="AM5"/>
    <n v="19075"/>
    <n v="19076"/>
    <x v="1"/>
    <x v="4"/>
    <x v="1"/>
    <n v="297.10000000000002"/>
    <n v="0.74"/>
    <n v="5.26"/>
    <n v="303.08999999999997"/>
    <n v="297.83"/>
    <n v="5.26"/>
  </r>
  <r>
    <s v="I25_66to56"/>
    <s v="Win"/>
    <s v="TR012"/>
    <x v="2"/>
    <x v="7"/>
    <s v="Fi01"/>
    <x v="4"/>
    <s v="AM5.vld"/>
    <s v="e1"/>
    <n v="35"/>
    <n v="0"/>
    <s v="AM"/>
    <s v="AM5"/>
    <n v="19119"/>
    <n v="19120"/>
    <x v="1"/>
    <x v="7"/>
    <x v="1"/>
    <n v="188.6"/>
    <n v="8.85"/>
    <n v="27.67"/>
    <n v="225.12"/>
    <n v="197.46"/>
    <n v="27.67"/>
  </r>
  <r>
    <s v="I25_66to56"/>
    <s v="Win"/>
    <s v="TR012"/>
    <x v="2"/>
    <x v="7"/>
    <s v="Fi01"/>
    <x v="4"/>
    <s v="AM5.vld"/>
    <s v="e1"/>
    <n v="35"/>
    <n v="0"/>
    <s v="AM"/>
    <s v="AM5"/>
    <n v="19127"/>
    <n v="19239"/>
    <x v="0"/>
    <x v="0"/>
    <x v="1"/>
    <n v="559.54"/>
    <n v="51.26"/>
    <n v="134.72999999999999"/>
    <n v="745.53"/>
    <n v="610.79999999999995"/>
    <n v="134.72999999999999"/>
  </r>
  <r>
    <s v="I25_66to56"/>
    <s v="Win"/>
    <s v="TR012"/>
    <x v="2"/>
    <x v="7"/>
    <s v="Fi01"/>
    <x v="4"/>
    <s v="AM5.vld"/>
    <s v="e1"/>
    <n v="35"/>
    <n v="0"/>
    <s v="AM"/>
    <s v="AM5"/>
    <n v="19131"/>
    <n v="19130"/>
    <x v="0"/>
    <x v="2"/>
    <x v="1"/>
    <n v="537.79"/>
    <n v="47.11"/>
    <n v="135.72999999999999"/>
    <n v="720.64"/>
    <n v="584.9"/>
    <n v="135.72999999999999"/>
  </r>
  <r>
    <s v="I25_66to56"/>
    <s v="Win"/>
    <s v="TR012"/>
    <x v="2"/>
    <x v="7"/>
    <s v="Fi01"/>
    <x v="4"/>
    <s v="AM5.vld"/>
    <s v="e1"/>
    <n v="35"/>
    <n v="0"/>
    <s v="AM"/>
    <s v="AM5"/>
    <n v="19136"/>
    <n v="19135"/>
    <x v="0"/>
    <x v="1"/>
    <x v="1"/>
    <n v="478.63"/>
    <n v="40.619999999999997"/>
    <n v="109.04"/>
    <n v="628.29"/>
    <n v="519.25"/>
    <n v="109.04"/>
  </r>
  <r>
    <s v="I25_66to56"/>
    <s v="Win"/>
    <s v="TR012"/>
    <x v="2"/>
    <x v="7"/>
    <s v="Fi01"/>
    <x v="4"/>
    <s v="AM5.vld"/>
    <s v="e1"/>
    <n v="35"/>
    <n v="0"/>
    <s v="AM"/>
    <s v="AM5"/>
    <n v="19149"/>
    <n v="19148"/>
    <x v="0"/>
    <x v="10"/>
    <x v="1"/>
    <n v="353.53"/>
    <n v="29.99"/>
    <n v="81.180000000000007"/>
    <n v="464.7"/>
    <n v="383.52"/>
    <n v="81.180000000000007"/>
  </r>
  <r>
    <s v="I25_66to56"/>
    <s v="Win"/>
    <s v="TR012"/>
    <x v="2"/>
    <x v="7"/>
    <s v="Fi01"/>
    <x v="4"/>
    <s v="AM5.vld"/>
    <s v="e1"/>
    <n v="35"/>
    <n v="0"/>
    <s v="AM"/>
    <s v="AM5"/>
    <n v="19189"/>
    <n v="19188"/>
    <x v="0"/>
    <x v="5"/>
    <x v="1"/>
    <n v="103.79"/>
    <n v="0.42"/>
    <n v="6.71"/>
    <n v="110.92"/>
    <n v="104.21"/>
    <n v="6.71"/>
  </r>
  <r>
    <s v="I25_66to56"/>
    <s v="Win"/>
    <s v="TR012"/>
    <x v="2"/>
    <x v="7"/>
    <s v="Fi01"/>
    <x v="4"/>
    <s v="AM5.vld"/>
    <s v="e1"/>
    <n v="35"/>
    <n v="0"/>
    <s v="AM"/>
    <s v="AM5"/>
    <n v="19233"/>
    <n v="19232"/>
    <x v="0"/>
    <x v="6"/>
    <x v="1"/>
    <n v="138.85"/>
    <n v="8.01"/>
    <n v="29.86"/>
    <n v="176.73"/>
    <n v="146.86000000000001"/>
    <n v="29.86"/>
  </r>
  <r>
    <s v="I25_66to56"/>
    <s v="Win"/>
    <s v="TR012"/>
    <x v="2"/>
    <x v="7"/>
    <s v="Fi01"/>
    <x v="5"/>
    <s v="AM6.vld"/>
    <s v="e1"/>
    <n v="35"/>
    <n v="0"/>
    <s v="AM"/>
    <s v="AM6"/>
    <n v="5209"/>
    <n v="19241"/>
    <x v="0"/>
    <x v="0"/>
    <x v="0"/>
    <n v="322.94"/>
    <n v="19.55"/>
    <n v="47.73"/>
    <n v="7315.76"/>
    <n v="342.49"/>
    <n v="47.73"/>
  </r>
  <r>
    <s v="I25_66to56"/>
    <s v="Win"/>
    <s v="TR012"/>
    <x v="2"/>
    <x v="7"/>
    <s v="Fi01"/>
    <x v="5"/>
    <s v="AM6.vld"/>
    <s v="e1"/>
    <n v="35"/>
    <n v="0"/>
    <s v="AM"/>
    <s v="AM6"/>
    <n v="5394"/>
    <n v="15366"/>
    <x v="0"/>
    <x v="1"/>
    <x v="0"/>
    <n v="319.83"/>
    <n v="28.79"/>
    <n v="65.72"/>
    <n v="6409.78"/>
    <n v="348.61"/>
    <n v="65.72"/>
  </r>
  <r>
    <s v="I25_66to56"/>
    <s v="Win"/>
    <s v="TR012"/>
    <x v="2"/>
    <x v="7"/>
    <s v="Fi01"/>
    <x v="5"/>
    <s v="AM6.vld"/>
    <s v="e1"/>
    <n v="35"/>
    <n v="0"/>
    <s v="AM"/>
    <s v="AM6"/>
    <n v="13270"/>
    <n v="11802"/>
    <x v="0"/>
    <x v="2"/>
    <x v="0"/>
    <n v="227.34"/>
    <n v="17.440000000000001"/>
    <n v="43.94"/>
    <n v="6494.06"/>
    <n v="244.77"/>
    <n v="43.94"/>
  </r>
  <r>
    <s v="I25_66to56"/>
    <s v="Win"/>
    <s v="TR012"/>
    <x v="2"/>
    <x v="7"/>
    <s v="Fi01"/>
    <x v="5"/>
    <s v="AM6.vld"/>
    <s v="e1"/>
    <n v="35"/>
    <n v="0"/>
    <s v="AM"/>
    <s v="AM6"/>
    <n v="15333"/>
    <n v="18991"/>
    <x v="1"/>
    <x v="3"/>
    <x v="0"/>
    <n v="1039"/>
    <n v="18.760000000000002"/>
    <n v="25.25"/>
    <n v="4981.82"/>
    <n v="1057.76"/>
    <n v="25.25"/>
  </r>
  <r>
    <s v="I25_66to56"/>
    <s v="Win"/>
    <s v="TR012"/>
    <x v="2"/>
    <x v="7"/>
    <s v="Fi01"/>
    <x v="5"/>
    <s v="AM6.vld"/>
    <s v="e1"/>
    <n v="35"/>
    <n v="0"/>
    <s v="AM"/>
    <s v="AM6"/>
    <n v="15740"/>
    <n v="15741"/>
    <x v="1"/>
    <x v="4"/>
    <x v="0"/>
    <n v="0"/>
    <n v="0"/>
    <n v="0"/>
    <n v="3477.99"/>
    <n v="0"/>
    <n v="0"/>
  </r>
  <r>
    <s v="I25_66to56"/>
    <s v="Win"/>
    <s v="TR012"/>
    <x v="2"/>
    <x v="7"/>
    <s v="Fi01"/>
    <x v="5"/>
    <s v="AM6.vld"/>
    <s v="e1"/>
    <n v="35"/>
    <n v="0"/>
    <s v="AM"/>
    <s v="AM6"/>
    <n v="15742"/>
    <n v="15743"/>
    <x v="0"/>
    <x v="5"/>
    <x v="0"/>
    <n v="0"/>
    <n v="0"/>
    <n v="0"/>
    <n v="2764.26"/>
    <n v="0"/>
    <n v="0"/>
  </r>
  <r>
    <s v="I25_66to56"/>
    <s v="Win"/>
    <s v="TR012"/>
    <x v="2"/>
    <x v="7"/>
    <s v="Fi01"/>
    <x v="5"/>
    <s v="AM6.vld"/>
    <s v="e1"/>
    <n v="35"/>
    <n v="0"/>
    <s v="AM"/>
    <s v="AM6"/>
    <n v="17350"/>
    <n v="17351"/>
    <x v="0"/>
    <x v="6"/>
    <x v="0"/>
    <n v="0"/>
    <n v="0"/>
    <n v="0"/>
    <n v="2897.56"/>
    <n v="0"/>
    <n v="0"/>
  </r>
  <r>
    <s v="I25_66to56"/>
    <s v="Win"/>
    <s v="TR012"/>
    <x v="2"/>
    <x v="7"/>
    <s v="Fi01"/>
    <x v="5"/>
    <s v="AM6.vld"/>
    <s v="e1"/>
    <n v="35"/>
    <n v="0"/>
    <s v="AM"/>
    <s v="AM6"/>
    <n v="17352"/>
    <n v="17353"/>
    <x v="1"/>
    <x v="7"/>
    <x v="0"/>
    <n v="0"/>
    <n v="0"/>
    <n v="0"/>
    <n v="2992.25"/>
    <n v="0"/>
    <n v="0"/>
  </r>
  <r>
    <s v="I25_66to56"/>
    <s v="Win"/>
    <s v="TR012"/>
    <x v="2"/>
    <x v="7"/>
    <s v="Fi01"/>
    <x v="5"/>
    <s v="AM6.vld"/>
    <s v="e1"/>
    <n v="35"/>
    <n v="0"/>
    <s v="AM"/>
    <s v="AM6"/>
    <n v="18993"/>
    <n v="15334"/>
    <x v="0"/>
    <x v="8"/>
    <x v="0"/>
    <n v="641.41999999999996"/>
    <n v="26.2"/>
    <n v="35.64"/>
    <n v="4476.95"/>
    <n v="667.62"/>
    <n v="35.64"/>
  </r>
  <r>
    <s v="I25_66to56"/>
    <s v="Win"/>
    <s v="TR012"/>
    <x v="2"/>
    <x v="7"/>
    <s v="Fi01"/>
    <x v="5"/>
    <s v="AM6.vld"/>
    <s v="e1"/>
    <n v="35"/>
    <n v="0"/>
    <s v="AM"/>
    <s v="AM6"/>
    <n v="18999"/>
    <n v="19000"/>
    <x v="1"/>
    <x v="9"/>
    <x v="0"/>
    <n v="166.88"/>
    <n v="11.47"/>
    <n v="27.73"/>
    <n v="5420.53"/>
    <n v="178.35"/>
    <n v="27.73"/>
  </r>
  <r>
    <s v="I25_66to56"/>
    <s v="Win"/>
    <s v="TR012"/>
    <x v="2"/>
    <x v="7"/>
    <s v="Fi01"/>
    <x v="5"/>
    <s v="AM6.vld"/>
    <s v="e1"/>
    <n v="35"/>
    <n v="0"/>
    <s v="AM"/>
    <s v="AM6"/>
    <n v="19002"/>
    <n v="19001"/>
    <x v="0"/>
    <x v="10"/>
    <x v="0"/>
    <n v="116.35"/>
    <n v="7.05"/>
    <n v="26.77"/>
    <n v="5275.65"/>
    <n v="123.39"/>
    <n v="26.77"/>
  </r>
  <r>
    <s v="I25_66to56"/>
    <s v="Win"/>
    <s v="TR012"/>
    <x v="2"/>
    <x v="7"/>
    <s v="Fi01"/>
    <x v="5"/>
    <s v="AM6.vld"/>
    <s v="e1"/>
    <n v="35"/>
    <n v="0"/>
    <s v="AM"/>
    <s v="AM6"/>
    <n v="19004"/>
    <n v="13271"/>
    <x v="1"/>
    <x v="11"/>
    <x v="0"/>
    <n v="36.17"/>
    <n v="2.66"/>
    <n v="34.86"/>
    <n v="5809.28"/>
    <n v="38.83"/>
    <n v="34.86"/>
  </r>
  <r>
    <s v="I25_66to56"/>
    <s v="Win"/>
    <s v="TR012"/>
    <x v="2"/>
    <x v="7"/>
    <s v="Fi01"/>
    <x v="5"/>
    <s v="AM6.vld"/>
    <s v="e1"/>
    <n v="35"/>
    <n v="0"/>
    <s v="AM"/>
    <s v="AM6"/>
    <n v="19017"/>
    <n v="19018"/>
    <x v="1"/>
    <x v="11"/>
    <x v="1"/>
    <n v="1429.08"/>
    <n v="93.72"/>
    <n v="137.19"/>
    <n v="1659.99"/>
    <n v="1522.79"/>
    <n v="137.19"/>
  </r>
  <r>
    <s v="I25_66to56"/>
    <s v="Win"/>
    <s v="TR012"/>
    <x v="2"/>
    <x v="7"/>
    <s v="Fi01"/>
    <x v="5"/>
    <s v="AM6.vld"/>
    <s v="e1"/>
    <n v="35"/>
    <n v="0"/>
    <s v="AM"/>
    <s v="AM6"/>
    <n v="19035"/>
    <n v="19036"/>
    <x v="1"/>
    <x v="9"/>
    <x v="1"/>
    <n v="881.41"/>
    <n v="36.17"/>
    <n v="86.31"/>
    <n v="1003.89"/>
    <n v="917.58"/>
    <n v="86.31"/>
  </r>
  <r>
    <s v="I25_66to56"/>
    <s v="Win"/>
    <s v="TR012"/>
    <x v="2"/>
    <x v="7"/>
    <s v="Fi01"/>
    <x v="5"/>
    <s v="AM6.vld"/>
    <s v="e1"/>
    <n v="35"/>
    <n v="0"/>
    <s v="AM"/>
    <s v="AM6"/>
    <n v="19075"/>
    <n v="19076"/>
    <x v="1"/>
    <x v="4"/>
    <x v="1"/>
    <n v="873.22"/>
    <n v="3.24"/>
    <n v="10.41"/>
    <n v="886.87"/>
    <n v="876.46"/>
    <n v="10.41"/>
  </r>
  <r>
    <s v="I25_66to56"/>
    <s v="Win"/>
    <s v="TR012"/>
    <x v="2"/>
    <x v="7"/>
    <s v="Fi01"/>
    <x v="5"/>
    <s v="AM6.vld"/>
    <s v="e1"/>
    <n v="35"/>
    <n v="0"/>
    <s v="AM"/>
    <s v="AM6"/>
    <n v="19119"/>
    <n v="19120"/>
    <x v="1"/>
    <x v="7"/>
    <x v="1"/>
    <n v="224.19"/>
    <n v="4.87"/>
    <n v="57.16"/>
    <n v="286.22000000000003"/>
    <n v="229.06"/>
    <n v="57.16"/>
  </r>
  <r>
    <s v="I25_66to56"/>
    <s v="Win"/>
    <s v="TR012"/>
    <x v="2"/>
    <x v="7"/>
    <s v="Fi01"/>
    <x v="5"/>
    <s v="AM6.vld"/>
    <s v="e1"/>
    <n v="35"/>
    <n v="0"/>
    <s v="AM"/>
    <s v="AM6"/>
    <n v="19127"/>
    <n v="19239"/>
    <x v="0"/>
    <x v="0"/>
    <x v="1"/>
    <n v="1345.19"/>
    <n v="102.34"/>
    <n v="199.56"/>
    <n v="1647.1"/>
    <n v="1447.53"/>
    <n v="199.56"/>
  </r>
  <r>
    <s v="I25_66to56"/>
    <s v="Win"/>
    <s v="TR012"/>
    <x v="2"/>
    <x v="7"/>
    <s v="Fi01"/>
    <x v="5"/>
    <s v="AM6.vld"/>
    <s v="e1"/>
    <n v="35"/>
    <n v="0"/>
    <s v="AM"/>
    <s v="AM6"/>
    <n v="19131"/>
    <n v="19130"/>
    <x v="0"/>
    <x v="2"/>
    <x v="1"/>
    <n v="1513.03"/>
    <n v="108.55"/>
    <n v="185.96"/>
    <n v="1807.53"/>
    <n v="1621.57"/>
    <n v="185.96"/>
  </r>
  <r>
    <s v="I25_66to56"/>
    <s v="Win"/>
    <s v="TR012"/>
    <x v="2"/>
    <x v="7"/>
    <s v="Fi01"/>
    <x v="5"/>
    <s v="AM6.vld"/>
    <s v="e1"/>
    <n v="35"/>
    <n v="0"/>
    <s v="AM"/>
    <s v="AM6"/>
    <n v="19136"/>
    <n v="19135"/>
    <x v="0"/>
    <x v="1"/>
    <x v="1"/>
    <n v="1346.66"/>
    <n v="89.23"/>
    <n v="151.76"/>
    <n v="1587.64"/>
    <n v="1435.89"/>
    <n v="151.76"/>
  </r>
  <r>
    <s v="I25_66to56"/>
    <s v="Win"/>
    <s v="TR012"/>
    <x v="2"/>
    <x v="7"/>
    <s v="Fi01"/>
    <x v="5"/>
    <s v="AM6.vld"/>
    <s v="e1"/>
    <n v="35"/>
    <n v="0"/>
    <s v="AM"/>
    <s v="AM6"/>
    <n v="19149"/>
    <n v="19148"/>
    <x v="0"/>
    <x v="10"/>
    <x v="1"/>
    <n v="960.19"/>
    <n v="56.82"/>
    <n v="105.69"/>
    <n v="1122.7"/>
    <n v="1017.01"/>
    <n v="105.69"/>
  </r>
  <r>
    <s v="I25_66to56"/>
    <s v="Win"/>
    <s v="TR012"/>
    <x v="2"/>
    <x v="7"/>
    <s v="Fi01"/>
    <x v="5"/>
    <s v="AM6.vld"/>
    <s v="e1"/>
    <n v="35"/>
    <n v="0"/>
    <s v="AM"/>
    <s v="AM6"/>
    <n v="19189"/>
    <n v="19188"/>
    <x v="0"/>
    <x v="5"/>
    <x v="1"/>
    <n v="266.54000000000002"/>
    <n v="0.75"/>
    <n v="12.63"/>
    <n v="279.92"/>
    <n v="267.29000000000002"/>
    <n v="12.63"/>
  </r>
  <r>
    <s v="I25_66to56"/>
    <s v="Win"/>
    <s v="TR012"/>
    <x v="2"/>
    <x v="7"/>
    <s v="Fi01"/>
    <x v="5"/>
    <s v="AM6.vld"/>
    <s v="e1"/>
    <n v="35"/>
    <n v="0"/>
    <s v="AM"/>
    <s v="AM6"/>
    <n v="19233"/>
    <n v="19232"/>
    <x v="0"/>
    <x v="6"/>
    <x v="1"/>
    <n v="120.49"/>
    <n v="4.16"/>
    <n v="61.19"/>
    <n v="185.84"/>
    <n v="124.65"/>
    <n v="61.19"/>
  </r>
  <r>
    <s v="I25_66to56"/>
    <s v="Win"/>
    <s v="TR012"/>
    <x v="2"/>
    <x v="7"/>
    <s v="Fi01"/>
    <x v="6"/>
    <s v="MD1.vld"/>
    <s v="e1"/>
    <n v="35"/>
    <n v="0"/>
    <s v="MD"/>
    <s v="MD1"/>
    <n v="5209"/>
    <n v="19241"/>
    <x v="0"/>
    <x v="0"/>
    <x v="0"/>
    <n v="258.27"/>
    <n v="16.420000000000002"/>
    <n v="59.74"/>
    <n v="10318.299999999999"/>
    <n v="274.69"/>
    <n v="59.74"/>
  </r>
  <r>
    <s v="I25_66to56"/>
    <s v="Win"/>
    <s v="TR012"/>
    <x v="2"/>
    <x v="7"/>
    <s v="Fi01"/>
    <x v="6"/>
    <s v="MD1.vld"/>
    <s v="e1"/>
    <n v="35"/>
    <n v="0"/>
    <s v="MD"/>
    <s v="MD1"/>
    <n v="5394"/>
    <n v="15366"/>
    <x v="0"/>
    <x v="1"/>
    <x v="0"/>
    <n v="250.7"/>
    <n v="18.350000000000001"/>
    <n v="40.01"/>
    <n v="9294.2900000000009"/>
    <n v="269.05"/>
    <n v="40.01"/>
  </r>
  <r>
    <s v="I25_66to56"/>
    <s v="Win"/>
    <s v="TR012"/>
    <x v="2"/>
    <x v="7"/>
    <s v="Fi01"/>
    <x v="6"/>
    <s v="MD1.vld"/>
    <s v="e1"/>
    <n v="35"/>
    <n v="0"/>
    <s v="MD"/>
    <s v="MD1"/>
    <n v="13270"/>
    <n v="11802"/>
    <x v="0"/>
    <x v="2"/>
    <x v="0"/>
    <n v="337.9"/>
    <n v="23.73"/>
    <n v="26.87"/>
    <n v="9504.39"/>
    <n v="361.64"/>
    <n v="26.87"/>
  </r>
  <r>
    <s v="I25_66to56"/>
    <s v="Win"/>
    <s v="TR012"/>
    <x v="2"/>
    <x v="7"/>
    <s v="Fi01"/>
    <x v="6"/>
    <s v="MD1.vld"/>
    <s v="e1"/>
    <n v="35"/>
    <n v="0"/>
    <s v="MD"/>
    <s v="MD1"/>
    <n v="15333"/>
    <n v="18991"/>
    <x v="1"/>
    <x v="3"/>
    <x v="0"/>
    <n v="1364.39"/>
    <n v="20.78"/>
    <n v="37.369999999999997"/>
    <n v="7965.37"/>
    <n v="1385.17"/>
    <n v="37.369999999999997"/>
  </r>
  <r>
    <s v="I25_66to56"/>
    <s v="Win"/>
    <s v="TR012"/>
    <x v="2"/>
    <x v="7"/>
    <s v="Fi01"/>
    <x v="6"/>
    <s v="MD1.vld"/>
    <s v="e1"/>
    <n v="35"/>
    <n v="0"/>
    <s v="MD"/>
    <s v="MD1"/>
    <n v="15740"/>
    <n v="15741"/>
    <x v="1"/>
    <x v="4"/>
    <x v="0"/>
    <n v="0"/>
    <n v="0"/>
    <n v="0"/>
    <n v="5736.28"/>
    <n v="0"/>
    <n v="0"/>
  </r>
  <r>
    <s v="I25_66to56"/>
    <s v="Win"/>
    <s v="TR012"/>
    <x v="2"/>
    <x v="7"/>
    <s v="Fi01"/>
    <x v="6"/>
    <s v="MD1.vld"/>
    <s v="e1"/>
    <n v="35"/>
    <n v="0"/>
    <s v="MD"/>
    <s v="MD1"/>
    <n v="15742"/>
    <n v="15743"/>
    <x v="0"/>
    <x v="5"/>
    <x v="0"/>
    <n v="0"/>
    <n v="0"/>
    <n v="0"/>
    <n v="3461.76"/>
    <n v="0"/>
    <n v="0"/>
  </r>
  <r>
    <s v="I25_66to56"/>
    <s v="Win"/>
    <s v="TR012"/>
    <x v="2"/>
    <x v="7"/>
    <s v="Fi01"/>
    <x v="6"/>
    <s v="MD1.vld"/>
    <s v="e1"/>
    <n v="35"/>
    <n v="0"/>
    <s v="MD"/>
    <s v="MD1"/>
    <n v="17350"/>
    <n v="17351"/>
    <x v="0"/>
    <x v="6"/>
    <x v="0"/>
    <n v="0"/>
    <n v="0"/>
    <n v="0"/>
    <n v="4300.4399999999996"/>
    <n v="0"/>
    <n v="0"/>
  </r>
  <r>
    <s v="I25_66to56"/>
    <s v="Win"/>
    <s v="TR012"/>
    <x v="2"/>
    <x v="7"/>
    <s v="Fi01"/>
    <x v="6"/>
    <s v="MD1.vld"/>
    <s v="e1"/>
    <n v="35"/>
    <n v="0"/>
    <s v="MD"/>
    <s v="MD1"/>
    <n v="17352"/>
    <n v="17353"/>
    <x v="1"/>
    <x v="7"/>
    <x v="0"/>
    <n v="0"/>
    <n v="0"/>
    <n v="0"/>
    <n v="4758.54"/>
    <n v="0"/>
    <n v="0"/>
  </r>
  <r>
    <s v="I25_66to56"/>
    <s v="Win"/>
    <s v="TR012"/>
    <x v="2"/>
    <x v="7"/>
    <s v="Fi01"/>
    <x v="6"/>
    <s v="MD1.vld"/>
    <s v="e1"/>
    <n v="35"/>
    <n v="0"/>
    <s v="MD"/>
    <s v="MD1"/>
    <n v="18993"/>
    <n v="15334"/>
    <x v="0"/>
    <x v="8"/>
    <x v="0"/>
    <n v="471.86"/>
    <n v="20.98"/>
    <n v="42.03"/>
    <n v="5383.08"/>
    <n v="492.85"/>
    <n v="42.03"/>
  </r>
  <r>
    <s v="I25_66to56"/>
    <s v="Win"/>
    <s v="TR012"/>
    <x v="2"/>
    <x v="7"/>
    <s v="Fi01"/>
    <x v="6"/>
    <s v="MD1.vld"/>
    <s v="e1"/>
    <n v="35"/>
    <n v="0"/>
    <s v="MD"/>
    <s v="MD1"/>
    <n v="18999"/>
    <n v="19000"/>
    <x v="1"/>
    <x v="9"/>
    <x v="0"/>
    <n v="232.52"/>
    <n v="12.22"/>
    <n v="45.04"/>
    <n v="8937.6200000000008"/>
    <n v="244.74"/>
    <n v="45.04"/>
  </r>
  <r>
    <s v="I25_66to56"/>
    <s v="Win"/>
    <s v="TR012"/>
    <x v="2"/>
    <x v="7"/>
    <s v="Fi01"/>
    <x v="6"/>
    <s v="MD1.vld"/>
    <s v="e1"/>
    <n v="35"/>
    <n v="0"/>
    <s v="MD"/>
    <s v="MD1"/>
    <n v="19002"/>
    <n v="19001"/>
    <x v="0"/>
    <x v="10"/>
    <x v="0"/>
    <n v="112.31"/>
    <n v="4.3600000000000003"/>
    <n v="43.01"/>
    <n v="7959.6"/>
    <n v="116.67"/>
    <n v="43.01"/>
  </r>
  <r>
    <s v="I25_66to56"/>
    <s v="Win"/>
    <s v="TR012"/>
    <x v="2"/>
    <x v="7"/>
    <s v="Fi01"/>
    <x v="6"/>
    <s v="MD1.vld"/>
    <s v="e1"/>
    <n v="35"/>
    <n v="0"/>
    <s v="MD"/>
    <s v="MD1"/>
    <n v="19004"/>
    <n v="13271"/>
    <x v="1"/>
    <x v="11"/>
    <x v="0"/>
    <n v="61.43"/>
    <n v="4.55"/>
    <n v="31.39"/>
    <n v="9660.82"/>
    <n v="65.98"/>
    <n v="31.39"/>
  </r>
  <r>
    <s v="I25_66to56"/>
    <s v="Win"/>
    <s v="TR012"/>
    <x v="2"/>
    <x v="7"/>
    <s v="Fi01"/>
    <x v="6"/>
    <s v="MD1.vld"/>
    <s v="e1"/>
    <n v="35"/>
    <n v="0"/>
    <s v="MD"/>
    <s v="MD1"/>
    <n v="19017"/>
    <n v="19018"/>
    <x v="1"/>
    <x v="11"/>
    <x v="1"/>
    <n v="2260.9"/>
    <n v="122.61"/>
    <n v="221.85"/>
    <n v="2605.36"/>
    <n v="2383.5100000000002"/>
    <n v="221.85"/>
  </r>
  <r>
    <s v="I25_66to56"/>
    <s v="Win"/>
    <s v="TR012"/>
    <x v="2"/>
    <x v="7"/>
    <s v="Fi01"/>
    <x v="6"/>
    <s v="MD1.vld"/>
    <s v="e1"/>
    <n v="35"/>
    <n v="0"/>
    <s v="MD"/>
    <s v="MD1"/>
    <n v="19035"/>
    <n v="19036"/>
    <x v="1"/>
    <x v="9"/>
    <x v="1"/>
    <n v="1489.02"/>
    <n v="50.68"/>
    <n v="119.49"/>
    <n v="1659.19"/>
    <n v="1539.7"/>
    <n v="119.49"/>
  </r>
  <r>
    <s v="I25_66to56"/>
    <s v="Win"/>
    <s v="TR012"/>
    <x v="2"/>
    <x v="7"/>
    <s v="Fi01"/>
    <x v="6"/>
    <s v="MD1.vld"/>
    <s v="e1"/>
    <n v="35"/>
    <n v="0"/>
    <s v="MD"/>
    <s v="MD1"/>
    <n v="19075"/>
    <n v="19076"/>
    <x v="1"/>
    <x v="4"/>
    <x v="1"/>
    <n v="1275.3900000000001"/>
    <n v="3.1"/>
    <n v="11.42"/>
    <n v="1289.9100000000001"/>
    <n v="1278.49"/>
    <n v="11.42"/>
  </r>
  <r>
    <s v="I25_66to56"/>
    <s v="Win"/>
    <s v="TR012"/>
    <x v="2"/>
    <x v="7"/>
    <s v="Fi01"/>
    <x v="6"/>
    <s v="MD1.vld"/>
    <s v="e1"/>
    <n v="35"/>
    <n v="0"/>
    <s v="MD"/>
    <s v="MD1"/>
    <n v="19119"/>
    <n v="19120"/>
    <x v="1"/>
    <x v="7"/>
    <x v="1"/>
    <n v="361.39"/>
    <n v="6.47"/>
    <n v="86.02"/>
    <n v="453.88"/>
    <n v="367.86"/>
    <n v="86.02"/>
  </r>
  <r>
    <s v="I25_66to56"/>
    <s v="Win"/>
    <s v="TR012"/>
    <x v="2"/>
    <x v="7"/>
    <s v="Fi01"/>
    <x v="6"/>
    <s v="MD1.vld"/>
    <s v="e1"/>
    <n v="35"/>
    <n v="0"/>
    <s v="MD"/>
    <s v="MD1"/>
    <n v="19127"/>
    <n v="19239"/>
    <x v="0"/>
    <x v="0"/>
    <x v="1"/>
    <n v="1578.06"/>
    <n v="101.58"/>
    <n v="173"/>
    <n v="1852.64"/>
    <n v="1679.64"/>
    <n v="173"/>
  </r>
  <r>
    <s v="I25_66to56"/>
    <s v="Win"/>
    <s v="TR012"/>
    <x v="2"/>
    <x v="7"/>
    <s v="Fi01"/>
    <x v="6"/>
    <s v="MD1.vld"/>
    <s v="e1"/>
    <n v="35"/>
    <n v="0"/>
    <s v="MD"/>
    <s v="MD1"/>
    <n v="19131"/>
    <n v="19130"/>
    <x v="0"/>
    <x v="2"/>
    <x v="1"/>
    <n v="1531.24"/>
    <n v="95.88"/>
    <n v="193.39"/>
    <n v="1820.51"/>
    <n v="1627.12"/>
    <n v="193.39"/>
  </r>
  <r>
    <s v="I25_66to56"/>
    <s v="Win"/>
    <s v="TR012"/>
    <x v="2"/>
    <x v="7"/>
    <s v="Fi01"/>
    <x v="6"/>
    <s v="MD1.vld"/>
    <s v="e1"/>
    <n v="35"/>
    <n v="0"/>
    <s v="MD"/>
    <s v="MD1"/>
    <n v="19136"/>
    <n v="19135"/>
    <x v="0"/>
    <x v="1"/>
    <x v="1"/>
    <n v="1366.86"/>
    <n v="84.75"/>
    <n v="182.88"/>
    <n v="1634.49"/>
    <n v="1451.61"/>
    <n v="182.88"/>
  </r>
  <r>
    <s v="I25_66to56"/>
    <s v="Win"/>
    <s v="TR012"/>
    <x v="2"/>
    <x v="7"/>
    <s v="Fi01"/>
    <x v="6"/>
    <s v="MD1.vld"/>
    <s v="e1"/>
    <n v="35"/>
    <n v="0"/>
    <s v="MD"/>
    <s v="MD1"/>
    <n v="19149"/>
    <n v="19148"/>
    <x v="0"/>
    <x v="10"/>
    <x v="1"/>
    <n v="819.02"/>
    <n v="48.42"/>
    <n v="122.94"/>
    <n v="990.37"/>
    <n v="867.44"/>
    <n v="122.94"/>
  </r>
  <r>
    <s v="I25_66to56"/>
    <s v="Win"/>
    <s v="TR012"/>
    <x v="2"/>
    <x v="7"/>
    <s v="Fi01"/>
    <x v="6"/>
    <s v="MD1.vld"/>
    <s v="e1"/>
    <n v="35"/>
    <n v="0"/>
    <s v="MD"/>
    <s v="MD1"/>
    <n v="19189"/>
    <n v="19188"/>
    <x v="0"/>
    <x v="5"/>
    <x v="1"/>
    <n v="222.61"/>
    <n v="0.49"/>
    <n v="13.19"/>
    <n v="236.29"/>
    <n v="223.1"/>
    <n v="13.19"/>
  </r>
  <r>
    <s v="I25_66to56"/>
    <s v="Win"/>
    <s v="TR012"/>
    <x v="2"/>
    <x v="7"/>
    <s v="Fi01"/>
    <x v="6"/>
    <s v="MD1.vld"/>
    <s v="e1"/>
    <n v="35"/>
    <n v="0"/>
    <s v="MD"/>
    <s v="MD1"/>
    <n v="19233"/>
    <n v="19232"/>
    <x v="0"/>
    <x v="6"/>
    <x v="1"/>
    <n v="123.05"/>
    <n v="4.68"/>
    <n v="91.18"/>
    <n v="218.91"/>
    <n v="127.73"/>
    <n v="91.18"/>
  </r>
  <r>
    <s v="I25_66to56"/>
    <s v="Win"/>
    <s v="TR012"/>
    <x v="2"/>
    <x v="7"/>
    <s v="Fi01"/>
    <x v="7"/>
    <s v="MD2.vld"/>
    <s v="e1"/>
    <n v="35"/>
    <n v="0"/>
    <s v="MD"/>
    <s v="MD2"/>
    <n v="5209"/>
    <n v="19241"/>
    <x v="0"/>
    <x v="0"/>
    <x v="0"/>
    <n v="1020.19"/>
    <n v="79.349999999999994"/>
    <n v="127.43"/>
    <n v="16604.41"/>
    <n v="1099.54"/>
    <n v="127.43"/>
  </r>
  <r>
    <s v="I25_66to56"/>
    <s v="Win"/>
    <s v="TR012"/>
    <x v="2"/>
    <x v="7"/>
    <s v="Fi01"/>
    <x v="7"/>
    <s v="MD2.vld"/>
    <s v="e1"/>
    <n v="35"/>
    <n v="0"/>
    <s v="MD"/>
    <s v="MD2"/>
    <n v="5394"/>
    <n v="15366"/>
    <x v="0"/>
    <x v="1"/>
    <x v="0"/>
    <n v="1058.98"/>
    <n v="98.38"/>
    <n v="141.29"/>
    <n v="14972.86"/>
    <n v="1157.3599999999999"/>
    <n v="141.29"/>
  </r>
  <r>
    <s v="I25_66to56"/>
    <s v="Win"/>
    <s v="TR012"/>
    <x v="2"/>
    <x v="7"/>
    <s v="Fi01"/>
    <x v="7"/>
    <s v="MD2.vld"/>
    <s v="e1"/>
    <n v="35"/>
    <n v="0"/>
    <s v="MD"/>
    <s v="MD2"/>
    <n v="13270"/>
    <n v="11802"/>
    <x v="0"/>
    <x v="2"/>
    <x v="0"/>
    <n v="762.92"/>
    <n v="49.56"/>
    <n v="74.86"/>
    <n v="14943.17"/>
    <n v="812.48"/>
    <n v="74.86"/>
  </r>
  <r>
    <s v="I25_66to56"/>
    <s v="Win"/>
    <s v="TR012"/>
    <x v="2"/>
    <x v="7"/>
    <s v="Fi01"/>
    <x v="7"/>
    <s v="MD2.vld"/>
    <s v="e1"/>
    <n v="35"/>
    <n v="0"/>
    <s v="MD"/>
    <s v="MD2"/>
    <n v="15333"/>
    <n v="18991"/>
    <x v="1"/>
    <x v="3"/>
    <x v="0"/>
    <n v="2476.08"/>
    <n v="40.450000000000003"/>
    <n v="68.77"/>
    <n v="13818.69"/>
    <n v="2516.54"/>
    <n v="68.77"/>
  </r>
  <r>
    <s v="I25_66to56"/>
    <s v="Win"/>
    <s v="TR012"/>
    <x v="2"/>
    <x v="7"/>
    <s v="Fi01"/>
    <x v="7"/>
    <s v="MD2.vld"/>
    <s v="e1"/>
    <n v="35"/>
    <n v="0"/>
    <s v="MD"/>
    <s v="MD2"/>
    <n v="15740"/>
    <n v="15741"/>
    <x v="1"/>
    <x v="4"/>
    <x v="0"/>
    <n v="0"/>
    <n v="0"/>
    <n v="0"/>
    <n v="9363.06"/>
    <n v="0"/>
    <n v="0"/>
  </r>
  <r>
    <s v="I25_66to56"/>
    <s v="Win"/>
    <s v="TR012"/>
    <x v="2"/>
    <x v="7"/>
    <s v="Fi01"/>
    <x v="7"/>
    <s v="MD2.vld"/>
    <s v="e1"/>
    <n v="35"/>
    <n v="0"/>
    <s v="MD"/>
    <s v="MD2"/>
    <n v="15742"/>
    <n v="15743"/>
    <x v="0"/>
    <x v="5"/>
    <x v="0"/>
    <n v="0"/>
    <n v="0"/>
    <n v="0"/>
    <n v="6303.51"/>
    <n v="0"/>
    <n v="0"/>
  </r>
  <r>
    <s v="I25_66to56"/>
    <s v="Win"/>
    <s v="TR012"/>
    <x v="2"/>
    <x v="7"/>
    <s v="Fi01"/>
    <x v="7"/>
    <s v="MD2.vld"/>
    <s v="e1"/>
    <n v="35"/>
    <n v="0"/>
    <s v="MD"/>
    <s v="MD2"/>
    <n v="17350"/>
    <n v="17351"/>
    <x v="0"/>
    <x v="6"/>
    <x v="0"/>
    <n v="0"/>
    <n v="0"/>
    <n v="0"/>
    <n v="7108.19"/>
    <n v="0"/>
    <n v="0"/>
  </r>
  <r>
    <s v="I25_66to56"/>
    <s v="Win"/>
    <s v="TR012"/>
    <x v="2"/>
    <x v="7"/>
    <s v="Fi01"/>
    <x v="7"/>
    <s v="MD2.vld"/>
    <s v="e1"/>
    <n v="35"/>
    <n v="0"/>
    <s v="MD"/>
    <s v="MD2"/>
    <n v="17352"/>
    <n v="17353"/>
    <x v="1"/>
    <x v="7"/>
    <x v="0"/>
    <n v="0"/>
    <n v="0"/>
    <n v="0"/>
    <n v="7514.31"/>
    <n v="0"/>
    <n v="0"/>
  </r>
  <r>
    <s v="I25_66to56"/>
    <s v="Win"/>
    <s v="TR012"/>
    <x v="2"/>
    <x v="7"/>
    <s v="Fi01"/>
    <x v="7"/>
    <s v="MD2.vld"/>
    <s v="e1"/>
    <n v="35"/>
    <n v="0"/>
    <s v="MD"/>
    <s v="MD2"/>
    <n v="18993"/>
    <n v="15334"/>
    <x v="0"/>
    <x v="8"/>
    <x v="0"/>
    <n v="1346.31"/>
    <n v="54.7"/>
    <n v="81.31"/>
    <n v="9817.36"/>
    <n v="1401.01"/>
    <n v="81.31"/>
  </r>
  <r>
    <s v="I25_66to56"/>
    <s v="Win"/>
    <s v="TR012"/>
    <x v="2"/>
    <x v="7"/>
    <s v="Fi01"/>
    <x v="7"/>
    <s v="MD2.vld"/>
    <s v="e1"/>
    <n v="35"/>
    <n v="0"/>
    <s v="MD"/>
    <s v="MD2"/>
    <n v="18999"/>
    <n v="19000"/>
    <x v="1"/>
    <x v="9"/>
    <x v="0"/>
    <n v="170.85"/>
    <n v="7.13"/>
    <n v="44.3"/>
    <n v="13932.74"/>
    <n v="177.98"/>
    <n v="44.3"/>
  </r>
  <r>
    <s v="I25_66to56"/>
    <s v="Win"/>
    <s v="TR012"/>
    <x v="2"/>
    <x v="7"/>
    <s v="Fi01"/>
    <x v="7"/>
    <s v="MD2.vld"/>
    <s v="e1"/>
    <n v="35"/>
    <n v="0"/>
    <s v="MD"/>
    <s v="MD2"/>
    <n v="19002"/>
    <n v="19001"/>
    <x v="0"/>
    <x v="10"/>
    <x v="0"/>
    <n v="185.07"/>
    <n v="8.92"/>
    <n v="71.489999999999995"/>
    <n v="12215.16"/>
    <n v="193.99"/>
    <n v="71.489999999999995"/>
  </r>
  <r>
    <s v="I25_66to56"/>
    <s v="Win"/>
    <s v="TR012"/>
    <x v="2"/>
    <x v="7"/>
    <s v="Fi01"/>
    <x v="7"/>
    <s v="MD2.vld"/>
    <s v="e1"/>
    <n v="35"/>
    <n v="0"/>
    <s v="MD"/>
    <s v="MD2"/>
    <n v="19004"/>
    <n v="13271"/>
    <x v="1"/>
    <x v="11"/>
    <x v="0"/>
    <n v="194.08"/>
    <n v="17.12"/>
    <n v="83.9"/>
    <n v="15620.39"/>
    <n v="211.2"/>
    <n v="83.9"/>
  </r>
  <r>
    <s v="I25_66to56"/>
    <s v="Win"/>
    <s v="TR012"/>
    <x v="2"/>
    <x v="7"/>
    <s v="Fi01"/>
    <x v="7"/>
    <s v="MD2.vld"/>
    <s v="e1"/>
    <n v="35"/>
    <n v="0"/>
    <s v="MD"/>
    <s v="MD2"/>
    <n v="19017"/>
    <n v="19018"/>
    <x v="1"/>
    <x v="11"/>
    <x v="1"/>
    <n v="2321.34"/>
    <n v="116.21"/>
    <n v="224.44"/>
    <n v="2661.99"/>
    <n v="2437.5500000000002"/>
    <n v="224.44"/>
  </r>
  <r>
    <s v="I25_66to56"/>
    <s v="Win"/>
    <s v="TR012"/>
    <x v="2"/>
    <x v="7"/>
    <s v="Fi01"/>
    <x v="7"/>
    <s v="MD2.vld"/>
    <s v="e1"/>
    <n v="35"/>
    <n v="0"/>
    <s v="MD"/>
    <s v="MD2"/>
    <n v="19035"/>
    <n v="19036"/>
    <x v="1"/>
    <x v="9"/>
    <x v="1"/>
    <n v="1680.37"/>
    <n v="56.86"/>
    <n v="180.59"/>
    <n v="1917.82"/>
    <n v="1737.24"/>
    <n v="180.59"/>
  </r>
  <r>
    <s v="I25_66to56"/>
    <s v="Win"/>
    <s v="TR012"/>
    <x v="2"/>
    <x v="7"/>
    <s v="Fi01"/>
    <x v="7"/>
    <s v="MD2.vld"/>
    <s v="e1"/>
    <n v="35"/>
    <n v="0"/>
    <s v="MD"/>
    <s v="MD2"/>
    <n v="19075"/>
    <n v="19076"/>
    <x v="1"/>
    <x v="4"/>
    <x v="1"/>
    <n v="1968.92"/>
    <n v="3.24"/>
    <n v="19.12"/>
    <n v="1991.28"/>
    <n v="1972.16"/>
    <n v="19.12"/>
  </r>
  <r>
    <s v="I25_66to56"/>
    <s v="Win"/>
    <s v="TR012"/>
    <x v="2"/>
    <x v="7"/>
    <s v="Fi01"/>
    <x v="7"/>
    <s v="MD2.vld"/>
    <s v="e1"/>
    <n v="35"/>
    <n v="0"/>
    <s v="MD"/>
    <s v="MD2"/>
    <n v="19119"/>
    <n v="19120"/>
    <x v="1"/>
    <x v="7"/>
    <x v="1"/>
    <n v="682.76"/>
    <n v="16.829999999999998"/>
    <n v="141.18"/>
    <n v="840.77"/>
    <n v="699.59"/>
    <n v="141.18"/>
  </r>
  <r>
    <s v="I25_66to56"/>
    <s v="Win"/>
    <s v="TR012"/>
    <x v="2"/>
    <x v="7"/>
    <s v="Fi01"/>
    <x v="7"/>
    <s v="MD2.vld"/>
    <s v="e1"/>
    <n v="35"/>
    <n v="0"/>
    <s v="MD"/>
    <s v="MD2"/>
    <n v="19127"/>
    <n v="19239"/>
    <x v="0"/>
    <x v="0"/>
    <x v="1"/>
    <n v="3381.04"/>
    <n v="231.99"/>
    <n v="216.3"/>
    <n v="3829.33"/>
    <n v="3613.03"/>
    <n v="216.3"/>
  </r>
  <r>
    <s v="I25_66to56"/>
    <s v="Win"/>
    <s v="TR012"/>
    <x v="2"/>
    <x v="7"/>
    <s v="Fi01"/>
    <x v="7"/>
    <s v="MD2.vld"/>
    <s v="e1"/>
    <n v="35"/>
    <n v="0"/>
    <s v="MD"/>
    <s v="MD2"/>
    <n v="19131"/>
    <n v="19130"/>
    <x v="0"/>
    <x v="2"/>
    <x v="1"/>
    <n v="3385.44"/>
    <n v="225.04"/>
    <n v="247.66"/>
    <n v="3858.14"/>
    <n v="3610.48"/>
    <n v="247.66"/>
  </r>
  <r>
    <s v="I25_66to56"/>
    <s v="Win"/>
    <s v="TR012"/>
    <x v="2"/>
    <x v="7"/>
    <s v="Fi01"/>
    <x v="7"/>
    <s v="MD2.vld"/>
    <s v="e1"/>
    <n v="35"/>
    <n v="0"/>
    <s v="MD"/>
    <s v="MD2"/>
    <n v="19136"/>
    <n v="19135"/>
    <x v="0"/>
    <x v="1"/>
    <x v="1"/>
    <n v="2606.96"/>
    <n v="145.25"/>
    <n v="188.01"/>
    <n v="2940.22"/>
    <n v="2752.21"/>
    <n v="188.01"/>
  </r>
  <r>
    <s v="I25_66to56"/>
    <s v="Win"/>
    <s v="TR012"/>
    <x v="2"/>
    <x v="7"/>
    <s v="Fi01"/>
    <x v="7"/>
    <s v="MD2.vld"/>
    <s v="e1"/>
    <n v="35"/>
    <n v="0"/>
    <s v="MD"/>
    <s v="MD2"/>
    <n v="19149"/>
    <n v="19148"/>
    <x v="0"/>
    <x v="10"/>
    <x v="1"/>
    <n v="1697.48"/>
    <n v="89.29"/>
    <n v="179.95"/>
    <n v="1966.73"/>
    <n v="1786.78"/>
    <n v="179.95"/>
  </r>
  <r>
    <s v="I25_66to56"/>
    <s v="Win"/>
    <s v="TR012"/>
    <x v="2"/>
    <x v="7"/>
    <s v="Fi01"/>
    <x v="7"/>
    <s v="MD2.vld"/>
    <s v="e1"/>
    <n v="35"/>
    <n v="0"/>
    <s v="MD"/>
    <s v="MD2"/>
    <n v="19189"/>
    <n v="19188"/>
    <x v="0"/>
    <x v="5"/>
    <x v="1"/>
    <n v="699.86"/>
    <n v="2.25"/>
    <n v="27.87"/>
    <n v="729.99"/>
    <n v="702.12"/>
    <n v="27.87"/>
  </r>
  <r>
    <s v="I25_66to56"/>
    <s v="Win"/>
    <s v="TR012"/>
    <x v="2"/>
    <x v="7"/>
    <s v="Fi01"/>
    <x v="7"/>
    <s v="MD2.vld"/>
    <s v="e1"/>
    <n v="35"/>
    <n v="0"/>
    <s v="MD"/>
    <s v="MD2"/>
    <n v="19233"/>
    <n v="19232"/>
    <x v="0"/>
    <x v="6"/>
    <x v="1"/>
    <n v="450.87"/>
    <n v="19.579999999999998"/>
    <n v="151.82"/>
    <n v="622.28"/>
    <n v="470.46"/>
    <n v="151.82"/>
  </r>
  <r>
    <s v="I25_66to56"/>
    <s v="Win"/>
    <s v="TR012"/>
    <x v="2"/>
    <x v="7"/>
    <s v="Fi01"/>
    <x v="8"/>
    <s v="PM1.vld"/>
    <s v="e1"/>
    <n v="35"/>
    <n v="0"/>
    <s v="PM"/>
    <s v="PM1"/>
    <n v="5209"/>
    <n v="19241"/>
    <x v="0"/>
    <x v="0"/>
    <x v="0"/>
    <n v="92.11"/>
    <n v="9.25"/>
    <n v="39.17"/>
    <n v="2671.95"/>
    <n v="101.37"/>
    <n v="39.17"/>
  </r>
  <r>
    <s v="I25_66to56"/>
    <s v="Win"/>
    <s v="TR012"/>
    <x v="2"/>
    <x v="7"/>
    <s v="Fi01"/>
    <x v="8"/>
    <s v="PM1.vld"/>
    <s v="e1"/>
    <n v="35"/>
    <n v="0"/>
    <s v="PM"/>
    <s v="PM1"/>
    <n v="5394"/>
    <n v="15366"/>
    <x v="0"/>
    <x v="1"/>
    <x v="0"/>
    <n v="72.83"/>
    <n v="11.15"/>
    <n v="31.73"/>
    <n v="2515.79"/>
    <n v="83.98"/>
    <n v="31.73"/>
  </r>
  <r>
    <s v="I25_66to56"/>
    <s v="Win"/>
    <s v="TR012"/>
    <x v="2"/>
    <x v="7"/>
    <s v="Fi01"/>
    <x v="8"/>
    <s v="PM1.vld"/>
    <s v="e1"/>
    <n v="35"/>
    <n v="0"/>
    <s v="PM"/>
    <s v="PM1"/>
    <n v="13270"/>
    <n v="11802"/>
    <x v="0"/>
    <x v="2"/>
    <x v="0"/>
    <n v="116.05"/>
    <n v="18.3"/>
    <n v="24.53"/>
    <n v="2492.46"/>
    <n v="134.35"/>
    <n v="24.53"/>
  </r>
  <r>
    <s v="I25_66to56"/>
    <s v="Win"/>
    <s v="TR012"/>
    <x v="2"/>
    <x v="7"/>
    <s v="Fi01"/>
    <x v="8"/>
    <s v="PM1.vld"/>
    <s v="e1"/>
    <n v="35"/>
    <n v="0"/>
    <s v="PM"/>
    <s v="PM1"/>
    <n v="15333"/>
    <n v="18991"/>
    <x v="1"/>
    <x v="3"/>
    <x v="0"/>
    <n v="458.62"/>
    <n v="8.16"/>
    <n v="13.96"/>
    <n v="2665.22"/>
    <n v="466.78"/>
    <n v="13.96"/>
  </r>
  <r>
    <s v="I25_66to56"/>
    <s v="Win"/>
    <s v="TR012"/>
    <x v="2"/>
    <x v="7"/>
    <s v="Fi01"/>
    <x v="8"/>
    <s v="PM1.vld"/>
    <s v="e1"/>
    <n v="35"/>
    <n v="0"/>
    <s v="PM"/>
    <s v="PM1"/>
    <n v="15740"/>
    <n v="15741"/>
    <x v="1"/>
    <x v="4"/>
    <x v="0"/>
    <n v="0"/>
    <n v="0"/>
    <n v="0"/>
    <n v="1644.17"/>
    <n v="0"/>
    <n v="0"/>
  </r>
  <r>
    <s v="I25_66to56"/>
    <s v="Win"/>
    <s v="TR012"/>
    <x v="2"/>
    <x v="7"/>
    <s v="Fi01"/>
    <x v="8"/>
    <s v="PM1.vld"/>
    <s v="e1"/>
    <n v="35"/>
    <n v="0"/>
    <s v="PM"/>
    <s v="PM1"/>
    <n v="15742"/>
    <n v="15743"/>
    <x v="0"/>
    <x v="5"/>
    <x v="0"/>
    <n v="0"/>
    <n v="0"/>
    <n v="0"/>
    <n v="1442.67"/>
    <n v="0"/>
    <n v="0"/>
  </r>
  <r>
    <s v="I25_66to56"/>
    <s v="Win"/>
    <s v="TR012"/>
    <x v="2"/>
    <x v="7"/>
    <s v="Fi01"/>
    <x v="8"/>
    <s v="PM1.vld"/>
    <s v="e1"/>
    <n v="35"/>
    <n v="0"/>
    <s v="PM"/>
    <s v="PM1"/>
    <n v="17350"/>
    <n v="17351"/>
    <x v="0"/>
    <x v="6"/>
    <x v="0"/>
    <n v="0"/>
    <n v="0"/>
    <n v="0"/>
    <n v="1625.87"/>
    <n v="0"/>
    <n v="0"/>
  </r>
  <r>
    <s v="I25_66to56"/>
    <s v="Win"/>
    <s v="TR012"/>
    <x v="2"/>
    <x v="7"/>
    <s v="Fi01"/>
    <x v="8"/>
    <s v="PM1.vld"/>
    <s v="e1"/>
    <n v="35"/>
    <n v="0"/>
    <s v="PM"/>
    <s v="PM1"/>
    <n v="17352"/>
    <n v="17353"/>
    <x v="1"/>
    <x v="7"/>
    <x v="0"/>
    <n v="0"/>
    <n v="0"/>
    <n v="0"/>
    <n v="1582.72"/>
    <n v="0"/>
    <n v="0"/>
  </r>
  <r>
    <s v="I25_66to56"/>
    <s v="Win"/>
    <s v="TR012"/>
    <x v="2"/>
    <x v="7"/>
    <s v="Fi01"/>
    <x v="8"/>
    <s v="PM1.vld"/>
    <s v="e1"/>
    <n v="35"/>
    <n v="0"/>
    <s v="PM"/>
    <s v="PM1"/>
    <n v="18993"/>
    <n v="15334"/>
    <x v="0"/>
    <x v="8"/>
    <x v="0"/>
    <n v="342.62"/>
    <n v="8.76"/>
    <n v="16.34"/>
    <n v="1945.92"/>
    <n v="351.38"/>
    <n v="16.34"/>
  </r>
  <r>
    <s v="I25_66to56"/>
    <s v="Win"/>
    <s v="TR012"/>
    <x v="2"/>
    <x v="7"/>
    <s v="Fi01"/>
    <x v="8"/>
    <s v="PM1.vld"/>
    <s v="e1"/>
    <n v="35"/>
    <n v="0"/>
    <s v="PM"/>
    <s v="PM1"/>
    <n v="18999"/>
    <n v="19000"/>
    <x v="1"/>
    <x v="9"/>
    <x v="0"/>
    <n v="55.57"/>
    <n v="6.45"/>
    <n v="20.54"/>
    <n v="2613.29"/>
    <n v="62.01"/>
    <n v="20.54"/>
  </r>
  <r>
    <s v="I25_66to56"/>
    <s v="Win"/>
    <s v="TR012"/>
    <x v="2"/>
    <x v="7"/>
    <s v="Fi01"/>
    <x v="8"/>
    <s v="PM1.vld"/>
    <s v="e1"/>
    <n v="35"/>
    <n v="0"/>
    <s v="PM"/>
    <s v="PM1"/>
    <n v="19002"/>
    <n v="19001"/>
    <x v="0"/>
    <x v="10"/>
    <x v="0"/>
    <n v="43.98"/>
    <n v="5.68"/>
    <n v="23.8"/>
    <n v="2254.0700000000002"/>
    <n v="49.66"/>
    <n v="23.8"/>
  </r>
  <r>
    <s v="I25_66to56"/>
    <s v="Win"/>
    <s v="TR012"/>
    <x v="2"/>
    <x v="7"/>
    <s v="Fi01"/>
    <x v="8"/>
    <s v="PM1.vld"/>
    <s v="e1"/>
    <n v="35"/>
    <n v="0"/>
    <s v="PM"/>
    <s v="PM1"/>
    <n v="19004"/>
    <n v="13271"/>
    <x v="1"/>
    <x v="11"/>
    <x v="0"/>
    <n v="44.32"/>
    <n v="5.74"/>
    <n v="25.44"/>
    <n v="2835.92"/>
    <n v="50.06"/>
    <n v="25.44"/>
  </r>
  <r>
    <s v="I25_66to56"/>
    <s v="Win"/>
    <s v="TR012"/>
    <x v="2"/>
    <x v="7"/>
    <s v="Fi01"/>
    <x v="8"/>
    <s v="PM1.vld"/>
    <s v="e1"/>
    <n v="35"/>
    <n v="0"/>
    <s v="PM"/>
    <s v="PM1"/>
    <n v="19017"/>
    <n v="19018"/>
    <x v="1"/>
    <x v="11"/>
    <x v="1"/>
    <n v="526.88"/>
    <n v="45.67"/>
    <n v="110.82"/>
    <n v="683.37"/>
    <n v="572.55999999999995"/>
    <n v="110.82"/>
  </r>
  <r>
    <s v="I25_66to56"/>
    <s v="Win"/>
    <s v="TR012"/>
    <x v="2"/>
    <x v="7"/>
    <s v="Fi01"/>
    <x v="8"/>
    <s v="PM1.vld"/>
    <s v="e1"/>
    <n v="35"/>
    <n v="0"/>
    <s v="PM"/>
    <s v="PM1"/>
    <n v="19035"/>
    <n v="19036"/>
    <x v="1"/>
    <x v="9"/>
    <x v="1"/>
    <n v="344.15"/>
    <n v="22.72"/>
    <n v="64.260000000000005"/>
    <n v="431.13"/>
    <n v="366.87"/>
    <n v="64.260000000000005"/>
  </r>
  <r>
    <s v="I25_66to56"/>
    <s v="Win"/>
    <s v="TR012"/>
    <x v="2"/>
    <x v="7"/>
    <s v="Fi01"/>
    <x v="8"/>
    <s v="PM1.vld"/>
    <s v="e1"/>
    <n v="35"/>
    <n v="0"/>
    <s v="PM"/>
    <s v="PM1"/>
    <n v="19075"/>
    <n v="19076"/>
    <x v="1"/>
    <x v="4"/>
    <x v="1"/>
    <n v="355.77"/>
    <n v="1.49"/>
    <n v="7.49"/>
    <n v="364.74"/>
    <n v="357.26"/>
    <n v="7.49"/>
  </r>
  <r>
    <s v="I25_66to56"/>
    <s v="Win"/>
    <s v="TR012"/>
    <x v="2"/>
    <x v="7"/>
    <s v="Fi01"/>
    <x v="8"/>
    <s v="PM1.vld"/>
    <s v="e1"/>
    <n v="35"/>
    <n v="0"/>
    <s v="PM"/>
    <s v="PM1"/>
    <n v="19119"/>
    <n v="19120"/>
    <x v="1"/>
    <x v="7"/>
    <x v="1"/>
    <n v="315.8"/>
    <n v="13.4"/>
    <n v="38.39"/>
    <n v="367.59"/>
    <n v="329.21"/>
    <n v="38.39"/>
  </r>
  <r>
    <s v="I25_66to56"/>
    <s v="Win"/>
    <s v="TR012"/>
    <x v="2"/>
    <x v="7"/>
    <s v="Fi01"/>
    <x v="8"/>
    <s v="PM1.vld"/>
    <s v="e1"/>
    <n v="35"/>
    <n v="0"/>
    <s v="PM"/>
    <s v="PM1"/>
    <n v="19127"/>
    <n v="19239"/>
    <x v="0"/>
    <x v="0"/>
    <x v="1"/>
    <n v="509.99"/>
    <n v="68.14"/>
    <n v="95.49"/>
    <n v="673.61"/>
    <n v="578.13"/>
    <n v="95.49"/>
  </r>
  <r>
    <s v="I25_66to56"/>
    <s v="Win"/>
    <s v="TR012"/>
    <x v="2"/>
    <x v="7"/>
    <s v="Fi01"/>
    <x v="8"/>
    <s v="PM1.vld"/>
    <s v="e1"/>
    <n v="35"/>
    <n v="0"/>
    <s v="PM"/>
    <s v="PM1"/>
    <n v="19131"/>
    <n v="19130"/>
    <x v="0"/>
    <x v="2"/>
    <x v="1"/>
    <n v="532.97"/>
    <n v="64.23"/>
    <n v="108.51"/>
    <n v="705.7"/>
    <n v="597.20000000000005"/>
    <n v="108.51"/>
  </r>
  <r>
    <s v="I25_66to56"/>
    <s v="Win"/>
    <s v="TR012"/>
    <x v="2"/>
    <x v="7"/>
    <s v="Fi01"/>
    <x v="8"/>
    <s v="PM1.vld"/>
    <s v="e1"/>
    <n v="35"/>
    <n v="0"/>
    <s v="PM"/>
    <s v="PM1"/>
    <n v="19136"/>
    <n v="19135"/>
    <x v="0"/>
    <x v="1"/>
    <x v="1"/>
    <n v="504.79"/>
    <n v="57.23"/>
    <n v="96.02"/>
    <n v="658.05"/>
    <n v="562.02"/>
    <n v="96.02"/>
  </r>
  <r>
    <s v="I25_66to56"/>
    <s v="Win"/>
    <s v="TR012"/>
    <x v="2"/>
    <x v="7"/>
    <s v="Fi01"/>
    <x v="8"/>
    <s v="PM1.vld"/>
    <s v="e1"/>
    <n v="35"/>
    <n v="0"/>
    <s v="PM"/>
    <s v="PM1"/>
    <n v="19149"/>
    <n v="19148"/>
    <x v="0"/>
    <x v="10"/>
    <x v="1"/>
    <n v="338.67"/>
    <n v="28.29"/>
    <n v="65.739999999999995"/>
    <n v="432.7"/>
    <n v="366.96"/>
    <n v="65.739999999999995"/>
  </r>
  <r>
    <s v="I25_66to56"/>
    <s v="Win"/>
    <s v="TR012"/>
    <x v="2"/>
    <x v="7"/>
    <s v="Fi01"/>
    <x v="8"/>
    <s v="PM1.vld"/>
    <s v="e1"/>
    <n v="35"/>
    <n v="0"/>
    <s v="PM"/>
    <s v="PM1"/>
    <n v="19189"/>
    <n v="19188"/>
    <x v="0"/>
    <x v="5"/>
    <x v="1"/>
    <n v="249.22"/>
    <n v="1.21"/>
    <n v="8.61"/>
    <n v="259.04000000000002"/>
    <n v="250.43"/>
    <n v="8.61"/>
  </r>
  <r>
    <s v="I25_66to56"/>
    <s v="Win"/>
    <s v="TR012"/>
    <x v="2"/>
    <x v="7"/>
    <s v="Fi01"/>
    <x v="8"/>
    <s v="PM1.vld"/>
    <s v="e1"/>
    <n v="35"/>
    <n v="0"/>
    <s v="PM"/>
    <s v="PM1"/>
    <n v="19233"/>
    <n v="19232"/>
    <x v="0"/>
    <x v="6"/>
    <x v="1"/>
    <n v="280.58999999999997"/>
    <n v="14.39"/>
    <n v="45.82"/>
    <n v="340.8"/>
    <n v="294.98"/>
    <n v="45.82"/>
  </r>
  <r>
    <s v="I25_66to56"/>
    <s v="Win"/>
    <s v="TR012"/>
    <x v="2"/>
    <x v="7"/>
    <s v="Fi01"/>
    <x v="9"/>
    <s v="PM2.vld"/>
    <s v="e1"/>
    <n v="35"/>
    <n v="0"/>
    <s v="PM"/>
    <s v="PM2"/>
    <n v="5209"/>
    <n v="19241"/>
    <x v="0"/>
    <x v="0"/>
    <x v="0"/>
    <n v="131.35"/>
    <n v="14.82"/>
    <n v="78.31"/>
    <n v="5691.66"/>
    <n v="146.16999999999999"/>
    <n v="78.31"/>
  </r>
  <r>
    <s v="I25_66to56"/>
    <s v="Win"/>
    <s v="TR012"/>
    <x v="2"/>
    <x v="7"/>
    <s v="Fi01"/>
    <x v="9"/>
    <s v="PM2.vld"/>
    <s v="e1"/>
    <n v="35"/>
    <n v="0"/>
    <s v="PM"/>
    <s v="PM2"/>
    <n v="5394"/>
    <n v="15366"/>
    <x v="0"/>
    <x v="1"/>
    <x v="0"/>
    <n v="110.83"/>
    <n v="17.670000000000002"/>
    <n v="57.28"/>
    <n v="5287.76"/>
    <n v="128.51"/>
    <n v="57.28"/>
  </r>
  <r>
    <s v="I25_66to56"/>
    <s v="Win"/>
    <s v="TR012"/>
    <x v="2"/>
    <x v="7"/>
    <s v="Fi01"/>
    <x v="9"/>
    <s v="PM2.vld"/>
    <s v="e1"/>
    <n v="35"/>
    <n v="0"/>
    <s v="PM"/>
    <s v="PM2"/>
    <n v="13270"/>
    <n v="11802"/>
    <x v="0"/>
    <x v="2"/>
    <x v="0"/>
    <n v="235.45"/>
    <n v="36.799999999999997"/>
    <n v="45.31"/>
    <n v="5255.92"/>
    <n v="272.26"/>
    <n v="45.31"/>
  </r>
  <r>
    <s v="I25_66to56"/>
    <s v="Win"/>
    <s v="TR012"/>
    <x v="2"/>
    <x v="7"/>
    <s v="Fi01"/>
    <x v="9"/>
    <s v="PM2.vld"/>
    <s v="e1"/>
    <n v="35"/>
    <n v="0"/>
    <s v="PM"/>
    <s v="PM2"/>
    <n v="15333"/>
    <n v="18991"/>
    <x v="1"/>
    <x v="3"/>
    <x v="0"/>
    <n v="943.5"/>
    <n v="18.350000000000001"/>
    <n v="31.22"/>
    <n v="5722.74"/>
    <n v="961.85"/>
    <n v="31.22"/>
  </r>
  <r>
    <s v="I25_66to56"/>
    <s v="Win"/>
    <s v="TR012"/>
    <x v="2"/>
    <x v="7"/>
    <s v="Fi01"/>
    <x v="9"/>
    <s v="PM2.vld"/>
    <s v="e1"/>
    <n v="35"/>
    <n v="0"/>
    <s v="PM"/>
    <s v="PM2"/>
    <n v="15740"/>
    <n v="15741"/>
    <x v="1"/>
    <x v="4"/>
    <x v="0"/>
    <n v="0"/>
    <n v="0"/>
    <n v="0"/>
    <n v="3631.18"/>
    <n v="0"/>
    <n v="0"/>
  </r>
  <r>
    <s v="I25_66to56"/>
    <s v="Win"/>
    <s v="TR012"/>
    <x v="2"/>
    <x v="7"/>
    <s v="Fi01"/>
    <x v="9"/>
    <s v="PM2.vld"/>
    <s v="e1"/>
    <n v="35"/>
    <n v="0"/>
    <s v="PM"/>
    <s v="PM2"/>
    <n v="15742"/>
    <n v="15743"/>
    <x v="0"/>
    <x v="5"/>
    <x v="0"/>
    <n v="0"/>
    <n v="0"/>
    <n v="0"/>
    <n v="3065.19"/>
    <n v="0"/>
    <n v="0"/>
  </r>
  <r>
    <s v="I25_66to56"/>
    <s v="Win"/>
    <s v="TR012"/>
    <x v="2"/>
    <x v="7"/>
    <s v="Fi01"/>
    <x v="9"/>
    <s v="PM2.vld"/>
    <s v="e1"/>
    <n v="35"/>
    <n v="0"/>
    <s v="PM"/>
    <s v="PM2"/>
    <n v="17350"/>
    <n v="17351"/>
    <x v="0"/>
    <x v="6"/>
    <x v="0"/>
    <n v="0"/>
    <n v="0"/>
    <n v="0"/>
    <n v="3560.51"/>
    <n v="0"/>
    <n v="0"/>
  </r>
  <r>
    <s v="I25_66to56"/>
    <s v="Win"/>
    <s v="TR012"/>
    <x v="2"/>
    <x v="7"/>
    <s v="Fi01"/>
    <x v="9"/>
    <s v="PM2.vld"/>
    <s v="e1"/>
    <n v="35"/>
    <n v="0"/>
    <s v="PM"/>
    <s v="PM2"/>
    <n v="17352"/>
    <n v="17353"/>
    <x v="1"/>
    <x v="7"/>
    <x v="0"/>
    <n v="0"/>
    <n v="0"/>
    <n v="0"/>
    <n v="3523.6"/>
    <n v="0"/>
    <n v="0"/>
  </r>
  <r>
    <s v="I25_66to56"/>
    <s v="Win"/>
    <s v="TR012"/>
    <x v="2"/>
    <x v="7"/>
    <s v="Fi01"/>
    <x v="9"/>
    <s v="PM2.vld"/>
    <s v="e1"/>
    <n v="35"/>
    <n v="0"/>
    <s v="PM"/>
    <s v="PM2"/>
    <n v="18993"/>
    <n v="15334"/>
    <x v="0"/>
    <x v="8"/>
    <x v="0"/>
    <n v="692.64"/>
    <n v="19.260000000000002"/>
    <n v="36.020000000000003"/>
    <n v="4052.86"/>
    <n v="711.9"/>
    <n v="36.020000000000003"/>
  </r>
  <r>
    <s v="I25_66to56"/>
    <s v="Win"/>
    <s v="TR012"/>
    <x v="2"/>
    <x v="7"/>
    <s v="Fi01"/>
    <x v="9"/>
    <s v="PM2.vld"/>
    <s v="e1"/>
    <n v="35"/>
    <n v="0"/>
    <s v="PM"/>
    <s v="PM2"/>
    <n v="18999"/>
    <n v="19000"/>
    <x v="1"/>
    <x v="9"/>
    <x v="0"/>
    <n v="108.55"/>
    <n v="12.72"/>
    <n v="51.95"/>
    <n v="5679.4"/>
    <n v="121.27"/>
    <n v="51.95"/>
  </r>
  <r>
    <s v="I25_66to56"/>
    <s v="Win"/>
    <s v="TR012"/>
    <x v="2"/>
    <x v="7"/>
    <s v="Fi01"/>
    <x v="9"/>
    <s v="PM2.vld"/>
    <s v="e1"/>
    <n v="35"/>
    <n v="0"/>
    <s v="PM"/>
    <s v="PM2"/>
    <n v="19002"/>
    <n v="19001"/>
    <x v="0"/>
    <x v="10"/>
    <x v="0"/>
    <n v="101.35"/>
    <n v="13.04"/>
    <n v="55.74"/>
    <n v="4871.37"/>
    <n v="114.38"/>
    <n v="55.74"/>
  </r>
  <r>
    <s v="I25_66to56"/>
    <s v="Win"/>
    <s v="TR012"/>
    <x v="2"/>
    <x v="7"/>
    <s v="Fi01"/>
    <x v="9"/>
    <s v="PM2.vld"/>
    <s v="e1"/>
    <n v="35"/>
    <n v="0"/>
    <s v="PM"/>
    <s v="PM2"/>
    <n v="19004"/>
    <n v="13271"/>
    <x v="1"/>
    <x v="11"/>
    <x v="0"/>
    <n v="86.76"/>
    <n v="10.67"/>
    <n v="68.67"/>
    <n v="6125.38"/>
    <n v="97.44"/>
    <n v="68.67"/>
  </r>
  <r>
    <s v="I25_66to56"/>
    <s v="Win"/>
    <s v="TR012"/>
    <x v="2"/>
    <x v="7"/>
    <s v="Fi01"/>
    <x v="9"/>
    <s v="PM2.vld"/>
    <s v="e1"/>
    <n v="35"/>
    <n v="0"/>
    <s v="PM"/>
    <s v="PM2"/>
    <n v="19017"/>
    <n v="19018"/>
    <x v="1"/>
    <x v="11"/>
    <x v="1"/>
    <n v="881.41"/>
    <n v="86.64"/>
    <n v="306.52"/>
    <n v="1274.57"/>
    <n v="968.05"/>
    <n v="306.52"/>
  </r>
  <r>
    <s v="I25_66to56"/>
    <s v="Win"/>
    <s v="TR012"/>
    <x v="2"/>
    <x v="7"/>
    <s v="Fi01"/>
    <x v="9"/>
    <s v="PM2.vld"/>
    <s v="e1"/>
    <n v="35"/>
    <n v="0"/>
    <s v="PM"/>
    <s v="PM2"/>
    <n v="19035"/>
    <n v="19036"/>
    <x v="1"/>
    <x v="9"/>
    <x v="1"/>
    <n v="631.54999999999995"/>
    <n v="51.55"/>
    <n v="167.8"/>
    <n v="850.89"/>
    <n v="683.09"/>
    <n v="167.8"/>
  </r>
  <r>
    <s v="I25_66to56"/>
    <s v="Win"/>
    <s v="TR012"/>
    <x v="2"/>
    <x v="7"/>
    <s v="Fi01"/>
    <x v="9"/>
    <s v="PM2.vld"/>
    <s v="e1"/>
    <n v="35"/>
    <n v="0"/>
    <s v="PM"/>
    <s v="PM2"/>
    <n v="19075"/>
    <n v="19076"/>
    <x v="1"/>
    <x v="4"/>
    <x v="1"/>
    <n v="708.73"/>
    <n v="3.19"/>
    <n v="18.07"/>
    <n v="730"/>
    <n v="711.93"/>
    <n v="18.07"/>
  </r>
  <r>
    <s v="I25_66to56"/>
    <s v="Win"/>
    <s v="TR012"/>
    <x v="2"/>
    <x v="7"/>
    <s v="Fi01"/>
    <x v="9"/>
    <s v="PM2.vld"/>
    <s v="e1"/>
    <n v="35"/>
    <n v="0"/>
    <s v="PM"/>
    <s v="PM2"/>
    <n v="19119"/>
    <n v="19120"/>
    <x v="1"/>
    <x v="7"/>
    <x v="1"/>
    <n v="525.04999999999995"/>
    <n v="21.59"/>
    <n v="85.95"/>
    <n v="632.59"/>
    <n v="546.64"/>
    <n v="85.95"/>
  </r>
  <r>
    <s v="I25_66to56"/>
    <s v="Win"/>
    <s v="TR012"/>
    <x v="2"/>
    <x v="7"/>
    <s v="Fi01"/>
    <x v="9"/>
    <s v="PM2.vld"/>
    <s v="e1"/>
    <n v="35"/>
    <n v="0"/>
    <s v="PM"/>
    <s v="PM2"/>
    <n v="19127"/>
    <n v="19239"/>
    <x v="0"/>
    <x v="0"/>
    <x v="1"/>
    <n v="933.19"/>
    <n v="128.19999999999999"/>
    <n v="231.19"/>
    <n v="1292.58"/>
    <n v="1061.3900000000001"/>
    <n v="231.19"/>
  </r>
  <r>
    <s v="I25_66to56"/>
    <s v="Win"/>
    <s v="TR012"/>
    <x v="2"/>
    <x v="7"/>
    <s v="Fi01"/>
    <x v="9"/>
    <s v="PM2.vld"/>
    <s v="e1"/>
    <n v="35"/>
    <n v="0"/>
    <s v="PM"/>
    <s v="PM2"/>
    <n v="19131"/>
    <n v="19130"/>
    <x v="0"/>
    <x v="2"/>
    <x v="1"/>
    <n v="900.42"/>
    <n v="112.93"/>
    <n v="256.8"/>
    <n v="1270.1400000000001"/>
    <n v="1013.34"/>
    <n v="256.8"/>
  </r>
  <r>
    <s v="I25_66to56"/>
    <s v="Win"/>
    <s v="TR012"/>
    <x v="2"/>
    <x v="7"/>
    <s v="Fi01"/>
    <x v="9"/>
    <s v="PM2.vld"/>
    <s v="e1"/>
    <n v="35"/>
    <n v="0"/>
    <s v="PM"/>
    <s v="PM2"/>
    <n v="19136"/>
    <n v="19135"/>
    <x v="0"/>
    <x v="1"/>
    <x v="1"/>
    <n v="862.12"/>
    <n v="102.27"/>
    <n v="232.95"/>
    <n v="1197.3399999999999"/>
    <n v="964.39"/>
    <n v="232.95"/>
  </r>
  <r>
    <s v="I25_66to56"/>
    <s v="Win"/>
    <s v="TR012"/>
    <x v="2"/>
    <x v="7"/>
    <s v="Fi01"/>
    <x v="9"/>
    <s v="PM2.vld"/>
    <s v="e1"/>
    <n v="35"/>
    <n v="0"/>
    <s v="PM"/>
    <s v="PM2"/>
    <n v="19149"/>
    <n v="19148"/>
    <x v="0"/>
    <x v="10"/>
    <x v="1"/>
    <n v="584.86"/>
    <n v="55"/>
    <n v="151.96"/>
    <n v="791.82"/>
    <n v="639.86"/>
    <n v="151.96"/>
  </r>
  <r>
    <s v="I25_66to56"/>
    <s v="Win"/>
    <s v="TR012"/>
    <x v="2"/>
    <x v="7"/>
    <s v="Fi01"/>
    <x v="9"/>
    <s v="PM2.vld"/>
    <s v="e1"/>
    <n v="35"/>
    <n v="0"/>
    <s v="PM"/>
    <s v="PM2"/>
    <n v="19189"/>
    <n v="19188"/>
    <x v="0"/>
    <x v="5"/>
    <x v="1"/>
    <n v="457.71"/>
    <n v="2.04"/>
    <n v="19.28"/>
    <n v="479.03"/>
    <n v="459.75"/>
    <n v="19.28"/>
  </r>
  <r>
    <s v="I25_66to56"/>
    <s v="Win"/>
    <s v="TR012"/>
    <x v="2"/>
    <x v="7"/>
    <s v="Fi01"/>
    <x v="9"/>
    <s v="PM2.vld"/>
    <s v="e1"/>
    <n v="35"/>
    <n v="0"/>
    <s v="PM"/>
    <s v="PM2"/>
    <n v="19233"/>
    <n v="19232"/>
    <x v="0"/>
    <x v="6"/>
    <x v="1"/>
    <n v="554.87"/>
    <n v="27.56"/>
    <n v="98.41"/>
    <n v="680.85"/>
    <n v="582.42999999999995"/>
    <n v="98.41"/>
  </r>
  <r>
    <s v="I25_66to56"/>
    <s v="Win"/>
    <s v="TR012"/>
    <x v="2"/>
    <x v="7"/>
    <s v="Fi01"/>
    <x v="10"/>
    <s v="PM3.vld"/>
    <s v="e1"/>
    <n v="35"/>
    <n v="0"/>
    <s v="PM"/>
    <s v="PM3"/>
    <n v="5209"/>
    <n v="19241"/>
    <x v="0"/>
    <x v="0"/>
    <x v="0"/>
    <n v="152.43"/>
    <n v="18.899999999999999"/>
    <n v="140.72"/>
    <n v="9032.19"/>
    <n v="171.32"/>
    <n v="140.72"/>
  </r>
  <r>
    <s v="I25_66to56"/>
    <s v="Win"/>
    <s v="TR012"/>
    <x v="2"/>
    <x v="7"/>
    <s v="Fi01"/>
    <x v="10"/>
    <s v="PM3.vld"/>
    <s v="e1"/>
    <n v="35"/>
    <n v="0"/>
    <s v="PM"/>
    <s v="PM3"/>
    <n v="5394"/>
    <n v="15366"/>
    <x v="0"/>
    <x v="1"/>
    <x v="0"/>
    <n v="194.68"/>
    <n v="32.76"/>
    <n v="128.68"/>
    <n v="8144.51"/>
    <n v="227.44"/>
    <n v="128.68"/>
  </r>
  <r>
    <s v="I25_66to56"/>
    <s v="Win"/>
    <s v="TR012"/>
    <x v="2"/>
    <x v="7"/>
    <s v="Fi01"/>
    <x v="10"/>
    <s v="PM3.vld"/>
    <s v="e1"/>
    <n v="35"/>
    <n v="0"/>
    <s v="PM"/>
    <s v="PM3"/>
    <n v="13270"/>
    <n v="11802"/>
    <x v="0"/>
    <x v="2"/>
    <x v="0"/>
    <n v="417.35"/>
    <n v="66.319999999999993"/>
    <n v="81.53"/>
    <n v="8273.5300000000007"/>
    <n v="483.67"/>
    <n v="81.53"/>
  </r>
  <r>
    <s v="I25_66to56"/>
    <s v="Win"/>
    <s v="TR012"/>
    <x v="2"/>
    <x v="7"/>
    <s v="Fi01"/>
    <x v="10"/>
    <s v="PM3.vld"/>
    <s v="e1"/>
    <n v="35"/>
    <n v="0"/>
    <s v="PM"/>
    <s v="PM3"/>
    <n v="15333"/>
    <n v="18991"/>
    <x v="1"/>
    <x v="3"/>
    <x v="0"/>
    <n v="1423.76"/>
    <n v="25.25"/>
    <n v="48.27"/>
    <n v="9133.67"/>
    <n v="1449.01"/>
    <n v="48.27"/>
  </r>
  <r>
    <s v="I25_66to56"/>
    <s v="Win"/>
    <s v="TR012"/>
    <x v="2"/>
    <x v="7"/>
    <s v="Fi01"/>
    <x v="10"/>
    <s v="PM3.vld"/>
    <s v="e1"/>
    <n v="35"/>
    <n v="0"/>
    <s v="PM"/>
    <s v="PM3"/>
    <n v="15740"/>
    <n v="15741"/>
    <x v="1"/>
    <x v="4"/>
    <x v="0"/>
    <n v="0"/>
    <n v="0"/>
    <n v="0"/>
    <n v="5669.79"/>
    <n v="0"/>
    <n v="0"/>
  </r>
  <r>
    <s v="I25_66to56"/>
    <s v="Win"/>
    <s v="TR012"/>
    <x v="2"/>
    <x v="7"/>
    <s v="Fi01"/>
    <x v="10"/>
    <s v="PM3.vld"/>
    <s v="e1"/>
    <n v="35"/>
    <n v="0"/>
    <s v="PM"/>
    <s v="PM3"/>
    <n v="15742"/>
    <n v="15743"/>
    <x v="0"/>
    <x v="5"/>
    <x v="0"/>
    <n v="0"/>
    <n v="0"/>
    <n v="0"/>
    <n v="4488.8599999999997"/>
    <n v="0"/>
    <n v="0"/>
  </r>
  <r>
    <s v="I25_66to56"/>
    <s v="Win"/>
    <s v="TR012"/>
    <x v="2"/>
    <x v="7"/>
    <s v="Fi01"/>
    <x v="10"/>
    <s v="PM3.vld"/>
    <s v="e1"/>
    <n v="35"/>
    <n v="0"/>
    <s v="PM"/>
    <s v="PM3"/>
    <n v="17350"/>
    <n v="17351"/>
    <x v="0"/>
    <x v="6"/>
    <x v="0"/>
    <n v="0"/>
    <n v="0"/>
    <n v="0"/>
    <n v="5720.57"/>
    <n v="0"/>
    <n v="0"/>
  </r>
  <r>
    <s v="I25_66to56"/>
    <s v="Win"/>
    <s v="TR012"/>
    <x v="2"/>
    <x v="7"/>
    <s v="Fi01"/>
    <x v="10"/>
    <s v="PM3.vld"/>
    <s v="e1"/>
    <n v="35"/>
    <n v="0"/>
    <s v="PM"/>
    <s v="PM3"/>
    <n v="17352"/>
    <n v="17353"/>
    <x v="1"/>
    <x v="7"/>
    <x v="0"/>
    <n v="0"/>
    <n v="0"/>
    <n v="0"/>
    <n v="5766.22"/>
    <n v="0"/>
    <n v="0"/>
  </r>
  <r>
    <s v="I25_66to56"/>
    <s v="Win"/>
    <s v="TR012"/>
    <x v="2"/>
    <x v="7"/>
    <s v="Fi01"/>
    <x v="10"/>
    <s v="PM3.vld"/>
    <s v="e1"/>
    <n v="35"/>
    <n v="0"/>
    <s v="PM"/>
    <s v="PM3"/>
    <n v="18993"/>
    <n v="15334"/>
    <x v="0"/>
    <x v="8"/>
    <x v="0"/>
    <n v="1171.07"/>
    <n v="36.85"/>
    <n v="55.85"/>
    <n v="6381.44"/>
    <n v="1207.92"/>
    <n v="55.85"/>
  </r>
  <r>
    <s v="I25_66to56"/>
    <s v="Win"/>
    <s v="TR012"/>
    <x v="2"/>
    <x v="7"/>
    <s v="Fi01"/>
    <x v="10"/>
    <s v="PM3.vld"/>
    <s v="e1"/>
    <n v="35"/>
    <n v="0"/>
    <s v="PM"/>
    <s v="PM3"/>
    <n v="18999"/>
    <n v="19000"/>
    <x v="1"/>
    <x v="9"/>
    <x v="0"/>
    <n v="138.5"/>
    <n v="16.37"/>
    <n v="77.22"/>
    <n v="8756.23"/>
    <n v="154.87"/>
    <n v="77.22"/>
  </r>
  <r>
    <s v="I25_66to56"/>
    <s v="Win"/>
    <s v="TR012"/>
    <x v="2"/>
    <x v="7"/>
    <s v="Fi01"/>
    <x v="10"/>
    <s v="PM3.vld"/>
    <s v="e1"/>
    <n v="35"/>
    <n v="0"/>
    <s v="PM"/>
    <s v="PM3"/>
    <n v="19002"/>
    <n v="19001"/>
    <x v="0"/>
    <x v="10"/>
    <x v="0"/>
    <n v="199"/>
    <n v="27.09"/>
    <n v="89.62"/>
    <n v="7344.2"/>
    <n v="226.1"/>
    <n v="89.62"/>
  </r>
  <r>
    <s v="I25_66to56"/>
    <s v="Win"/>
    <s v="TR012"/>
    <x v="2"/>
    <x v="7"/>
    <s v="Fi01"/>
    <x v="10"/>
    <s v="PM3.vld"/>
    <s v="e1"/>
    <n v="35"/>
    <n v="0"/>
    <s v="PM"/>
    <s v="PM3"/>
    <n v="19004"/>
    <n v="13271"/>
    <x v="1"/>
    <x v="11"/>
    <x v="0"/>
    <n v="232.19"/>
    <n v="32.119999999999997"/>
    <n v="197.25"/>
    <n v="9637.91"/>
    <n v="264.31"/>
    <n v="197.25"/>
  </r>
  <r>
    <s v="I25_66to56"/>
    <s v="Win"/>
    <s v="TR012"/>
    <x v="2"/>
    <x v="7"/>
    <s v="Fi01"/>
    <x v="10"/>
    <s v="PM3.vld"/>
    <s v="e1"/>
    <n v="35"/>
    <n v="0"/>
    <s v="PM"/>
    <s v="PM3"/>
    <n v="19017"/>
    <n v="19018"/>
    <x v="1"/>
    <x v="11"/>
    <x v="1"/>
    <n v="1402.47"/>
    <n v="157.57"/>
    <n v="682.18"/>
    <n v="2242.2199999999998"/>
    <n v="1560.04"/>
    <n v="682.18"/>
  </r>
  <r>
    <s v="I25_66to56"/>
    <s v="Win"/>
    <s v="TR012"/>
    <x v="2"/>
    <x v="7"/>
    <s v="Fi01"/>
    <x v="10"/>
    <s v="PM3.vld"/>
    <s v="e1"/>
    <n v="35"/>
    <n v="0"/>
    <s v="PM"/>
    <s v="PM3"/>
    <n v="19035"/>
    <n v="19036"/>
    <x v="1"/>
    <x v="9"/>
    <x v="1"/>
    <n v="905.62"/>
    <n v="87.95"/>
    <n v="383.92"/>
    <n v="1377.48"/>
    <n v="993.56"/>
    <n v="383.92"/>
  </r>
  <r>
    <s v="I25_66to56"/>
    <s v="Win"/>
    <s v="TR012"/>
    <x v="2"/>
    <x v="7"/>
    <s v="Fi01"/>
    <x v="10"/>
    <s v="PM3.vld"/>
    <s v="e1"/>
    <n v="35"/>
    <n v="0"/>
    <s v="PM"/>
    <s v="PM3"/>
    <n v="19075"/>
    <n v="19076"/>
    <x v="1"/>
    <x v="4"/>
    <x v="1"/>
    <n v="1086.78"/>
    <n v="5.09"/>
    <n v="27.4"/>
    <n v="1119.27"/>
    <n v="1091.8699999999999"/>
    <n v="27.4"/>
  </r>
  <r>
    <s v="I25_66to56"/>
    <s v="Win"/>
    <s v="TR012"/>
    <x v="2"/>
    <x v="7"/>
    <s v="Fi01"/>
    <x v="10"/>
    <s v="PM3.vld"/>
    <s v="e1"/>
    <n v="35"/>
    <n v="0"/>
    <s v="PM"/>
    <s v="PM3"/>
    <n v="19119"/>
    <n v="19120"/>
    <x v="1"/>
    <x v="7"/>
    <x v="1"/>
    <n v="593.42999999999995"/>
    <n v="22.39"/>
    <n v="141.34"/>
    <n v="757.15"/>
    <n v="615.80999999999995"/>
    <n v="141.34"/>
  </r>
  <r>
    <s v="I25_66to56"/>
    <s v="Win"/>
    <s v="TR012"/>
    <x v="2"/>
    <x v="7"/>
    <s v="Fi01"/>
    <x v="10"/>
    <s v="PM3.vld"/>
    <s v="e1"/>
    <n v="35"/>
    <n v="0"/>
    <s v="PM"/>
    <s v="PM3"/>
    <n v="19127"/>
    <n v="19239"/>
    <x v="0"/>
    <x v="0"/>
    <x v="1"/>
    <n v="1647.42"/>
    <n v="232.55"/>
    <n v="441.45"/>
    <n v="2321.42"/>
    <n v="1879.97"/>
    <n v="441.45"/>
  </r>
  <r>
    <s v="I25_66to56"/>
    <s v="Win"/>
    <s v="TR012"/>
    <x v="2"/>
    <x v="7"/>
    <s v="Fi01"/>
    <x v="10"/>
    <s v="PM3.vld"/>
    <s v="e1"/>
    <n v="35"/>
    <n v="0"/>
    <s v="PM"/>
    <s v="PM3"/>
    <n v="19131"/>
    <n v="19130"/>
    <x v="0"/>
    <x v="2"/>
    <x v="1"/>
    <n v="1496.61"/>
    <n v="193.71"/>
    <n v="468.52"/>
    <n v="2158.83"/>
    <n v="1690.32"/>
    <n v="468.52"/>
  </r>
  <r>
    <s v="I25_66to56"/>
    <s v="Win"/>
    <s v="TR012"/>
    <x v="2"/>
    <x v="7"/>
    <s v="Fi01"/>
    <x v="10"/>
    <s v="PM3.vld"/>
    <s v="e1"/>
    <n v="35"/>
    <n v="0"/>
    <s v="PM"/>
    <s v="PM3"/>
    <n v="19136"/>
    <n v="19135"/>
    <x v="0"/>
    <x v="1"/>
    <x v="1"/>
    <n v="1424.73"/>
    <n v="173.94"/>
    <n v="391.6"/>
    <n v="1990.27"/>
    <n v="1598.67"/>
    <n v="391.6"/>
  </r>
  <r>
    <s v="I25_66to56"/>
    <s v="Win"/>
    <s v="TR012"/>
    <x v="2"/>
    <x v="7"/>
    <s v="Fi01"/>
    <x v="10"/>
    <s v="PM3.vld"/>
    <s v="e1"/>
    <n v="35"/>
    <n v="0"/>
    <s v="PM"/>
    <s v="PM3"/>
    <n v="19149"/>
    <n v="19148"/>
    <x v="0"/>
    <x v="10"/>
    <x v="1"/>
    <n v="1082.2"/>
    <n v="110"/>
    <n v="276.79000000000002"/>
    <n v="1468.98"/>
    <n v="1192.2"/>
    <n v="276.79000000000002"/>
  </r>
  <r>
    <s v="I25_66to56"/>
    <s v="Win"/>
    <s v="TR012"/>
    <x v="2"/>
    <x v="7"/>
    <s v="Fi01"/>
    <x v="10"/>
    <s v="PM3.vld"/>
    <s v="e1"/>
    <n v="35"/>
    <n v="0"/>
    <s v="PM"/>
    <s v="PM3"/>
    <n v="19189"/>
    <n v="19188"/>
    <x v="0"/>
    <x v="5"/>
    <x v="1"/>
    <n v="654.99"/>
    <n v="1.77"/>
    <n v="30.53"/>
    <n v="687.29"/>
    <n v="656.76"/>
    <n v="30.53"/>
  </r>
  <r>
    <s v="I25_66to56"/>
    <s v="Win"/>
    <s v="TR012"/>
    <x v="2"/>
    <x v="7"/>
    <s v="Fi01"/>
    <x v="10"/>
    <s v="PM3.vld"/>
    <s v="e1"/>
    <n v="35"/>
    <n v="0"/>
    <s v="PM"/>
    <s v="PM3"/>
    <n v="19233"/>
    <n v="19232"/>
    <x v="0"/>
    <x v="6"/>
    <x v="1"/>
    <n v="835.66"/>
    <n v="41.33"/>
    <n v="155.24"/>
    <n v="1032.23"/>
    <n v="876.99"/>
    <n v="155.24"/>
  </r>
  <r>
    <s v="I25_66to56"/>
    <s v="Win"/>
    <s v="TR012"/>
    <x v="2"/>
    <x v="7"/>
    <s v="Fi01"/>
    <x v="11"/>
    <s v="PM4.vld"/>
    <s v="e1"/>
    <n v="35"/>
    <n v="0"/>
    <s v="PM"/>
    <s v="PM4"/>
    <n v="5209"/>
    <n v="19241"/>
    <x v="0"/>
    <x v="0"/>
    <x v="0"/>
    <n v="116.53"/>
    <n v="12.05"/>
    <n v="88.49"/>
    <n v="6123.82"/>
    <n v="128.58000000000001"/>
    <n v="88.49"/>
  </r>
  <r>
    <s v="I25_66to56"/>
    <s v="Win"/>
    <s v="TR012"/>
    <x v="2"/>
    <x v="7"/>
    <s v="Fi01"/>
    <x v="11"/>
    <s v="PM4.vld"/>
    <s v="e1"/>
    <n v="35"/>
    <n v="0"/>
    <s v="PM"/>
    <s v="PM4"/>
    <n v="5394"/>
    <n v="15366"/>
    <x v="0"/>
    <x v="1"/>
    <x v="0"/>
    <n v="145.52000000000001"/>
    <n v="20.73"/>
    <n v="62.15"/>
    <n v="5227.3999999999996"/>
    <n v="166.25"/>
    <n v="62.15"/>
  </r>
  <r>
    <s v="I25_66to56"/>
    <s v="Win"/>
    <s v="TR012"/>
    <x v="2"/>
    <x v="7"/>
    <s v="Fi01"/>
    <x v="11"/>
    <s v="PM4.vld"/>
    <s v="e1"/>
    <n v="35"/>
    <n v="0"/>
    <s v="PM"/>
    <s v="PM4"/>
    <n v="13270"/>
    <n v="11802"/>
    <x v="0"/>
    <x v="2"/>
    <x v="0"/>
    <n v="169.53"/>
    <n v="25.35"/>
    <n v="48.54"/>
    <n v="5362.66"/>
    <n v="194.88"/>
    <n v="48.54"/>
  </r>
  <r>
    <s v="I25_66to56"/>
    <s v="Win"/>
    <s v="TR012"/>
    <x v="2"/>
    <x v="7"/>
    <s v="Fi01"/>
    <x v="11"/>
    <s v="PM4.vld"/>
    <s v="e1"/>
    <n v="35"/>
    <n v="0"/>
    <s v="PM"/>
    <s v="PM4"/>
    <n v="15333"/>
    <n v="18991"/>
    <x v="1"/>
    <x v="3"/>
    <x v="0"/>
    <n v="876.63"/>
    <n v="16.27"/>
    <n v="31.17"/>
    <n v="5193.08"/>
    <n v="892.9"/>
    <n v="31.17"/>
  </r>
  <r>
    <s v="I25_66to56"/>
    <s v="Win"/>
    <s v="TR012"/>
    <x v="2"/>
    <x v="7"/>
    <s v="Fi01"/>
    <x v="11"/>
    <s v="PM4.vld"/>
    <s v="e1"/>
    <n v="35"/>
    <n v="0"/>
    <s v="PM"/>
    <s v="PM4"/>
    <n v="15740"/>
    <n v="15741"/>
    <x v="1"/>
    <x v="4"/>
    <x v="0"/>
    <n v="0"/>
    <n v="0"/>
    <n v="0"/>
    <n v="3131.73"/>
    <n v="0"/>
    <n v="0"/>
  </r>
  <r>
    <s v="I25_66to56"/>
    <s v="Win"/>
    <s v="TR012"/>
    <x v="2"/>
    <x v="7"/>
    <s v="Fi01"/>
    <x v="11"/>
    <s v="PM4.vld"/>
    <s v="e1"/>
    <n v="35"/>
    <n v="0"/>
    <s v="PM"/>
    <s v="PM4"/>
    <n v="15742"/>
    <n v="15743"/>
    <x v="0"/>
    <x v="5"/>
    <x v="0"/>
    <n v="0"/>
    <n v="0"/>
    <n v="0"/>
    <n v="2368.54"/>
    <n v="0"/>
    <n v="0"/>
  </r>
  <r>
    <s v="I25_66to56"/>
    <s v="Win"/>
    <s v="TR012"/>
    <x v="2"/>
    <x v="7"/>
    <s v="Fi01"/>
    <x v="11"/>
    <s v="PM4.vld"/>
    <s v="e1"/>
    <n v="35"/>
    <n v="0"/>
    <s v="PM"/>
    <s v="PM4"/>
    <n v="17350"/>
    <n v="17351"/>
    <x v="0"/>
    <x v="6"/>
    <x v="0"/>
    <n v="0"/>
    <n v="0"/>
    <n v="0"/>
    <n v="3029.82"/>
    <n v="0"/>
    <n v="0"/>
  </r>
  <r>
    <s v="I25_66to56"/>
    <s v="Win"/>
    <s v="TR012"/>
    <x v="2"/>
    <x v="7"/>
    <s v="Fi01"/>
    <x v="11"/>
    <s v="PM4.vld"/>
    <s v="e1"/>
    <n v="35"/>
    <n v="0"/>
    <s v="PM"/>
    <s v="PM4"/>
    <n v="17352"/>
    <n v="17353"/>
    <x v="1"/>
    <x v="7"/>
    <x v="0"/>
    <n v="0"/>
    <n v="0"/>
    <n v="0"/>
    <n v="3142.01"/>
    <n v="0"/>
    <n v="0"/>
  </r>
  <r>
    <s v="I25_66to56"/>
    <s v="Win"/>
    <s v="TR012"/>
    <x v="2"/>
    <x v="7"/>
    <s v="Fi01"/>
    <x v="11"/>
    <s v="PM4.vld"/>
    <s v="e1"/>
    <n v="35"/>
    <n v="0"/>
    <s v="PM"/>
    <s v="PM4"/>
    <n v="18993"/>
    <n v="15334"/>
    <x v="0"/>
    <x v="8"/>
    <x v="0"/>
    <n v="522.21"/>
    <n v="15.96"/>
    <n v="29.04"/>
    <n v="3286.87"/>
    <n v="538.16999999999996"/>
    <n v="29.04"/>
  </r>
  <r>
    <s v="I25_66to56"/>
    <s v="Win"/>
    <s v="TR012"/>
    <x v="2"/>
    <x v="7"/>
    <s v="Fi01"/>
    <x v="11"/>
    <s v="PM4.vld"/>
    <s v="e1"/>
    <n v="35"/>
    <n v="0"/>
    <s v="PM"/>
    <s v="PM4"/>
    <n v="18999"/>
    <n v="19000"/>
    <x v="1"/>
    <x v="9"/>
    <x v="0"/>
    <n v="141.66"/>
    <n v="17.05"/>
    <n v="47.42"/>
    <n v="5252.38"/>
    <n v="158.71"/>
    <n v="47.42"/>
  </r>
  <r>
    <s v="I25_66to56"/>
    <s v="Win"/>
    <s v="TR012"/>
    <x v="2"/>
    <x v="7"/>
    <s v="Fi01"/>
    <x v="11"/>
    <s v="PM4.vld"/>
    <s v="e1"/>
    <n v="35"/>
    <n v="0"/>
    <s v="PM"/>
    <s v="PM4"/>
    <n v="19002"/>
    <n v="19001"/>
    <x v="0"/>
    <x v="10"/>
    <x v="0"/>
    <n v="81.63"/>
    <n v="10.88"/>
    <n v="48.59"/>
    <n v="4286.8500000000004"/>
    <n v="92.51"/>
    <n v="48.59"/>
  </r>
  <r>
    <s v="I25_66to56"/>
    <s v="Win"/>
    <s v="TR012"/>
    <x v="2"/>
    <x v="7"/>
    <s v="Fi01"/>
    <x v="11"/>
    <s v="PM4.vld"/>
    <s v="e1"/>
    <n v="35"/>
    <n v="0"/>
    <s v="PM"/>
    <s v="PM4"/>
    <n v="19004"/>
    <n v="13271"/>
    <x v="1"/>
    <x v="11"/>
    <x v="0"/>
    <n v="124.37"/>
    <n v="15.84"/>
    <n v="66.59"/>
    <n v="5673.43"/>
    <n v="140.21"/>
    <n v="66.59"/>
  </r>
  <r>
    <s v="I25_66to56"/>
    <s v="Win"/>
    <s v="TR012"/>
    <x v="2"/>
    <x v="7"/>
    <s v="Fi01"/>
    <x v="11"/>
    <s v="PM4.vld"/>
    <s v="e1"/>
    <n v="35"/>
    <n v="0"/>
    <s v="PM"/>
    <s v="PM4"/>
    <n v="19017"/>
    <n v="19018"/>
    <x v="1"/>
    <x v="11"/>
    <x v="1"/>
    <n v="1081.3499999999999"/>
    <n v="98.4"/>
    <n v="255.94"/>
    <n v="1435.69"/>
    <n v="1179.74"/>
    <n v="255.94"/>
  </r>
  <r>
    <s v="I25_66to56"/>
    <s v="Win"/>
    <s v="TR012"/>
    <x v="2"/>
    <x v="7"/>
    <s v="Fi01"/>
    <x v="11"/>
    <s v="PM4.vld"/>
    <s v="e1"/>
    <n v="35"/>
    <n v="0"/>
    <s v="PM"/>
    <s v="PM4"/>
    <n v="19035"/>
    <n v="19036"/>
    <x v="1"/>
    <x v="9"/>
    <x v="1"/>
    <n v="574.01"/>
    <n v="38.11"/>
    <n v="131.82"/>
    <n v="743.94"/>
    <n v="612.12"/>
    <n v="131.82"/>
  </r>
  <r>
    <s v="I25_66to56"/>
    <s v="Win"/>
    <s v="TR012"/>
    <x v="2"/>
    <x v="7"/>
    <s v="Fi01"/>
    <x v="11"/>
    <s v="PM4.vld"/>
    <s v="e1"/>
    <n v="35"/>
    <n v="0"/>
    <s v="PM"/>
    <s v="PM4"/>
    <n v="19075"/>
    <n v="19076"/>
    <x v="1"/>
    <x v="4"/>
    <x v="1"/>
    <n v="754.37"/>
    <n v="4.26"/>
    <n v="14.53"/>
    <n v="773.17"/>
    <n v="758.64"/>
    <n v="14.53"/>
  </r>
  <r>
    <s v="I25_66to56"/>
    <s v="Win"/>
    <s v="TR012"/>
    <x v="2"/>
    <x v="7"/>
    <s v="Fi01"/>
    <x v="11"/>
    <s v="PM4.vld"/>
    <s v="e1"/>
    <n v="35"/>
    <n v="0"/>
    <s v="PM"/>
    <s v="PM4"/>
    <n v="19119"/>
    <n v="19120"/>
    <x v="1"/>
    <x v="7"/>
    <x v="1"/>
    <n v="634.34"/>
    <n v="27.54"/>
    <n v="78.66"/>
    <n v="740.54"/>
    <n v="661.88"/>
    <n v="78.66"/>
  </r>
  <r>
    <s v="I25_66to56"/>
    <s v="Win"/>
    <s v="TR012"/>
    <x v="2"/>
    <x v="7"/>
    <s v="Fi01"/>
    <x v="11"/>
    <s v="PM4.vld"/>
    <s v="e1"/>
    <n v="35"/>
    <n v="0"/>
    <s v="PM"/>
    <s v="PM4"/>
    <n v="19127"/>
    <n v="19239"/>
    <x v="0"/>
    <x v="0"/>
    <x v="1"/>
    <n v="899.56"/>
    <n v="115.57"/>
    <n v="221.11"/>
    <n v="1236.24"/>
    <n v="1015.13"/>
    <n v="221.11"/>
  </r>
  <r>
    <s v="I25_66to56"/>
    <s v="Win"/>
    <s v="TR012"/>
    <x v="2"/>
    <x v="7"/>
    <s v="Fi01"/>
    <x v="11"/>
    <s v="PM4.vld"/>
    <s v="e1"/>
    <n v="35"/>
    <n v="0"/>
    <s v="PM"/>
    <s v="PM4"/>
    <n v="19131"/>
    <n v="19130"/>
    <x v="0"/>
    <x v="2"/>
    <x v="1"/>
    <n v="935.46"/>
    <n v="112.36"/>
    <n v="254.01"/>
    <n v="1301.83"/>
    <n v="1047.82"/>
    <n v="254.01"/>
  </r>
  <r>
    <s v="I25_66to56"/>
    <s v="Win"/>
    <s v="TR012"/>
    <x v="2"/>
    <x v="7"/>
    <s v="Fi01"/>
    <x v="11"/>
    <s v="PM4.vld"/>
    <s v="e1"/>
    <n v="35"/>
    <n v="0"/>
    <s v="PM"/>
    <s v="PM4"/>
    <n v="19136"/>
    <n v="19135"/>
    <x v="0"/>
    <x v="1"/>
    <x v="1"/>
    <n v="855.43"/>
    <n v="98.08"/>
    <n v="221.8"/>
    <n v="1175.31"/>
    <n v="953.51"/>
    <n v="221.8"/>
  </r>
  <r>
    <s v="I25_66to56"/>
    <s v="Win"/>
    <s v="TR012"/>
    <x v="2"/>
    <x v="7"/>
    <s v="Fi01"/>
    <x v="11"/>
    <s v="PM4.vld"/>
    <s v="e1"/>
    <n v="35"/>
    <n v="0"/>
    <s v="PM"/>
    <s v="PM4"/>
    <n v="19149"/>
    <n v="19148"/>
    <x v="0"/>
    <x v="10"/>
    <x v="1"/>
    <n v="530.82000000000005"/>
    <n v="49.82"/>
    <n v="149.29"/>
    <n v="729.92"/>
    <n v="580.64"/>
    <n v="149.29"/>
  </r>
  <r>
    <s v="I25_66to56"/>
    <s v="Win"/>
    <s v="TR012"/>
    <x v="2"/>
    <x v="7"/>
    <s v="Fi01"/>
    <x v="11"/>
    <s v="PM4.vld"/>
    <s v="e1"/>
    <n v="35"/>
    <n v="0"/>
    <s v="PM"/>
    <s v="PM4"/>
    <n v="19189"/>
    <n v="19188"/>
    <x v="0"/>
    <x v="5"/>
    <x v="1"/>
    <n v="301.45"/>
    <n v="0.65"/>
    <n v="14.32"/>
    <n v="316.42"/>
    <n v="302.10000000000002"/>
    <n v="14.32"/>
  </r>
  <r>
    <s v="I25_66to56"/>
    <s v="Win"/>
    <s v="TR012"/>
    <x v="2"/>
    <x v="7"/>
    <s v="Fi01"/>
    <x v="11"/>
    <s v="PM4.vld"/>
    <s v="e1"/>
    <n v="35"/>
    <n v="0"/>
    <s v="PM"/>
    <s v="PM4"/>
    <n v="19233"/>
    <n v="19232"/>
    <x v="0"/>
    <x v="6"/>
    <x v="1"/>
    <n v="674.56"/>
    <n v="39.26"/>
    <n v="87.72"/>
    <n v="801.55"/>
    <n v="713.82"/>
    <n v="87.72"/>
  </r>
  <r>
    <s v="I25_66to56"/>
    <s v="Win"/>
    <s v="TR012"/>
    <x v="3"/>
    <x v="8"/>
    <s v="Fi01"/>
    <x v="0"/>
    <s v="AM1.vld"/>
    <s v="nb"/>
    <n v="12"/>
    <n v="0"/>
    <s v="AM"/>
    <s v="AM1"/>
    <n v="5209"/>
    <n v="19241"/>
    <x v="0"/>
    <x v="0"/>
    <x v="0"/>
    <n v="10.029999999999999"/>
    <n v="0.83"/>
    <n v="21.03"/>
    <n v="1757.82"/>
    <n v="10.86"/>
    <n v="21.03"/>
  </r>
  <r>
    <s v="I25_66to56"/>
    <s v="Win"/>
    <s v="TR012"/>
    <x v="3"/>
    <x v="8"/>
    <s v="Fi01"/>
    <x v="0"/>
    <s v="AM1.vld"/>
    <s v="nb"/>
    <n v="12"/>
    <n v="0"/>
    <s v="AM"/>
    <s v="AM1"/>
    <n v="5394"/>
    <n v="15366"/>
    <x v="0"/>
    <x v="1"/>
    <x v="0"/>
    <n v="1.57"/>
    <n v="0.12"/>
    <n v="10.25"/>
    <n v="1075.8"/>
    <n v="1.7"/>
    <n v="10.25"/>
  </r>
  <r>
    <s v="I25_66to56"/>
    <s v="Win"/>
    <s v="TR012"/>
    <x v="3"/>
    <x v="8"/>
    <s v="Fi01"/>
    <x v="0"/>
    <s v="AM1.vld"/>
    <s v="nb"/>
    <n v="12"/>
    <n v="0"/>
    <s v="AM"/>
    <s v="AM1"/>
    <n v="13270"/>
    <n v="11802"/>
    <x v="0"/>
    <x v="2"/>
    <x v="0"/>
    <n v="5.71"/>
    <n v="0.46"/>
    <n v="15.04"/>
    <n v="1174.22"/>
    <n v="6.17"/>
    <n v="15.04"/>
  </r>
  <r>
    <s v="I25_66to56"/>
    <s v="Win"/>
    <s v="TR012"/>
    <x v="3"/>
    <x v="8"/>
    <s v="Fi01"/>
    <x v="0"/>
    <s v="AM1.vld"/>
    <s v="nb"/>
    <n v="12"/>
    <n v="0"/>
    <s v="AM"/>
    <s v="AM1"/>
    <n v="15333"/>
    <n v="18991"/>
    <x v="1"/>
    <x v="3"/>
    <x v="0"/>
    <n v="22.98"/>
    <n v="0.25"/>
    <n v="0.33"/>
    <n v="771.52"/>
    <n v="23.23"/>
    <n v="0.33"/>
  </r>
  <r>
    <s v="I25_66to56"/>
    <s v="Win"/>
    <s v="TR012"/>
    <x v="3"/>
    <x v="8"/>
    <s v="Fi01"/>
    <x v="0"/>
    <s v="AM1.vld"/>
    <s v="nb"/>
    <n v="12"/>
    <n v="0"/>
    <s v="AM"/>
    <s v="AM1"/>
    <n v="15740"/>
    <n v="15741"/>
    <x v="1"/>
    <x v="4"/>
    <x v="0"/>
    <n v="17.55"/>
    <n v="0"/>
    <n v="0"/>
    <n v="622.5"/>
    <n v="17.55"/>
    <n v="0"/>
  </r>
  <r>
    <s v="I25_66to56"/>
    <s v="Win"/>
    <s v="TR012"/>
    <x v="3"/>
    <x v="8"/>
    <s v="Fi01"/>
    <x v="0"/>
    <s v="AM1.vld"/>
    <s v="nb"/>
    <n v="12"/>
    <n v="0"/>
    <s v="AM"/>
    <s v="AM1"/>
    <n v="15742"/>
    <n v="15743"/>
    <x v="0"/>
    <x v="5"/>
    <x v="0"/>
    <n v="34.53"/>
    <n v="0"/>
    <n v="0"/>
    <n v="1311.37"/>
    <n v="34.53"/>
    <n v="0"/>
  </r>
  <r>
    <s v="I25_66to56"/>
    <s v="Win"/>
    <s v="TR012"/>
    <x v="3"/>
    <x v="8"/>
    <s v="Fi01"/>
    <x v="0"/>
    <s v="AM1.vld"/>
    <s v="nb"/>
    <n v="12"/>
    <n v="0"/>
    <s v="AM"/>
    <s v="AM1"/>
    <n v="17350"/>
    <n v="17351"/>
    <x v="0"/>
    <x v="6"/>
    <x v="0"/>
    <n v="8.4499999999999993"/>
    <n v="0"/>
    <n v="0"/>
    <n v="552.37"/>
    <n v="8.4499999999999993"/>
    <n v="0"/>
  </r>
  <r>
    <s v="I25_66to56"/>
    <s v="Win"/>
    <s v="TR012"/>
    <x v="3"/>
    <x v="8"/>
    <s v="Fi01"/>
    <x v="0"/>
    <s v="AM1.vld"/>
    <s v="nb"/>
    <n v="12"/>
    <n v="0"/>
    <s v="AM"/>
    <s v="AM1"/>
    <n v="17352"/>
    <n v="17353"/>
    <x v="1"/>
    <x v="7"/>
    <x v="0"/>
    <n v="4.7699999999999996"/>
    <n v="0"/>
    <n v="0"/>
    <n v="444.46"/>
    <n v="4.7699999999999996"/>
    <n v="0"/>
  </r>
  <r>
    <s v="I25_66to56"/>
    <s v="Win"/>
    <s v="TR012"/>
    <x v="3"/>
    <x v="8"/>
    <s v="Fi01"/>
    <x v="0"/>
    <s v="AM1.vld"/>
    <s v="nb"/>
    <n v="12"/>
    <n v="0"/>
    <s v="AM"/>
    <s v="AM1"/>
    <n v="18993"/>
    <n v="15334"/>
    <x v="0"/>
    <x v="8"/>
    <x v="0"/>
    <n v="39.58"/>
    <n v="0.24"/>
    <n v="1.07"/>
    <n v="1595.24"/>
    <n v="39.82"/>
    <n v="1.07"/>
  </r>
  <r>
    <s v="I25_66to56"/>
    <s v="Win"/>
    <s v="TR012"/>
    <x v="3"/>
    <x v="8"/>
    <s v="Fi01"/>
    <x v="0"/>
    <s v="AM1.vld"/>
    <s v="nb"/>
    <n v="12"/>
    <n v="0"/>
    <s v="AM"/>
    <s v="AM1"/>
    <n v="18999"/>
    <n v="19000"/>
    <x v="1"/>
    <x v="9"/>
    <x v="0"/>
    <n v="7.0000000000000007E-2"/>
    <n v="0.01"/>
    <n v="1.94"/>
    <n v="1023.29"/>
    <n v="7.0000000000000007E-2"/>
    <n v="1.94"/>
  </r>
  <r>
    <s v="I25_66to56"/>
    <s v="Win"/>
    <s v="TR012"/>
    <x v="3"/>
    <x v="8"/>
    <s v="Fi01"/>
    <x v="0"/>
    <s v="AM1.vld"/>
    <s v="nb"/>
    <n v="12"/>
    <n v="0"/>
    <s v="AM"/>
    <s v="AM1"/>
    <n v="19002"/>
    <n v="19001"/>
    <x v="0"/>
    <x v="10"/>
    <x v="0"/>
    <n v="0.38"/>
    <n v="0.02"/>
    <n v="1.18"/>
    <n v="1115.3499999999999"/>
    <n v="0.4"/>
    <n v="1.18"/>
  </r>
  <r>
    <s v="I25_66to56"/>
    <s v="Win"/>
    <s v="TR012"/>
    <x v="3"/>
    <x v="8"/>
    <s v="Fi01"/>
    <x v="0"/>
    <s v="AM1.vld"/>
    <s v="nb"/>
    <n v="12"/>
    <n v="0"/>
    <s v="AM"/>
    <s v="AM1"/>
    <n v="19004"/>
    <n v="13271"/>
    <x v="1"/>
    <x v="11"/>
    <x v="0"/>
    <n v="0"/>
    <n v="0"/>
    <n v="0.01"/>
    <n v="679.85"/>
    <n v="0"/>
    <n v="0.01"/>
  </r>
  <r>
    <s v="I25_66to56"/>
    <s v="Win"/>
    <s v="TR012"/>
    <x v="3"/>
    <x v="8"/>
    <s v="Fi01"/>
    <x v="1"/>
    <s v="AM2.vld"/>
    <s v="nb"/>
    <n v="12"/>
    <n v="0"/>
    <s v="AM"/>
    <s v="AM2"/>
    <n v="5209"/>
    <n v="19241"/>
    <x v="0"/>
    <x v="0"/>
    <x v="0"/>
    <n v="1.96"/>
    <n v="0.19"/>
    <n v="33.18"/>
    <n v="3344.21"/>
    <n v="2.15"/>
    <n v="33.18"/>
  </r>
  <r>
    <s v="I25_66to56"/>
    <s v="Win"/>
    <s v="TR012"/>
    <x v="3"/>
    <x v="8"/>
    <s v="Fi01"/>
    <x v="1"/>
    <s v="AM2.vld"/>
    <s v="nb"/>
    <n v="12"/>
    <n v="0"/>
    <s v="AM"/>
    <s v="AM2"/>
    <n v="5394"/>
    <n v="15366"/>
    <x v="0"/>
    <x v="1"/>
    <x v="0"/>
    <n v="1.23"/>
    <n v="0.11"/>
    <n v="18.579999999999998"/>
    <n v="2528.31"/>
    <n v="1.35"/>
    <n v="18.579999999999998"/>
  </r>
  <r>
    <s v="I25_66to56"/>
    <s v="Win"/>
    <s v="TR012"/>
    <x v="3"/>
    <x v="8"/>
    <s v="Fi01"/>
    <x v="1"/>
    <s v="AM2.vld"/>
    <s v="nb"/>
    <n v="12"/>
    <n v="0"/>
    <s v="AM"/>
    <s v="AM2"/>
    <n v="13270"/>
    <n v="11802"/>
    <x v="0"/>
    <x v="2"/>
    <x v="0"/>
    <n v="1.57"/>
    <n v="0.15"/>
    <n v="25.26"/>
    <n v="2743.94"/>
    <n v="1.72"/>
    <n v="25.26"/>
  </r>
  <r>
    <s v="I25_66to56"/>
    <s v="Win"/>
    <s v="TR012"/>
    <x v="3"/>
    <x v="8"/>
    <s v="Fi01"/>
    <x v="1"/>
    <s v="AM2.vld"/>
    <s v="nb"/>
    <n v="12"/>
    <n v="0"/>
    <s v="AM"/>
    <s v="AM2"/>
    <n v="15333"/>
    <n v="18991"/>
    <x v="1"/>
    <x v="3"/>
    <x v="0"/>
    <n v="49.11"/>
    <n v="1.04"/>
    <n v="0.74"/>
    <n v="1228.51"/>
    <n v="50.16"/>
    <n v="0.74"/>
  </r>
  <r>
    <s v="I25_66to56"/>
    <s v="Win"/>
    <s v="TR012"/>
    <x v="3"/>
    <x v="8"/>
    <s v="Fi01"/>
    <x v="1"/>
    <s v="AM2.vld"/>
    <s v="nb"/>
    <n v="12"/>
    <n v="0"/>
    <s v="AM"/>
    <s v="AM2"/>
    <n v="15740"/>
    <n v="15741"/>
    <x v="1"/>
    <x v="4"/>
    <x v="0"/>
    <n v="25.33"/>
    <n v="0"/>
    <n v="0"/>
    <n v="980.99"/>
    <n v="25.33"/>
    <n v="0"/>
  </r>
  <r>
    <s v="I25_66to56"/>
    <s v="Win"/>
    <s v="TR012"/>
    <x v="3"/>
    <x v="8"/>
    <s v="Fi01"/>
    <x v="1"/>
    <s v="AM2.vld"/>
    <s v="nb"/>
    <n v="12"/>
    <n v="0"/>
    <s v="AM"/>
    <s v="AM2"/>
    <n v="15742"/>
    <n v="15743"/>
    <x v="0"/>
    <x v="5"/>
    <x v="0"/>
    <n v="45.51"/>
    <n v="0"/>
    <n v="0"/>
    <n v="1577.93"/>
    <n v="45.51"/>
    <n v="0"/>
  </r>
  <r>
    <s v="I25_66to56"/>
    <s v="Win"/>
    <s v="TR012"/>
    <x v="3"/>
    <x v="8"/>
    <s v="Fi01"/>
    <x v="1"/>
    <s v="AM2.vld"/>
    <s v="nb"/>
    <n v="12"/>
    <n v="0"/>
    <s v="AM"/>
    <s v="AM2"/>
    <n v="17350"/>
    <n v="17351"/>
    <x v="0"/>
    <x v="6"/>
    <x v="0"/>
    <n v="11.92"/>
    <n v="0"/>
    <n v="0"/>
    <n v="668.7"/>
    <n v="11.92"/>
    <n v="0"/>
  </r>
  <r>
    <s v="I25_66to56"/>
    <s v="Win"/>
    <s v="TR012"/>
    <x v="3"/>
    <x v="8"/>
    <s v="Fi01"/>
    <x v="1"/>
    <s v="AM2.vld"/>
    <s v="nb"/>
    <n v="12"/>
    <n v="0"/>
    <s v="AM"/>
    <s v="AM2"/>
    <n v="17352"/>
    <n v="17353"/>
    <x v="1"/>
    <x v="7"/>
    <x v="0"/>
    <n v="8.57"/>
    <n v="0"/>
    <n v="0"/>
    <n v="729.4"/>
    <n v="8.57"/>
    <n v="0"/>
  </r>
  <r>
    <s v="I25_66to56"/>
    <s v="Win"/>
    <s v="TR012"/>
    <x v="3"/>
    <x v="8"/>
    <s v="Fi01"/>
    <x v="1"/>
    <s v="AM2.vld"/>
    <s v="nb"/>
    <n v="12"/>
    <n v="0"/>
    <s v="AM"/>
    <s v="AM2"/>
    <n v="18993"/>
    <n v="15334"/>
    <x v="0"/>
    <x v="8"/>
    <x v="0"/>
    <n v="66.650000000000006"/>
    <n v="0.93"/>
    <n v="2.13"/>
    <n v="2062.59"/>
    <n v="67.58"/>
    <n v="2.13"/>
  </r>
  <r>
    <s v="I25_66to56"/>
    <s v="Win"/>
    <s v="TR012"/>
    <x v="3"/>
    <x v="8"/>
    <s v="Fi01"/>
    <x v="1"/>
    <s v="AM2.vld"/>
    <s v="nb"/>
    <n v="12"/>
    <n v="0"/>
    <s v="AM"/>
    <s v="AM2"/>
    <n v="18999"/>
    <n v="19000"/>
    <x v="1"/>
    <x v="9"/>
    <x v="0"/>
    <n v="1.59"/>
    <n v="0.18"/>
    <n v="6.61"/>
    <n v="1606.7"/>
    <n v="1.77"/>
    <n v="6.61"/>
  </r>
  <r>
    <s v="I25_66to56"/>
    <s v="Win"/>
    <s v="TR012"/>
    <x v="3"/>
    <x v="8"/>
    <s v="Fi01"/>
    <x v="1"/>
    <s v="AM2.vld"/>
    <s v="nb"/>
    <n v="12"/>
    <n v="0"/>
    <s v="AM"/>
    <s v="AM2"/>
    <n v="19002"/>
    <n v="19001"/>
    <x v="0"/>
    <x v="10"/>
    <x v="0"/>
    <n v="0.43"/>
    <n v="0.03"/>
    <n v="4.46"/>
    <n v="2113.7199999999998"/>
    <n v="0.46"/>
    <n v="4.46"/>
  </r>
  <r>
    <s v="I25_66to56"/>
    <s v="Win"/>
    <s v="TR012"/>
    <x v="3"/>
    <x v="8"/>
    <s v="Fi01"/>
    <x v="1"/>
    <s v="AM2.vld"/>
    <s v="nb"/>
    <n v="12"/>
    <n v="0"/>
    <s v="AM"/>
    <s v="AM2"/>
    <n v="19004"/>
    <n v="13271"/>
    <x v="1"/>
    <x v="11"/>
    <x v="0"/>
    <n v="0"/>
    <n v="0"/>
    <n v="0.13"/>
    <n v="1259.4100000000001"/>
    <n v="0"/>
    <n v="0.13"/>
  </r>
  <r>
    <s v="I25_66to56"/>
    <s v="Win"/>
    <s v="TR012"/>
    <x v="3"/>
    <x v="8"/>
    <s v="Fi01"/>
    <x v="2"/>
    <s v="AM3.vld"/>
    <s v="nb"/>
    <n v="12"/>
    <n v="0"/>
    <s v="AM"/>
    <s v="AM3"/>
    <n v="5209"/>
    <n v="19241"/>
    <x v="0"/>
    <x v="0"/>
    <x v="0"/>
    <n v="153.33000000000001"/>
    <n v="11.53"/>
    <n v="38.229999999999997"/>
    <n v="2787.79"/>
    <n v="164.86"/>
    <n v="38.229999999999997"/>
  </r>
  <r>
    <s v="I25_66to56"/>
    <s v="Win"/>
    <s v="TR012"/>
    <x v="3"/>
    <x v="8"/>
    <s v="Fi01"/>
    <x v="2"/>
    <s v="AM3.vld"/>
    <s v="nb"/>
    <n v="12"/>
    <n v="0"/>
    <s v="AM"/>
    <s v="AM3"/>
    <n v="5394"/>
    <n v="15366"/>
    <x v="0"/>
    <x v="1"/>
    <x v="0"/>
    <n v="104.1"/>
    <n v="7.07"/>
    <n v="23.55"/>
    <n v="2169.0100000000002"/>
    <n v="111.17"/>
    <n v="23.55"/>
  </r>
  <r>
    <s v="I25_66to56"/>
    <s v="Win"/>
    <s v="TR012"/>
    <x v="3"/>
    <x v="8"/>
    <s v="Fi01"/>
    <x v="2"/>
    <s v="AM3.vld"/>
    <s v="nb"/>
    <n v="12"/>
    <n v="0"/>
    <s v="AM"/>
    <s v="AM3"/>
    <n v="13270"/>
    <n v="11802"/>
    <x v="0"/>
    <x v="2"/>
    <x v="0"/>
    <n v="126.76"/>
    <n v="9.08"/>
    <n v="29.91"/>
    <n v="2367.4"/>
    <n v="135.84"/>
    <n v="29.91"/>
  </r>
  <r>
    <s v="I25_66to56"/>
    <s v="Win"/>
    <s v="TR012"/>
    <x v="3"/>
    <x v="8"/>
    <s v="Fi01"/>
    <x v="2"/>
    <s v="AM3.vld"/>
    <s v="nb"/>
    <n v="12"/>
    <n v="0"/>
    <s v="AM"/>
    <s v="AM3"/>
    <n v="15333"/>
    <n v="18991"/>
    <x v="1"/>
    <x v="3"/>
    <x v="0"/>
    <n v="55.74"/>
    <n v="1.76"/>
    <n v="1.08"/>
    <n v="1065.4100000000001"/>
    <n v="57.51"/>
    <n v="1.08"/>
  </r>
  <r>
    <s v="I25_66to56"/>
    <s v="Win"/>
    <s v="TR012"/>
    <x v="3"/>
    <x v="8"/>
    <s v="Fi01"/>
    <x v="2"/>
    <s v="AM3.vld"/>
    <s v="nb"/>
    <n v="12"/>
    <n v="0"/>
    <s v="AM"/>
    <s v="AM3"/>
    <n v="15740"/>
    <n v="15741"/>
    <x v="1"/>
    <x v="4"/>
    <x v="0"/>
    <n v="19.91"/>
    <n v="0"/>
    <n v="0"/>
    <n v="884.59"/>
    <n v="19.91"/>
    <n v="0"/>
  </r>
  <r>
    <s v="I25_66to56"/>
    <s v="Win"/>
    <s v="TR012"/>
    <x v="3"/>
    <x v="8"/>
    <s v="Fi01"/>
    <x v="2"/>
    <s v="AM3.vld"/>
    <s v="nb"/>
    <n v="12"/>
    <n v="0"/>
    <s v="AM"/>
    <s v="AM3"/>
    <n v="15742"/>
    <n v="15743"/>
    <x v="0"/>
    <x v="5"/>
    <x v="0"/>
    <n v="50.59"/>
    <n v="0"/>
    <n v="0"/>
    <n v="1190.43"/>
    <n v="50.59"/>
    <n v="0"/>
  </r>
  <r>
    <s v="I25_66to56"/>
    <s v="Win"/>
    <s v="TR012"/>
    <x v="3"/>
    <x v="8"/>
    <s v="Fi01"/>
    <x v="2"/>
    <s v="AM3.vld"/>
    <s v="nb"/>
    <n v="12"/>
    <n v="0"/>
    <s v="AM"/>
    <s v="AM3"/>
    <n v="17350"/>
    <n v="17351"/>
    <x v="0"/>
    <x v="6"/>
    <x v="0"/>
    <n v="8.81"/>
    <n v="0"/>
    <n v="0"/>
    <n v="589.16"/>
    <n v="8.81"/>
    <n v="0"/>
  </r>
  <r>
    <s v="I25_66to56"/>
    <s v="Win"/>
    <s v="TR012"/>
    <x v="3"/>
    <x v="8"/>
    <s v="Fi01"/>
    <x v="2"/>
    <s v="AM3.vld"/>
    <s v="nb"/>
    <n v="12"/>
    <n v="0"/>
    <s v="AM"/>
    <s v="AM3"/>
    <n v="17352"/>
    <n v="17353"/>
    <x v="1"/>
    <x v="7"/>
    <x v="0"/>
    <n v="8.9"/>
    <n v="0"/>
    <n v="0"/>
    <n v="790.36"/>
    <n v="8.9"/>
    <n v="0"/>
  </r>
  <r>
    <s v="I25_66to56"/>
    <s v="Win"/>
    <s v="TR012"/>
    <x v="3"/>
    <x v="8"/>
    <s v="Fi01"/>
    <x v="2"/>
    <s v="AM3.vld"/>
    <s v="nb"/>
    <n v="12"/>
    <n v="0"/>
    <s v="AM"/>
    <s v="AM3"/>
    <n v="18993"/>
    <n v="15334"/>
    <x v="0"/>
    <x v="8"/>
    <x v="0"/>
    <n v="106.72"/>
    <n v="2.77"/>
    <n v="3.43"/>
    <n v="1603.03"/>
    <n v="109.49"/>
    <n v="3.43"/>
  </r>
  <r>
    <s v="I25_66to56"/>
    <s v="Win"/>
    <s v="TR012"/>
    <x v="3"/>
    <x v="8"/>
    <s v="Fi01"/>
    <x v="2"/>
    <s v="AM3.vld"/>
    <s v="nb"/>
    <n v="12"/>
    <n v="0"/>
    <s v="AM"/>
    <s v="AM3"/>
    <n v="18999"/>
    <n v="19000"/>
    <x v="1"/>
    <x v="9"/>
    <x v="0"/>
    <n v="13.06"/>
    <n v="1.1499999999999999"/>
    <n v="8.9499999999999993"/>
    <n v="1435.77"/>
    <n v="14.21"/>
    <n v="8.9499999999999993"/>
  </r>
  <r>
    <s v="I25_66to56"/>
    <s v="Win"/>
    <s v="TR012"/>
    <x v="3"/>
    <x v="8"/>
    <s v="Fi01"/>
    <x v="2"/>
    <s v="AM3.vld"/>
    <s v="nb"/>
    <n v="12"/>
    <n v="0"/>
    <s v="AM"/>
    <s v="AM3"/>
    <n v="19002"/>
    <n v="19001"/>
    <x v="0"/>
    <x v="10"/>
    <x v="0"/>
    <n v="58.56"/>
    <n v="3.16"/>
    <n v="10.37"/>
    <n v="1840.6"/>
    <n v="61.72"/>
    <n v="10.37"/>
  </r>
  <r>
    <s v="I25_66to56"/>
    <s v="Win"/>
    <s v="TR012"/>
    <x v="3"/>
    <x v="8"/>
    <s v="Fi01"/>
    <x v="2"/>
    <s v="AM3.vld"/>
    <s v="nb"/>
    <n v="12"/>
    <n v="0"/>
    <s v="AM"/>
    <s v="AM3"/>
    <n v="19004"/>
    <n v="13271"/>
    <x v="1"/>
    <x v="11"/>
    <x v="0"/>
    <n v="0.04"/>
    <n v="0"/>
    <n v="0.17"/>
    <n v="1341.45"/>
    <n v="0.04"/>
    <n v="0.17"/>
  </r>
  <r>
    <s v="I25_66to56"/>
    <s v="Win"/>
    <s v="TR012"/>
    <x v="3"/>
    <x v="8"/>
    <s v="Fi01"/>
    <x v="3"/>
    <s v="AM4.vld"/>
    <s v="nb"/>
    <n v="12"/>
    <n v="0"/>
    <s v="AM"/>
    <s v="AM4"/>
    <n v="5209"/>
    <n v="19241"/>
    <x v="0"/>
    <x v="0"/>
    <x v="0"/>
    <n v="317.58"/>
    <n v="23.16"/>
    <n v="102.63"/>
    <n v="6360.64"/>
    <n v="340.74"/>
    <n v="102.63"/>
  </r>
  <r>
    <s v="I25_66to56"/>
    <s v="Win"/>
    <s v="TR012"/>
    <x v="3"/>
    <x v="8"/>
    <s v="Fi01"/>
    <x v="3"/>
    <s v="AM4.vld"/>
    <s v="nb"/>
    <n v="12"/>
    <n v="0"/>
    <s v="AM"/>
    <s v="AM4"/>
    <n v="5394"/>
    <n v="15366"/>
    <x v="0"/>
    <x v="1"/>
    <x v="0"/>
    <n v="230.22"/>
    <n v="15.02"/>
    <n v="64.33"/>
    <n v="5041.34"/>
    <n v="245.25"/>
    <n v="64.33"/>
  </r>
  <r>
    <s v="I25_66to56"/>
    <s v="Win"/>
    <s v="TR012"/>
    <x v="3"/>
    <x v="8"/>
    <s v="Fi01"/>
    <x v="3"/>
    <s v="AM4.vld"/>
    <s v="nb"/>
    <n v="12"/>
    <n v="0"/>
    <s v="AM"/>
    <s v="AM4"/>
    <n v="13270"/>
    <n v="11802"/>
    <x v="0"/>
    <x v="2"/>
    <x v="0"/>
    <n v="274.52999999999997"/>
    <n v="19.27"/>
    <n v="83.44"/>
    <n v="5485.71"/>
    <n v="293.8"/>
    <n v="83.44"/>
  </r>
  <r>
    <s v="I25_66to56"/>
    <s v="Win"/>
    <s v="TR012"/>
    <x v="3"/>
    <x v="8"/>
    <s v="Fi01"/>
    <x v="3"/>
    <s v="AM4.vld"/>
    <s v="nb"/>
    <n v="12"/>
    <n v="0"/>
    <s v="AM"/>
    <s v="AM4"/>
    <n v="15333"/>
    <n v="18991"/>
    <x v="1"/>
    <x v="3"/>
    <x v="0"/>
    <n v="138.58000000000001"/>
    <n v="4.25"/>
    <n v="2.56"/>
    <n v="2567.6799999999998"/>
    <n v="142.83000000000001"/>
    <n v="2.56"/>
  </r>
  <r>
    <s v="I25_66to56"/>
    <s v="Win"/>
    <s v="TR012"/>
    <x v="3"/>
    <x v="8"/>
    <s v="Fi01"/>
    <x v="3"/>
    <s v="AM4.vld"/>
    <s v="nb"/>
    <n v="12"/>
    <n v="0"/>
    <s v="AM"/>
    <s v="AM4"/>
    <n v="15740"/>
    <n v="15741"/>
    <x v="1"/>
    <x v="4"/>
    <x v="0"/>
    <n v="52.9"/>
    <n v="0"/>
    <n v="0"/>
    <n v="2141.69"/>
    <n v="52.9"/>
    <n v="0"/>
  </r>
  <r>
    <s v="I25_66to56"/>
    <s v="Win"/>
    <s v="TR012"/>
    <x v="3"/>
    <x v="8"/>
    <s v="Fi01"/>
    <x v="3"/>
    <s v="AM4.vld"/>
    <s v="nb"/>
    <n v="12"/>
    <n v="0"/>
    <s v="AM"/>
    <s v="AM4"/>
    <n v="15742"/>
    <n v="15743"/>
    <x v="0"/>
    <x v="5"/>
    <x v="0"/>
    <n v="77.87"/>
    <n v="0"/>
    <n v="0"/>
    <n v="2537.2199999999998"/>
    <n v="77.87"/>
    <n v="0"/>
  </r>
  <r>
    <s v="I25_66to56"/>
    <s v="Win"/>
    <s v="TR012"/>
    <x v="3"/>
    <x v="8"/>
    <s v="Fi01"/>
    <x v="3"/>
    <s v="AM4.vld"/>
    <s v="nb"/>
    <n v="12"/>
    <n v="0"/>
    <s v="AM"/>
    <s v="AM4"/>
    <n v="17350"/>
    <n v="17351"/>
    <x v="0"/>
    <x v="6"/>
    <x v="0"/>
    <n v="18.190000000000001"/>
    <n v="0"/>
    <n v="0"/>
    <n v="1767.33"/>
    <n v="18.190000000000001"/>
    <n v="0"/>
  </r>
  <r>
    <s v="I25_66to56"/>
    <s v="Win"/>
    <s v="TR012"/>
    <x v="3"/>
    <x v="8"/>
    <s v="Fi01"/>
    <x v="3"/>
    <s v="AM4.vld"/>
    <s v="nb"/>
    <n v="12"/>
    <n v="0"/>
    <s v="AM"/>
    <s v="AM4"/>
    <n v="17352"/>
    <n v="17353"/>
    <x v="1"/>
    <x v="7"/>
    <x v="0"/>
    <n v="23.28"/>
    <n v="0"/>
    <n v="0"/>
    <n v="2134.13"/>
    <n v="23.28"/>
    <n v="0"/>
  </r>
  <r>
    <s v="I25_66to56"/>
    <s v="Win"/>
    <s v="TR012"/>
    <x v="3"/>
    <x v="8"/>
    <s v="Fi01"/>
    <x v="3"/>
    <s v="AM4.vld"/>
    <s v="nb"/>
    <n v="12"/>
    <n v="0"/>
    <s v="AM"/>
    <s v="AM4"/>
    <n v="18993"/>
    <n v="15334"/>
    <x v="0"/>
    <x v="8"/>
    <x v="0"/>
    <n v="221.62"/>
    <n v="6.94"/>
    <n v="8.9600000000000009"/>
    <n v="3102.71"/>
    <n v="228.56"/>
    <n v="8.9600000000000009"/>
  </r>
  <r>
    <s v="I25_66to56"/>
    <s v="Win"/>
    <s v="TR012"/>
    <x v="3"/>
    <x v="8"/>
    <s v="Fi01"/>
    <x v="3"/>
    <s v="AM4.vld"/>
    <s v="nb"/>
    <n v="12"/>
    <n v="0"/>
    <s v="AM"/>
    <s v="AM4"/>
    <n v="18999"/>
    <n v="19000"/>
    <x v="1"/>
    <x v="9"/>
    <x v="0"/>
    <n v="48.77"/>
    <n v="4.79"/>
    <n v="33.24"/>
    <n v="3239.6"/>
    <n v="53.57"/>
    <n v="33.24"/>
  </r>
  <r>
    <s v="I25_66to56"/>
    <s v="Win"/>
    <s v="TR012"/>
    <x v="3"/>
    <x v="8"/>
    <s v="Fi01"/>
    <x v="3"/>
    <s v="AM4.vld"/>
    <s v="nb"/>
    <n v="12"/>
    <n v="0"/>
    <s v="AM"/>
    <s v="AM4"/>
    <n v="19002"/>
    <n v="19001"/>
    <x v="0"/>
    <x v="10"/>
    <x v="0"/>
    <n v="154.04"/>
    <n v="8.3699999999999992"/>
    <n v="32.36"/>
    <n v="3770.3"/>
    <n v="162.41"/>
    <n v="32.36"/>
  </r>
  <r>
    <s v="I25_66to56"/>
    <s v="Win"/>
    <s v="TR012"/>
    <x v="3"/>
    <x v="8"/>
    <s v="Fi01"/>
    <x v="3"/>
    <s v="AM4.vld"/>
    <s v="nb"/>
    <n v="12"/>
    <n v="0"/>
    <s v="AM"/>
    <s v="AM4"/>
    <n v="19004"/>
    <n v="13271"/>
    <x v="1"/>
    <x v="11"/>
    <x v="0"/>
    <n v="1.77"/>
    <n v="0.16"/>
    <n v="8.15"/>
    <n v="3956.26"/>
    <n v="1.93"/>
    <n v="8.15"/>
  </r>
  <r>
    <s v="I25_66to56"/>
    <s v="Win"/>
    <s v="TR012"/>
    <x v="3"/>
    <x v="8"/>
    <s v="Fi01"/>
    <x v="4"/>
    <s v="AM5.vld"/>
    <s v="nb"/>
    <n v="12"/>
    <n v="0"/>
    <s v="AM"/>
    <s v="AM5"/>
    <n v="5209"/>
    <n v="19241"/>
    <x v="0"/>
    <x v="0"/>
    <x v="0"/>
    <n v="251.88"/>
    <n v="18.670000000000002"/>
    <n v="49.34"/>
    <n v="3097.39"/>
    <n v="270.55"/>
    <n v="49.34"/>
  </r>
  <r>
    <s v="I25_66to56"/>
    <s v="Win"/>
    <s v="TR012"/>
    <x v="3"/>
    <x v="8"/>
    <s v="Fi01"/>
    <x v="4"/>
    <s v="AM5.vld"/>
    <s v="nb"/>
    <n v="12"/>
    <n v="0"/>
    <s v="AM"/>
    <s v="AM5"/>
    <n v="5394"/>
    <n v="15366"/>
    <x v="0"/>
    <x v="1"/>
    <x v="0"/>
    <n v="191.67"/>
    <n v="12.86"/>
    <n v="34.54"/>
    <n v="2472.1799999999998"/>
    <n v="204.54"/>
    <n v="34.54"/>
  </r>
  <r>
    <s v="I25_66to56"/>
    <s v="Win"/>
    <s v="TR012"/>
    <x v="3"/>
    <x v="8"/>
    <s v="Fi01"/>
    <x v="4"/>
    <s v="AM5.vld"/>
    <s v="nb"/>
    <n v="12"/>
    <n v="0"/>
    <s v="AM"/>
    <s v="AM5"/>
    <n v="13270"/>
    <n v="11802"/>
    <x v="0"/>
    <x v="2"/>
    <x v="0"/>
    <n v="223.57"/>
    <n v="16.2"/>
    <n v="43.34"/>
    <n v="2731.16"/>
    <n v="239.76"/>
    <n v="43.34"/>
  </r>
  <r>
    <s v="I25_66to56"/>
    <s v="Win"/>
    <s v="TR012"/>
    <x v="3"/>
    <x v="8"/>
    <s v="Fi01"/>
    <x v="4"/>
    <s v="AM5.vld"/>
    <s v="nb"/>
    <n v="12"/>
    <n v="0"/>
    <s v="AM"/>
    <s v="AM5"/>
    <n v="15333"/>
    <n v="18991"/>
    <x v="1"/>
    <x v="3"/>
    <x v="0"/>
    <n v="47.8"/>
    <n v="1.4"/>
    <n v="0.93"/>
    <n v="1264.52"/>
    <n v="49.2"/>
    <n v="0.93"/>
  </r>
  <r>
    <s v="I25_66to56"/>
    <s v="Win"/>
    <s v="TR012"/>
    <x v="3"/>
    <x v="8"/>
    <s v="Fi01"/>
    <x v="4"/>
    <s v="AM5.vld"/>
    <s v="nb"/>
    <n v="12"/>
    <n v="0"/>
    <s v="AM"/>
    <s v="AM5"/>
    <n v="15740"/>
    <n v="15741"/>
    <x v="1"/>
    <x v="4"/>
    <x v="0"/>
    <n v="18.350000000000001"/>
    <n v="0"/>
    <n v="0"/>
    <n v="1040.71"/>
    <n v="18.350000000000001"/>
    <n v="0"/>
  </r>
  <r>
    <s v="I25_66to56"/>
    <s v="Win"/>
    <s v="TR012"/>
    <x v="3"/>
    <x v="8"/>
    <s v="Fi01"/>
    <x v="4"/>
    <s v="AM5.vld"/>
    <s v="nb"/>
    <n v="12"/>
    <n v="0"/>
    <s v="AM"/>
    <s v="AM5"/>
    <n v="15742"/>
    <n v="15743"/>
    <x v="0"/>
    <x v="5"/>
    <x v="0"/>
    <n v="60.83"/>
    <n v="0"/>
    <n v="0"/>
    <n v="1128.0999999999999"/>
    <n v="60.83"/>
    <n v="0"/>
  </r>
  <r>
    <s v="I25_66to56"/>
    <s v="Win"/>
    <s v="TR012"/>
    <x v="3"/>
    <x v="8"/>
    <s v="Fi01"/>
    <x v="4"/>
    <s v="AM5.vld"/>
    <s v="nb"/>
    <n v="12"/>
    <n v="0"/>
    <s v="AM"/>
    <s v="AM5"/>
    <n v="17350"/>
    <n v="17351"/>
    <x v="0"/>
    <x v="6"/>
    <x v="0"/>
    <n v="16.23"/>
    <n v="0"/>
    <n v="0"/>
    <n v="952.44"/>
    <n v="16.23"/>
    <n v="0"/>
  </r>
  <r>
    <s v="I25_66to56"/>
    <s v="Win"/>
    <s v="TR012"/>
    <x v="3"/>
    <x v="8"/>
    <s v="Fi01"/>
    <x v="4"/>
    <s v="AM5.vld"/>
    <s v="nb"/>
    <n v="12"/>
    <n v="0"/>
    <s v="AM"/>
    <s v="AM5"/>
    <n v="17352"/>
    <n v="17353"/>
    <x v="1"/>
    <x v="7"/>
    <x v="0"/>
    <n v="9.0399999999999991"/>
    <n v="0"/>
    <n v="0"/>
    <n v="1041.04"/>
    <n v="9.0399999999999991"/>
    <n v="0"/>
  </r>
  <r>
    <s v="I25_66to56"/>
    <s v="Win"/>
    <s v="TR012"/>
    <x v="3"/>
    <x v="8"/>
    <s v="Fi01"/>
    <x v="4"/>
    <s v="AM5.vld"/>
    <s v="nb"/>
    <n v="12"/>
    <n v="0"/>
    <s v="AM"/>
    <s v="AM5"/>
    <n v="18993"/>
    <n v="15334"/>
    <x v="0"/>
    <x v="8"/>
    <x v="0"/>
    <n v="125.66"/>
    <n v="3.14"/>
    <n v="4.54"/>
    <n v="1394.21"/>
    <n v="128.80000000000001"/>
    <n v="4.54"/>
  </r>
  <r>
    <s v="I25_66to56"/>
    <s v="Win"/>
    <s v="TR012"/>
    <x v="3"/>
    <x v="8"/>
    <s v="Fi01"/>
    <x v="4"/>
    <s v="AM5.vld"/>
    <s v="nb"/>
    <n v="12"/>
    <n v="0"/>
    <s v="AM"/>
    <s v="AM5"/>
    <n v="18999"/>
    <n v="19000"/>
    <x v="1"/>
    <x v="9"/>
    <x v="0"/>
    <n v="11.08"/>
    <n v="1.1000000000000001"/>
    <n v="12.97"/>
    <n v="1758.39"/>
    <n v="12.18"/>
    <n v="12.97"/>
  </r>
  <r>
    <s v="I25_66to56"/>
    <s v="Win"/>
    <s v="TR012"/>
    <x v="3"/>
    <x v="8"/>
    <s v="Fi01"/>
    <x v="4"/>
    <s v="AM5.vld"/>
    <s v="nb"/>
    <n v="12"/>
    <n v="0"/>
    <s v="AM"/>
    <s v="AM5"/>
    <n v="19002"/>
    <n v="19001"/>
    <x v="0"/>
    <x v="10"/>
    <x v="0"/>
    <n v="105.74"/>
    <n v="5.52"/>
    <n v="17.260000000000002"/>
    <n v="1689.52"/>
    <n v="111.26"/>
    <n v="17.260000000000002"/>
  </r>
  <r>
    <s v="I25_66to56"/>
    <s v="Win"/>
    <s v="TR012"/>
    <x v="3"/>
    <x v="8"/>
    <s v="Fi01"/>
    <x v="4"/>
    <s v="AM5.vld"/>
    <s v="nb"/>
    <n v="12"/>
    <n v="0"/>
    <s v="AM"/>
    <s v="AM5"/>
    <n v="19004"/>
    <n v="13271"/>
    <x v="1"/>
    <x v="11"/>
    <x v="0"/>
    <n v="1.1200000000000001"/>
    <n v="0.09"/>
    <n v="2.71"/>
    <n v="2355.1999999999998"/>
    <n v="1.21"/>
    <n v="2.71"/>
  </r>
  <r>
    <s v="I25_66to56"/>
    <s v="Win"/>
    <s v="TR012"/>
    <x v="3"/>
    <x v="8"/>
    <s v="Fi01"/>
    <x v="5"/>
    <s v="AM6.vld"/>
    <s v="nb"/>
    <n v="12"/>
    <n v="0"/>
    <s v="AM"/>
    <s v="AM6"/>
    <n v="5209"/>
    <n v="19241"/>
    <x v="0"/>
    <x v="0"/>
    <x v="0"/>
    <n v="317.05"/>
    <n v="24.55"/>
    <n v="109.97"/>
    <n v="6828.65"/>
    <n v="341.6"/>
    <n v="109.97"/>
  </r>
  <r>
    <s v="I25_66to56"/>
    <s v="Win"/>
    <s v="TR012"/>
    <x v="3"/>
    <x v="8"/>
    <s v="Fi01"/>
    <x v="5"/>
    <s v="AM6.vld"/>
    <s v="nb"/>
    <n v="12"/>
    <n v="0"/>
    <s v="AM"/>
    <s v="AM6"/>
    <n v="5394"/>
    <n v="15366"/>
    <x v="0"/>
    <x v="1"/>
    <x v="0"/>
    <n v="236.69"/>
    <n v="18.32"/>
    <n v="83.88"/>
    <n v="5553.57"/>
    <n v="255.01"/>
    <n v="83.88"/>
  </r>
  <r>
    <s v="I25_66to56"/>
    <s v="Win"/>
    <s v="TR012"/>
    <x v="3"/>
    <x v="8"/>
    <s v="Fi01"/>
    <x v="5"/>
    <s v="AM6.vld"/>
    <s v="nb"/>
    <n v="12"/>
    <n v="0"/>
    <s v="AM"/>
    <s v="AM6"/>
    <n v="13270"/>
    <n v="11802"/>
    <x v="0"/>
    <x v="2"/>
    <x v="0"/>
    <n v="272.99"/>
    <n v="21.22"/>
    <n v="95.93"/>
    <n v="6045.81"/>
    <n v="294.20999999999998"/>
    <n v="95.93"/>
  </r>
  <r>
    <s v="I25_66to56"/>
    <s v="Win"/>
    <s v="TR012"/>
    <x v="3"/>
    <x v="8"/>
    <s v="Fi01"/>
    <x v="5"/>
    <s v="AM6.vld"/>
    <s v="nb"/>
    <n v="12"/>
    <n v="0"/>
    <s v="AM"/>
    <s v="AM6"/>
    <n v="15333"/>
    <n v="18991"/>
    <x v="1"/>
    <x v="3"/>
    <x v="0"/>
    <n v="72.08"/>
    <n v="2.14"/>
    <n v="2.68"/>
    <n v="2891.49"/>
    <n v="74.22"/>
    <n v="2.68"/>
  </r>
  <r>
    <s v="I25_66to56"/>
    <s v="Win"/>
    <s v="TR012"/>
    <x v="3"/>
    <x v="8"/>
    <s v="Fi01"/>
    <x v="5"/>
    <s v="AM6.vld"/>
    <s v="nb"/>
    <n v="12"/>
    <n v="0"/>
    <s v="AM"/>
    <s v="AM6"/>
    <n v="15740"/>
    <n v="15741"/>
    <x v="1"/>
    <x v="4"/>
    <x v="0"/>
    <n v="33.270000000000003"/>
    <n v="0"/>
    <n v="0"/>
    <n v="2502.61"/>
    <n v="33.270000000000003"/>
    <n v="0"/>
  </r>
  <r>
    <s v="I25_66to56"/>
    <s v="Win"/>
    <s v="TR012"/>
    <x v="3"/>
    <x v="8"/>
    <s v="Fi01"/>
    <x v="5"/>
    <s v="AM6.vld"/>
    <s v="nb"/>
    <n v="12"/>
    <n v="0"/>
    <s v="AM"/>
    <s v="AM6"/>
    <n v="15742"/>
    <n v="15743"/>
    <x v="0"/>
    <x v="5"/>
    <x v="0"/>
    <n v="52.16"/>
    <n v="0"/>
    <n v="0"/>
    <n v="2619.27"/>
    <n v="52.16"/>
    <n v="0"/>
  </r>
  <r>
    <s v="I25_66to56"/>
    <s v="Win"/>
    <s v="TR012"/>
    <x v="3"/>
    <x v="8"/>
    <s v="Fi01"/>
    <x v="5"/>
    <s v="AM6.vld"/>
    <s v="nb"/>
    <n v="12"/>
    <n v="0"/>
    <s v="AM"/>
    <s v="AM6"/>
    <n v="17350"/>
    <n v="17351"/>
    <x v="0"/>
    <x v="6"/>
    <x v="0"/>
    <n v="14.41"/>
    <n v="0"/>
    <n v="0"/>
    <n v="2130.67"/>
    <n v="14.41"/>
    <n v="0"/>
  </r>
  <r>
    <s v="I25_66to56"/>
    <s v="Win"/>
    <s v="TR012"/>
    <x v="3"/>
    <x v="8"/>
    <s v="Fi01"/>
    <x v="5"/>
    <s v="AM6.vld"/>
    <s v="nb"/>
    <n v="12"/>
    <n v="0"/>
    <s v="AM"/>
    <s v="AM6"/>
    <n v="17352"/>
    <n v="17353"/>
    <x v="1"/>
    <x v="7"/>
    <x v="0"/>
    <n v="11.35"/>
    <n v="0"/>
    <n v="0"/>
    <n v="2132.6"/>
    <n v="11.35"/>
    <n v="0"/>
  </r>
  <r>
    <s v="I25_66to56"/>
    <s v="Win"/>
    <s v="TR012"/>
    <x v="3"/>
    <x v="8"/>
    <s v="Fi01"/>
    <x v="5"/>
    <s v="AM6.vld"/>
    <s v="nb"/>
    <n v="12"/>
    <n v="0"/>
    <s v="AM"/>
    <s v="AM6"/>
    <n v="18993"/>
    <n v="15334"/>
    <x v="0"/>
    <x v="8"/>
    <x v="0"/>
    <n v="108.68"/>
    <n v="3.71"/>
    <n v="10.38"/>
    <n v="3333.11"/>
    <n v="112.38"/>
    <n v="10.38"/>
  </r>
  <r>
    <s v="I25_66to56"/>
    <s v="Win"/>
    <s v="TR012"/>
    <x v="3"/>
    <x v="8"/>
    <s v="Fi01"/>
    <x v="5"/>
    <s v="AM6.vld"/>
    <s v="nb"/>
    <n v="12"/>
    <n v="0"/>
    <s v="AM"/>
    <s v="AM6"/>
    <n v="18999"/>
    <n v="19000"/>
    <x v="1"/>
    <x v="9"/>
    <x v="0"/>
    <n v="1.62"/>
    <n v="0.19"/>
    <n v="19.7"/>
    <n v="3712.31"/>
    <n v="1.8"/>
    <n v="19.7"/>
  </r>
  <r>
    <s v="I25_66to56"/>
    <s v="Win"/>
    <s v="TR012"/>
    <x v="3"/>
    <x v="8"/>
    <s v="Fi01"/>
    <x v="5"/>
    <s v="AM6.vld"/>
    <s v="nb"/>
    <n v="12"/>
    <n v="0"/>
    <s v="AM"/>
    <s v="AM6"/>
    <n v="19002"/>
    <n v="19001"/>
    <x v="0"/>
    <x v="10"/>
    <x v="0"/>
    <n v="97.92"/>
    <n v="7.65"/>
    <n v="44.22"/>
    <n v="4217.51"/>
    <n v="105.58"/>
    <n v="44.22"/>
  </r>
  <r>
    <s v="I25_66to56"/>
    <s v="Win"/>
    <s v="TR012"/>
    <x v="3"/>
    <x v="8"/>
    <s v="Fi01"/>
    <x v="5"/>
    <s v="AM6.vld"/>
    <s v="nb"/>
    <n v="12"/>
    <n v="0"/>
    <s v="AM"/>
    <s v="AM6"/>
    <n v="19004"/>
    <n v="13271"/>
    <x v="1"/>
    <x v="11"/>
    <x v="0"/>
    <n v="0.1"/>
    <n v="0.01"/>
    <n v="3.79"/>
    <n v="5803"/>
    <n v="0.11"/>
    <n v="3.79"/>
  </r>
  <r>
    <s v="I25_66to56"/>
    <s v="Win"/>
    <s v="TR012"/>
    <x v="3"/>
    <x v="8"/>
    <s v="Fi01"/>
    <x v="6"/>
    <s v="MD1.vld"/>
    <s v="nb"/>
    <n v="12"/>
    <n v="0"/>
    <s v="MD"/>
    <s v="MD1"/>
    <n v="5209"/>
    <n v="19241"/>
    <x v="0"/>
    <x v="0"/>
    <x v="0"/>
    <n v="0.09"/>
    <n v="0.01"/>
    <n v="1.61"/>
    <n v="9493.69"/>
    <n v="0.1"/>
    <n v="1.61"/>
  </r>
  <r>
    <s v="I25_66to56"/>
    <s v="Win"/>
    <s v="TR012"/>
    <x v="3"/>
    <x v="8"/>
    <s v="Fi01"/>
    <x v="6"/>
    <s v="MD1.vld"/>
    <s v="nb"/>
    <n v="12"/>
    <n v="0"/>
    <s v="MD"/>
    <s v="MD1"/>
    <n v="5394"/>
    <n v="15366"/>
    <x v="0"/>
    <x v="1"/>
    <x v="0"/>
    <n v="0.1"/>
    <n v="0.01"/>
    <n v="1.91"/>
    <n v="7963.53"/>
    <n v="0.12"/>
    <n v="1.91"/>
  </r>
  <r>
    <s v="I25_66to56"/>
    <s v="Win"/>
    <s v="TR012"/>
    <x v="3"/>
    <x v="8"/>
    <s v="Fi01"/>
    <x v="6"/>
    <s v="MD1.vld"/>
    <s v="nb"/>
    <n v="12"/>
    <n v="0"/>
    <s v="MD"/>
    <s v="MD1"/>
    <n v="13270"/>
    <n v="11802"/>
    <x v="0"/>
    <x v="2"/>
    <x v="0"/>
    <n v="0.09"/>
    <n v="0.01"/>
    <n v="1.67"/>
    <n v="8570.1"/>
    <n v="0.11"/>
    <n v="1.67"/>
  </r>
  <r>
    <s v="I25_66to56"/>
    <s v="Win"/>
    <s v="TR012"/>
    <x v="3"/>
    <x v="8"/>
    <s v="Fi01"/>
    <x v="6"/>
    <s v="MD1.vld"/>
    <s v="nb"/>
    <n v="12"/>
    <n v="0"/>
    <s v="MD"/>
    <s v="MD1"/>
    <n v="15333"/>
    <n v="18991"/>
    <x v="1"/>
    <x v="3"/>
    <x v="0"/>
    <n v="53.74"/>
    <n v="2.81"/>
    <n v="3.73"/>
    <n v="4375.84"/>
    <n v="56.56"/>
    <n v="3.73"/>
  </r>
  <r>
    <s v="I25_66to56"/>
    <s v="Win"/>
    <s v="TR012"/>
    <x v="3"/>
    <x v="8"/>
    <s v="Fi01"/>
    <x v="6"/>
    <s v="MD1.vld"/>
    <s v="nb"/>
    <n v="12"/>
    <n v="0"/>
    <s v="MD"/>
    <s v="MD1"/>
    <n v="15740"/>
    <n v="15741"/>
    <x v="1"/>
    <x v="4"/>
    <x v="0"/>
    <n v="19.22"/>
    <n v="0"/>
    <n v="0"/>
    <n v="3829.01"/>
    <n v="19.22"/>
    <n v="0"/>
  </r>
  <r>
    <s v="I25_66to56"/>
    <s v="Win"/>
    <s v="TR012"/>
    <x v="3"/>
    <x v="8"/>
    <s v="Fi01"/>
    <x v="6"/>
    <s v="MD1.vld"/>
    <s v="nb"/>
    <n v="12"/>
    <n v="0"/>
    <s v="MD"/>
    <s v="MD1"/>
    <n v="15742"/>
    <n v="15743"/>
    <x v="0"/>
    <x v="5"/>
    <x v="0"/>
    <n v="17.22"/>
    <n v="0"/>
    <n v="0"/>
    <n v="3746.73"/>
    <n v="17.22"/>
    <n v="0"/>
  </r>
  <r>
    <s v="I25_66to56"/>
    <s v="Win"/>
    <s v="TR012"/>
    <x v="3"/>
    <x v="8"/>
    <s v="Fi01"/>
    <x v="6"/>
    <s v="MD1.vld"/>
    <s v="nb"/>
    <n v="12"/>
    <n v="0"/>
    <s v="MD"/>
    <s v="MD1"/>
    <n v="17350"/>
    <n v="17351"/>
    <x v="0"/>
    <x v="6"/>
    <x v="0"/>
    <n v="8.33"/>
    <n v="0"/>
    <n v="0"/>
    <n v="2978.42"/>
    <n v="8.33"/>
    <n v="0"/>
  </r>
  <r>
    <s v="I25_66to56"/>
    <s v="Win"/>
    <s v="TR012"/>
    <x v="3"/>
    <x v="8"/>
    <s v="Fi01"/>
    <x v="6"/>
    <s v="MD1.vld"/>
    <s v="nb"/>
    <n v="12"/>
    <n v="0"/>
    <s v="MD"/>
    <s v="MD1"/>
    <n v="17352"/>
    <n v="17353"/>
    <x v="1"/>
    <x v="7"/>
    <x v="0"/>
    <n v="9.9499999999999993"/>
    <n v="0"/>
    <n v="0"/>
    <n v="3236.48"/>
    <n v="9.9499999999999993"/>
    <n v="0"/>
  </r>
  <r>
    <s v="I25_66to56"/>
    <s v="Win"/>
    <s v="TR012"/>
    <x v="3"/>
    <x v="8"/>
    <s v="Fi01"/>
    <x v="6"/>
    <s v="MD1.vld"/>
    <s v="nb"/>
    <n v="12"/>
    <n v="0"/>
    <s v="MD"/>
    <s v="MD1"/>
    <n v="18993"/>
    <n v="15334"/>
    <x v="0"/>
    <x v="8"/>
    <x v="0"/>
    <n v="40.53"/>
    <n v="2.62"/>
    <n v="4.82"/>
    <n v="4571.96"/>
    <n v="43.15"/>
    <n v="4.82"/>
  </r>
  <r>
    <s v="I25_66to56"/>
    <s v="Win"/>
    <s v="TR012"/>
    <x v="3"/>
    <x v="8"/>
    <s v="Fi01"/>
    <x v="6"/>
    <s v="MD1.vld"/>
    <s v="nb"/>
    <n v="12"/>
    <n v="0"/>
    <s v="MD"/>
    <s v="MD1"/>
    <n v="18999"/>
    <n v="19000"/>
    <x v="1"/>
    <x v="9"/>
    <x v="0"/>
    <n v="1.05"/>
    <n v="0.18"/>
    <n v="17.37"/>
    <n v="5720.7"/>
    <n v="1.23"/>
    <n v="17.37"/>
  </r>
  <r>
    <s v="I25_66to56"/>
    <s v="Win"/>
    <s v="TR012"/>
    <x v="3"/>
    <x v="8"/>
    <s v="Fi01"/>
    <x v="6"/>
    <s v="MD1.vld"/>
    <s v="nb"/>
    <n v="12"/>
    <n v="0"/>
    <s v="MD"/>
    <s v="MD1"/>
    <n v="19002"/>
    <n v="19001"/>
    <x v="0"/>
    <x v="10"/>
    <x v="0"/>
    <n v="1.71"/>
    <n v="0.35"/>
    <n v="13.12"/>
    <n v="5816.1"/>
    <n v="2.06"/>
    <n v="13.12"/>
  </r>
  <r>
    <s v="I25_66to56"/>
    <s v="Win"/>
    <s v="TR012"/>
    <x v="3"/>
    <x v="8"/>
    <s v="Fi01"/>
    <x v="6"/>
    <s v="MD1.vld"/>
    <s v="nb"/>
    <n v="12"/>
    <n v="0"/>
    <s v="MD"/>
    <s v="MD1"/>
    <n v="19004"/>
    <n v="13271"/>
    <x v="1"/>
    <x v="11"/>
    <x v="0"/>
    <n v="0"/>
    <n v="0"/>
    <n v="2.3199999999999998"/>
    <n v="8794.59"/>
    <n v="0"/>
    <n v="2.3199999999999998"/>
  </r>
  <r>
    <s v="I25_66to56"/>
    <s v="Win"/>
    <s v="TR012"/>
    <x v="3"/>
    <x v="8"/>
    <s v="Fi01"/>
    <x v="7"/>
    <s v="MD2.vld"/>
    <s v="nb"/>
    <n v="12"/>
    <n v="0"/>
    <s v="MD"/>
    <s v="MD2"/>
    <n v="5209"/>
    <n v="19241"/>
    <x v="0"/>
    <x v="0"/>
    <x v="0"/>
    <n v="0.98"/>
    <n v="0.13"/>
    <n v="3.09"/>
    <n v="14376.74"/>
    <n v="1.1100000000000001"/>
    <n v="3.09"/>
  </r>
  <r>
    <s v="I25_66to56"/>
    <s v="Win"/>
    <s v="TR012"/>
    <x v="3"/>
    <x v="8"/>
    <s v="Fi01"/>
    <x v="7"/>
    <s v="MD2.vld"/>
    <s v="nb"/>
    <n v="12"/>
    <n v="0"/>
    <s v="MD"/>
    <s v="MD2"/>
    <n v="5394"/>
    <n v="15366"/>
    <x v="0"/>
    <x v="1"/>
    <x v="0"/>
    <n v="1.1299999999999999"/>
    <n v="0.15"/>
    <n v="4.29"/>
    <n v="12142.17"/>
    <n v="1.28"/>
    <n v="4.29"/>
  </r>
  <r>
    <s v="I25_66to56"/>
    <s v="Win"/>
    <s v="TR012"/>
    <x v="3"/>
    <x v="8"/>
    <s v="Fi01"/>
    <x v="7"/>
    <s v="MD2.vld"/>
    <s v="nb"/>
    <n v="12"/>
    <n v="0"/>
    <s v="MD"/>
    <s v="MD2"/>
    <n v="13270"/>
    <n v="11802"/>
    <x v="0"/>
    <x v="2"/>
    <x v="0"/>
    <n v="1.02"/>
    <n v="0.13"/>
    <n v="3.27"/>
    <n v="13016.63"/>
    <n v="1.1499999999999999"/>
    <n v="3.27"/>
  </r>
  <r>
    <s v="I25_66to56"/>
    <s v="Win"/>
    <s v="TR012"/>
    <x v="3"/>
    <x v="8"/>
    <s v="Fi01"/>
    <x v="7"/>
    <s v="MD2.vld"/>
    <s v="nb"/>
    <n v="12"/>
    <n v="0"/>
    <s v="MD"/>
    <s v="MD2"/>
    <n v="15333"/>
    <n v="18991"/>
    <x v="1"/>
    <x v="3"/>
    <x v="0"/>
    <n v="162.30000000000001"/>
    <n v="5.19"/>
    <n v="9.31"/>
    <n v="6959.28"/>
    <n v="167.49"/>
    <n v="9.31"/>
  </r>
  <r>
    <s v="I25_66to56"/>
    <s v="Win"/>
    <s v="TR012"/>
    <x v="3"/>
    <x v="8"/>
    <s v="Fi01"/>
    <x v="7"/>
    <s v="MD2.vld"/>
    <s v="nb"/>
    <n v="12"/>
    <n v="0"/>
    <s v="MD"/>
    <s v="MD2"/>
    <n v="15740"/>
    <n v="15741"/>
    <x v="1"/>
    <x v="4"/>
    <x v="0"/>
    <n v="72.83"/>
    <n v="0"/>
    <n v="0"/>
    <n v="5934.91"/>
    <n v="72.83"/>
    <n v="0"/>
  </r>
  <r>
    <s v="I25_66to56"/>
    <s v="Win"/>
    <s v="TR012"/>
    <x v="3"/>
    <x v="8"/>
    <s v="Fi01"/>
    <x v="7"/>
    <s v="MD2.vld"/>
    <s v="nb"/>
    <n v="12"/>
    <n v="0"/>
    <s v="MD"/>
    <s v="MD2"/>
    <n v="15742"/>
    <n v="15743"/>
    <x v="0"/>
    <x v="5"/>
    <x v="0"/>
    <n v="34.24"/>
    <n v="0"/>
    <n v="0"/>
    <n v="5963.67"/>
    <n v="34.24"/>
    <n v="0"/>
  </r>
  <r>
    <s v="I25_66to56"/>
    <s v="Win"/>
    <s v="TR012"/>
    <x v="3"/>
    <x v="8"/>
    <s v="Fi01"/>
    <x v="7"/>
    <s v="MD2.vld"/>
    <s v="nb"/>
    <n v="12"/>
    <n v="0"/>
    <s v="MD"/>
    <s v="MD2"/>
    <n v="17350"/>
    <n v="17351"/>
    <x v="0"/>
    <x v="6"/>
    <x v="0"/>
    <n v="20.21"/>
    <n v="0"/>
    <n v="0"/>
    <n v="5188.3"/>
    <n v="20.21"/>
    <n v="0"/>
  </r>
  <r>
    <s v="I25_66to56"/>
    <s v="Win"/>
    <s v="TR012"/>
    <x v="3"/>
    <x v="8"/>
    <s v="Fi01"/>
    <x v="7"/>
    <s v="MD2.vld"/>
    <s v="nb"/>
    <n v="12"/>
    <n v="0"/>
    <s v="MD"/>
    <s v="MD2"/>
    <n v="17352"/>
    <n v="17353"/>
    <x v="1"/>
    <x v="7"/>
    <x v="0"/>
    <n v="36.380000000000003"/>
    <n v="0"/>
    <n v="0"/>
    <n v="5212.38"/>
    <n v="36.380000000000003"/>
    <n v="0"/>
  </r>
  <r>
    <s v="I25_66to56"/>
    <s v="Win"/>
    <s v="TR012"/>
    <x v="3"/>
    <x v="8"/>
    <s v="Fi01"/>
    <x v="7"/>
    <s v="MD2.vld"/>
    <s v="nb"/>
    <n v="12"/>
    <n v="0"/>
    <s v="MD"/>
    <s v="MD2"/>
    <n v="18993"/>
    <n v="15334"/>
    <x v="0"/>
    <x v="8"/>
    <x v="0"/>
    <n v="85.84"/>
    <n v="4.26"/>
    <n v="7.18"/>
    <n v="7305.08"/>
    <n v="90.09"/>
    <n v="7.18"/>
  </r>
  <r>
    <s v="I25_66to56"/>
    <s v="Win"/>
    <s v="TR012"/>
    <x v="3"/>
    <x v="8"/>
    <s v="Fi01"/>
    <x v="7"/>
    <s v="MD2.vld"/>
    <s v="nb"/>
    <n v="12"/>
    <n v="0"/>
    <s v="MD"/>
    <s v="MD2"/>
    <n v="18999"/>
    <n v="19000"/>
    <x v="1"/>
    <x v="9"/>
    <x v="0"/>
    <n v="44.48"/>
    <n v="4.13"/>
    <n v="48.35"/>
    <n v="8812.51"/>
    <n v="48.6"/>
    <n v="48.35"/>
  </r>
  <r>
    <s v="I25_66to56"/>
    <s v="Win"/>
    <s v="TR012"/>
    <x v="3"/>
    <x v="8"/>
    <s v="Fi01"/>
    <x v="7"/>
    <s v="MD2.vld"/>
    <s v="nb"/>
    <n v="12"/>
    <n v="0"/>
    <s v="MD"/>
    <s v="MD2"/>
    <n v="19002"/>
    <n v="19001"/>
    <x v="0"/>
    <x v="10"/>
    <x v="0"/>
    <n v="3.15"/>
    <n v="0.55000000000000004"/>
    <n v="21.38"/>
    <n v="8913.35"/>
    <n v="3.7"/>
    <n v="21.38"/>
  </r>
  <r>
    <s v="I25_66to56"/>
    <s v="Win"/>
    <s v="TR012"/>
    <x v="3"/>
    <x v="8"/>
    <s v="Fi01"/>
    <x v="7"/>
    <s v="MD2.vld"/>
    <s v="nb"/>
    <n v="12"/>
    <n v="0"/>
    <s v="MD"/>
    <s v="MD2"/>
    <n v="19004"/>
    <n v="13271"/>
    <x v="1"/>
    <x v="11"/>
    <x v="0"/>
    <n v="120.25"/>
    <n v="13.82"/>
    <n v="77.540000000000006"/>
    <n v="14106.99"/>
    <n v="134.07"/>
    <n v="77.540000000000006"/>
  </r>
  <r>
    <s v="I25_66to56"/>
    <s v="Win"/>
    <s v="TR012"/>
    <x v="3"/>
    <x v="8"/>
    <s v="Fi01"/>
    <x v="8"/>
    <s v="PM1.vld"/>
    <s v="nb"/>
    <n v="12"/>
    <n v="0"/>
    <s v="PM"/>
    <s v="PM1"/>
    <n v="5209"/>
    <n v="19241"/>
    <x v="0"/>
    <x v="0"/>
    <x v="0"/>
    <n v="0.01"/>
    <n v="0"/>
    <n v="0.48"/>
    <n v="2463.6"/>
    <n v="0.01"/>
    <n v="0.48"/>
  </r>
  <r>
    <s v="I25_66to56"/>
    <s v="Win"/>
    <s v="TR012"/>
    <x v="3"/>
    <x v="8"/>
    <s v="Fi01"/>
    <x v="8"/>
    <s v="PM1.vld"/>
    <s v="nb"/>
    <n v="12"/>
    <n v="0"/>
    <s v="PM"/>
    <s v="PM1"/>
    <n v="5394"/>
    <n v="15366"/>
    <x v="0"/>
    <x v="1"/>
    <x v="0"/>
    <n v="0.01"/>
    <n v="0"/>
    <n v="0.83"/>
    <n v="2266.71"/>
    <n v="0.02"/>
    <n v="0.83"/>
  </r>
  <r>
    <s v="I25_66to56"/>
    <s v="Win"/>
    <s v="TR012"/>
    <x v="3"/>
    <x v="8"/>
    <s v="Fi01"/>
    <x v="8"/>
    <s v="PM1.vld"/>
    <s v="nb"/>
    <n v="12"/>
    <n v="0"/>
    <s v="PM"/>
    <s v="PM1"/>
    <n v="13270"/>
    <n v="11802"/>
    <x v="0"/>
    <x v="2"/>
    <x v="0"/>
    <n v="0.01"/>
    <n v="0"/>
    <n v="0.67"/>
    <n v="2331.4899999999998"/>
    <n v="0.01"/>
    <n v="0.67"/>
  </r>
  <r>
    <s v="I25_66to56"/>
    <s v="Win"/>
    <s v="TR012"/>
    <x v="3"/>
    <x v="8"/>
    <s v="Fi01"/>
    <x v="8"/>
    <s v="PM1.vld"/>
    <s v="nb"/>
    <n v="12"/>
    <n v="0"/>
    <s v="PM"/>
    <s v="PM1"/>
    <n v="15333"/>
    <n v="18991"/>
    <x v="1"/>
    <x v="3"/>
    <x v="0"/>
    <n v="42.62"/>
    <n v="1.1200000000000001"/>
    <n v="2.58"/>
    <n v="1347.58"/>
    <n v="43.74"/>
    <n v="2.58"/>
  </r>
  <r>
    <s v="I25_66to56"/>
    <s v="Win"/>
    <s v="TR012"/>
    <x v="3"/>
    <x v="8"/>
    <s v="Fi01"/>
    <x v="8"/>
    <s v="PM1.vld"/>
    <s v="nb"/>
    <n v="12"/>
    <n v="0"/>
    <s v="PM"/>
    <s v="PM1"/>
    <n v="15740"/>
    <n v="15741"/>
    <x v="1"/>
    <x v="4"/>
    <x v="0"/>
    <n v="21.54"/>
    <n v="0"/>
    <n v="0"/>
    <n v="1168.99"/>
    <n v="21.54"/>
    <n v="0"/>
  </r>
  <r>
    <s v="I25_66to56"/>
    <s v="Win"/>
    <s v="TR012"/>
    <x v="3"/>
    <x v="8"/>
    <s v="Fi01"/>
    <x v="8"/>
    <s v="PM1.vld"/>
    <s v="nb"/>
    <n v="12"/>
    <n v="0"/>
    <s v="PM"/>
    <s v="PM1"/>
    <n v="15742"/>
    <n v="15743"/>
    <x v="0"/>
    <x v="5"/>
    <x v="0"/>
    <n v="10.46"/>
    <n v="0"/>
    <n v="0"/>
    <n v="1183.93"/>
    <n v="10.46"/>
    <n v="0"/>
  </r>
  <r>
    <s v="I25_66to56"/>
    <s v="Win"/>
    <s v="TR012"/>
    <x v="3"/>
    <x v="8"/>
    <s v="Fi01"/>
    <x v="8"/>
    <s v="PM1.vld"/>
    <s v="nb"/>
    <n v="12"/>
    <n v="0"/>
    <s v="PM"/>
    <s v="PM1"/>
    <n v="17350"/>
    <n v="17351"/>
    <x v="0"/>
    <x v="6"/>
    <x v="0"/>
    <n v="5.75"/>
    <n v="0"/>
    <n v="0"/>
    <n v="1035.55"/>
    <n v="5.75"/>
    <n v="0"/>
  </r>
  <r>
    <s v="I25_66to56"/>
    <s v="Win"/>
    <s v="TR012"/>
    <x v="3"/>
    <x v="8"/>
    <s v="Fi01"/>
    <x v="8"/>
    <s v="PM1.vld"/>
    <s v="nb"/>
    <n v="12"/>
    <n v="0"/>
    <s v="PM"/>
    <s v="PM1"/>
    <n v="17352"/>
    <n v="17353"/>
    <x v="1"/>
    <x v="7"/>
    <x v="0"/>
    <n v="9.65"/>
    <n v="0"/>
    <n v="0"/>
    <n v="969.76"/>
    <n v="9.65"/>
    <n v="0"/>
  </r>
  <r>
    <s v="I25_66to56"/>
    <s v="Win"/>
    <s v="TR012"/>
    <x v="3"/>
    <x v="8"/>
    <s v="Fi01"/>
    <x v="8"/>
    <s v="PM1.vld"/>
    <s v="nb"/>
    <n v="12"/>
    <n v="0"/>
    <s v="PM"/>
    <s v="PM1"/>
    <n v="18993"/>
    <n v="15334"/>
    <x v="0"/>
    <x v="8"/>
    <x v="0"/>
    <n v="21.89"/>
    <n v="0.69"/>
    <n v="1.1399999999999999"/>
    <n v="1424.95"/>
    <n v="22.58"/>
    <n v="1.1399999999999999"/>
  </r>
  <r>
    <s v="I25_66to56"/>
    <s v="Win"/>
    <s v="TR012"/>
    <x v="3"/>
    <x v="8"/>
    <s v="Fi01"/>
    <x v="8"/>
    <s v="PM1.vld"/>
    <s v="nb"/>
    <n v="12"/>
    <n v="0"/>
    <s v="PM"/>
    <s v="PM1"/>
    <n v="18999"/>
    <n v="19000"/>
    <x v="1"/>
    <x v="9"/>
    <x v="0"/>
    <n v="26.96"/>
    <n v="1.67"/>
    <n v="14.25"/>
    <n v="1696.08"/>
    <n v="28.63"/>
    <n v="14.25"/>
  </r>
  <r>
    <s v="I25_66to56"/>
    <s v="Win"/>
    <s v="TR012"/>
    <x v="3"/>
    <x v="8"/>
    <s v="Fi01"/>
    <x v="8"/>
    <s v="PM1.vld"/>
    <s v="nb"/>
    <n v="12"/>
    <n v="0"/>
    <s v="PM"/>
    <s v="PM1"/>
    <n v="19002"/>
    <n v="19001"/>
    <x v="0"/>
    <x v="10"/>
    <x v="0"/>
    <n v="0.37"/>
    <n v="0.06"/>
    <n v="5.87"/>
    <n v="1688.94"/>
    <n v="0.43"/>
    <n v="5.87"/>
  </r>
  <r>
    <s v="I25_66to56"/>
    <s v="Win"/>
    <s v="TR012"/>
    <x v="3"/>
    <x v="8"/>
    <s v="Fi01"/>
    <x v="8"/>
    <s v="PM1.vld"/>
    <s v="nb"/>
    <n v="12"/>
    <n v="0"/>
    <s v="PM"/>
    <s v="PM1"/>
    <n v="19004"/>
    <n v="13271"/>
    <x v="1"/>
    <x v="11"/>
    <x v="0"/>
    <n v="70.73"/>
    <n v="6.85"/>
    <n v="39.770000000000003"/>
    <n v="2534.56"/>
    <n v="77.569999999999993"/>
    <n v="39.770000000000003"/>
  </r>
  <r>
    <s v="I25_66to56"/>
    <s v="Win"/>
    <s v="TR012"/>
    <x v="3"/>
    <x v="8"/>
    <s v="Fi01"/>
    <x v="9"/>
    <s v="PM2.vld"/>
    <s v="nb"/>
    <n v="12"/>
    <n v="0"/>
    <s v="PM"/>
    <s v="PM2"/>
    <n v="5209"/>
    <n v="19241"/>
    <x v="0"/>
    <x v="0"/>
    <x v="0"/>
    <n v="0.25"/>
    <n v="0.03"/>
    <n v="1.71"/>
    <n v="5059.59"/>
    <n v="0.28000000000000003"/>
    <n v="1.71"/>
  </r>
  <r>
    <s v="I25_66to56"/>
    <s v="Win"/>
    <s v="TR012"/>
    <x v="3"/>
    <x v="8"/>
    <s v="Fi01"/>
    <x v="9"/>
    <s v="PM2.vld"/>
    <s v="nb"/>
    <n v="12"/>
    <n v="0"/>
    <s v="PM"/>
    <s v="PM2"/>
    <n v="5394"/>
    <n v="15366"/>
    <x v="0"/>
    <x v="1"/>
    <x v="0"/>
    <n v="0.46"/>
    <n v="0.05"/>
    <n v="2.39"/>
    <n v="4626.8"/>
    <n v="0.5"/>
    <n v="2.39"/>
  </r>
  <r>
    <s v="I25_66to56"/>
    <s v="Win"/>
    <s v="TR012"/>
    <x v="3"/>
    <x v="8"/>
    <s v="Fi01"/>
    <x v="9"/>
    <s v="PM2.vld"/>
    <s v="nb"/>
    <n v="12"/>
    <n v="0"/>
    <s v="PM"/>
    <s v="PM2"/>
    <n v="13270"/>
    <n v="11802"/>
    <x v="0"/>
    <x v="2"/>
    <x v="0"/>
    <n v="0.33"/>
    <n v="0.04"/>
    <n v="2.06"/>
    <n v="4704.68"/>
    <n v="0.37"/>
    <n v="2.06"/>
  </r>
  <r>
    <s v="I25_66to56"/>
    <s v="Win"/>
    <s v="TR012"/>
    <x v="3"/>
    <x v="8"/>
    <s v="Fi01"/>
    <x v="9"/>
    <s v="PM2.vld"/>
    <s v="nb"/>
    <n v="12"/>
    <n v="0"/>
    <s v="PM"/>
    <s v="PM2"/>
    <n v="15333"/>
    <n v="18991"/>
    <x v="1"/>
    <x v="3"/>
    <x v="0"/>
    <n v="186.9"/>
    <n v="5.16"/>
    <n v="8.74"/>
    <n v="3114.04"/>
    <n v="192.06"/>
    <n v="8.74"/>
  </r>
  <r>
    <s v="I25_66to56"/>
    <s v="Win"/>
    <s v="TR012"/>
    <x v="3"/>
    <x v="8"/>
    <s v="Fi01"/>
    <x v="9"/>
    <s v="PM2.vld"/>
    <s v="nb"/>
    <n v="12"/>
    <n v="0"/>
    <s v="PM"/>
    <s v="PM2"/>
    <n v="15740"/>
    <n v="15741"/>
    <x v="1"/>
    <x v="4"/>
    <x v="0"/>
    <n v="84.38"/>
    <n v="0"/>
    <n v="0"/>
    <n v="2824.38"/>
    <n v="84.38"/>
    <n v="0"/>
  </r>
  <r>
    <s v="I25_66to56"/>
    <s v="Win"/>
    <s v="TR012"/>
    <x v="3"/>
    <x v="8"/>
    <s v="Fi01"/>
    <x v="9"/>
    <s v="PM2.vld"/>
    <s v="nb"/>
    <n v="12"/>
    <n v="0"/>
    <s v="PM"/>
    <s v="PM2"/>
    <n v="15742"/>
    <n v="15743"/>
    <x v="0"/>
    <x v="5"/>
    <x v="0"/>
    <n v="32.799999999999997"/>
    <n v="0"/>
    <n v="0"/>
    <n v="2345.61"/>
    <n v="32.799999999999997"/>
    <n v="0"/>
  </r>
  <r>
    <s v="I25_66to56"/>
    <s v="Win"/>
    <s v="TR012"/>
    <x v="3"/>
    <x v="8"/>
    <s v="Fi01"/>
    <x v="9"/>
    <s v="PM2.vld"/>
    <s v="nb"/>
    <n v="12"/>
    <n v="0"/>
    <s v="PM"/>
    <s v="PM2"/>
    <n v="17350"/>
    <n v="17351"/>
    <x v="0"/>
    <x v="6"/>
    <x v="0"/>
    <n v="14.23"/>
    <n v="0"/>
    <n v="0"/>
    <n v="2455.5300000000002"/>
    <n v="14.23"/>
    <n v="0"/>
  </r>
  <r>
    <s v="I25_66to56"/>
    <s v="Win"/>
    <s v="TR012"/>
    <x v="3"/>
    <x v="8"/>
    <s v="Fi01"/>
    <x v="9"/>
    <s v="PM2.vld"/>
    <s v="nb"/>
    <n v="12"/>
    <n v="0"/>
    <s v="PM"/>
    <s v="PM2"/>
    <n v="17352"/>
    <n v="17353"/>
    <x v="1"/>
    <x v="7"/>
    <x v="0"/>
    <n v="29.36"/>
    <n v="0"/>
    <n v="0"/>
    <n v="1987.12"/>
    <n v="29.36"/>
    <n v="0"/>
  </r>
  <r>
    <s v="I25_66to56"/>
    <s v="Win"/>
    <s v="TR012"/>
    <x v="3"/>
    <x v="8"/>
    <s v="Fi01"/>
    <x v="9"/>
    <s v="PM2.vld"/>
    <s v="nb"/>
    <n v="12"/>
    <n v="0"/>
    <s v="PM"/>
    <s v="PM2"/>
    <n v="18993"/>
    <n v="15334"/>
    <x v="0"/>
    <x v="8"/>
    <x v="0"/>
    <n v="76.52"/>
    <n v="2.68"/>
    <n v="3.01"/>
    <n v="2929.98"/>
    <n v="79.2"/>
    <n v="3.01"/>
  </r>
  <r>
    <s v="I25_66to56"/>
    <s v="Win"/>
    <s v="TR012"/>
    <x v="3"/>
    <x v="8"/>
    <s v="Fi01"/>
    <x v="9"/>
    <s v="PM2.vld"/>
    <s v="nb"/>
    <n v="12"/>
    <n v="0"/>
    <s v="PM"/>
    <s v="PM2"/>
    <n v="18999"/>
    <n v="19000"/>
    <x v="1"/>
    <x v="9"/>
    <x v="0"/>
    <n v="104.83"/>
    <n v="8.1"/>
    <n v="40.590000000000003"/>
    <n v="3693.19"/>
    <n v="112.93"/>
    <n v="40.590000000000003"/>
  </r>
  <r>
    <s v="I25_66to56"/>
    <s v="Win"/>
    <s v="TR012"/>
    <x v="3"/>
    <x v="8"/>
    <s v="Fi01"/>
    <x v="9"/>
    <s v="PM2.vld"/>
    <s v="nb"/>
    <n v="12"/>
    <n v="0"/>
    <s v="PM"/>
    <s v="PM2"/>
    <n v="19002"/>
    <n v="19001"/>
    <x v="0"/>
    <x v="10"/>
    <x v="0"/>
    <n v="5.52"/>
    <n v="0.72"/>
    <n v="15.16"/>
    <n v="3616.35"/>
    <n v="6.24"/>
    <n v="15.16"/>
  </r>
  <r>
    <s v="I25_66to56"/>
    <s v="Win"/>
    <s v="TR012"/>
    <x v="3"/>
    <x v="8"/>
    <s v="Fi01"/>
    <x v="9"/>
    <s v="PM2.vld"/>
    <s v="nb"/>
    <n v="12"/>
    <n v="0"/>
    <s v="PM"/>
    <s v="PM2"/>
    <n v="19004"/>
    <n v="13271"/>
    <x v="1"/>
    <x v="11"/>
    <x v="0"/>
    <n v="246.55"/>
    <n v="25.81"/>
    <n v="90.48"/>
    <n v="5227.3999999999996"/>
    <n v="272.36"/>
    <n v="90.48"/>
  </r>
  <r>
    <s v="I25_66to56"/>
    <s v="Win"/>
    <s v="TR012"/>
    <x v="3"/>
    <x v="8"/>
    <s v="Fi01"/>
    <x v="10"/>
    <s v="PM3.vld"/>
    <s v="nb"/>
    <n v="12"/>
    <n v="0"/>
    <s v="PM"/>
    <s v="PM3"/>
    <n v="5209"/>
    <n v="19241"/>
    <x v="0"/>
    <x v="0"/>
    <x v="0"/>
    <n v="1.47"/>
    <n v="0.14000000000000001"/>
    <n v="18.05"/>
    <n v="8267.18"/>
    <n v="1.61"/>
    <n v="18.05"/>
  </r>
  <r>
    <s v="I25_66to56"/>
    <s v="Win"/>
    <s v="TR012"/>
    <x v="3"/>
    <x v="8"/>
    <s v="Fi01"/>
    <x v="10"/>
    <s v="PM3.vld"/>
    <s v="nb"/>
    <n v="12"/>
    <n v="0"/>
    <s v="PM"/>
    <s v="PM3"/>
    <n v="5394"/>
    <n v="15366"/>
    <x v="0"/>
    <x v="1"/>
    <x v="0"/>
    <n v="1.73"/>
    <n v="0.17"/>
    <n v="16.79"/>
    <n v="7115.49"/>
    <n v="1.89"/>
    <n v="16.79"/>
  </r>
  <r>
    <s v="I25_66to56"/>
    <s v="Win"/>
    <s v="TR012"/>
    <x v="3"/>
    <x v="8"/>
    <s v="Fi01"/>
    <x v="10"/>
    <s v="PM3.vld"/>
    <s v="nb"/>
    <n v="12"/>
    <n v="0"/>
    <s v="PM"/>
    <s v="PM3"/>
    <n v="13270"/>
    <n v="11802"/>
    <x v="0"/>
    <x v="2"/>
    <x v="0"/>
    <n v="1.58"/>
    <n v="0.15"/>
    <n v="14.36"/>
    <n v="7488.61"/>
    <n v="1.73"/>
    <n v="14.36"/>
  </r>
  <r>
    <s v="I25_66to56"/>
    <s v="Win"/>
    <s v="TR012"/>
    <x v="3"/>
    <x v="8"/>
    <s v="Fi01"/>
    <x v="10"/>
    <s v="PM3.vld"/>
    <s v="nb"/>
    <n v="12"/>
    <n v="0"/>
    <s v="PM"/>
    <s v="PM3"/>
    <n v="15333"/>
    <n v="18991"/>
    <x v="1"/>
    <x v="3"/>
    <x v="0"/>
    <n v="446.72"/>
    <n v="11.57"/>
    <n v="16.72"/>
    <n v="5195.76"/>
    <n v="458.29"/>
    <n v="16.72"/>
  </r>
  <r>
    <s v="I25_66to56"/>
    <s v="Win"/>
    <s v="TR012"/>
    <x v="3"/>
    <x v="8"/>
    <s v="Fi01"/>
    <x v="10"/>
    <s v="PM3.vld"/>
    <s v="nb"/>
    <n v="12"/>
    <n v="0"/>
    <s v="PM"/>
    <s v="PM3"/>
    <n v="15740"/>
    <n v="15741"/>
    <x v="1"/>
    <x v="4"/>
    <x v="0"/>
    <n v="196.1"/>
    <n v="0"/>
    <n v="0"/>
    <n v="4490.68"/>
    <n v="196.1"/>
    <n v="0"/>
  </r>
  <r>
    <s v="I25_66to56"/>
    <s v="Win"/>
    <s v="TR012"/>
    <x v="3"/>
    <x v="8"/>
    <s v="Fi01"/>
    <x v="10"/>
    <s v="PM3.vld"/>
    <s v="nb"/>
    <n v="12"/>
    <n v="0"/>
    <s v="PM"/>
    <s v="PM3"/>
    <n v="15742"/>
    <n v="15743"/>
    <x v="0"/>
    <x v="5"/>
    <x v="0"/>
    <n v="84.59"/>
    <n v="0"/>
    <n v="0"/>
    <n v="3382.21"/>
    <n v="84.59"/>
    <n v="0"/>
  </r>
  <r>
    <s v="I25_66to56"/>
    <s v="Win"/>
    <s v="TR012"/>
    <x v="3"/>
    <x v="8"/>
    <s v="Fi01"/>
    <x v="10"/>
    <s v="PM3.vld"/>
    <s v="nb"/>
    <n v="12"/>
    <n v="0"/>
    <s v="PM"/>
    <s v="PM3"/>
    <n v="17350"/>
    <n v="17351"/>
    <x v="0"/>
    <x v="6"/>
    <x v="0"/>
    <n v="31.08"/>
    <n v="0"/>
    <n v="0"/>
    <n v="3768.25"/>
    <n v="31.08"/>
    <n v="0"/>
  </r>
  <r>
    <s v="I25_66to56"/>
    <s v="Win"/>
    <s v="TR012"/>
    <x v="3"/>
    <x v="8"/>
    <s v="Fi01"/>
    <x v="10"/>
    <s v="PM3.vld"/>
    <s v="nb"/>
    <n v="12"/>
    <n v="0"/>
    <s v="PM"/>
    <s v="PM3"/>
    <n v="17352"/>
    <n v="17353"/>
    <x v="1"/>
    <x v="7"/>
    <x v="0"/>
    <n v="53.68"/>
    <n v="0"/>
    <n v="0"/>
    <n v="3003.52"/>
    <n v="53.68"/>
    <n v="0"/>
  </r>
  <r>
    <s v="I25_66to56"/>
    <s v="Win"/>
    <s v="TR012"/>
    <x v="3"/>
    <x v="8"/>
    <s v="Fi01"/>
    <x v="10"/>
    <s v="PM3.vld"/>
    <s v="nb"/>
    <n v="12"/>
    <n v="0"/>
    <s v="PM"/>
    <s v="PM3"/>
    <n v="18993"/>
    <n v="15334"/>
    <x v="0"/>
    <x v="8"/>
    <x v="0"/>
    <n v="193.19"/>
    <n v="6.99"/>
    <n v="9.65"/>
    <n v="4604.1499999999996"/>
    <n v="200.17"/>
    <n v="9.65"/>
  </r>
  <r>
    <s v="I25_66to56"/>
    <s v="Win"/>
    <s v="TR012"/>
    <x v="3"/>
    <x v="8"/>
    <s v="Fi01"/>
    <x v="10"/>
    <s v="PM3.vld"/>
    <s v="nb"/>
    <n v="12"/>
    <n v="0"/>
    <s v="PM"/>
    <s v="PM3"/>
    <n v="18999"/>
    <n v="19000"/>
    <x v="1"/>
    <x v="9"/>
    <x v="0"/>
    <n v="174.87"/>
    <n v="13.63"/>
    <n v="92.1"/>
    <n v="5994.6"/>
    <n v="188.5"/>
    <n v="92.1"/>
  </r>
  <r>
    <s v="I25_66to56"/>
    <s v="Win"/>
    <s v="TR012"/>
    <x v="3"/>
    <x v="8"/>
    <s v="Fi01"/>
    <x v="10"/>
    <s v="PM3.vld"/>
    <s v="nb"/>
    <n v="12"/>
    <n v="0"/>
    <s v="PM"/>
    <s v="PM3"/>
    <n v="19002"/>
    <n v="19001"/>
    <x v="0"/>
    <x v="10"/>
    <x v="0"/>
    <n v="41.52"/>
    <n v="5.22"/>
    <n v="53.86"/>
    <n v="5868.79"/>
    <n v="46.74"/>
    <n v="53.86"/>
  </r>
  <r>
    <s v="I25_66to56"/>
    <s v="Win"/>
    <s v="TR012"/>
    <x v="3"/>
    <x v="8"/>
    <s v="Fi01"/>
    <x v="10"/>
    <s v="PM3.vld"/>
    <s v="nb"/>
    <n v="12"/>
    <n v="0"/>
    <s v="PM"/>
    <s v="PM3"/>
    <n v="19004"/>
    <n v="13271"/>
    <x v="1"/>
    <x v="11"/>
    <x v="0"/>
    <n v="452.26"/>
    <n v="48.47"/>
    <n v="209.3"/>
    <n v="7764.97"/>
    <n v="500.74"/>
    <n v="209.3"/>
  </r>
  <r>
    <s v="I25_66to56"/>
    <s v="Win"/>
    <s v="TR012"/>
    <x v="3"/>
    <x v="8"/>
    <s v="Fi01"/>
    <x v="11"/>
    <s v="PM4.vld"/>
    <s v="nb"/>
    <n v="12"/>
    <n v="0"/>
    <s v="PM"/>
    <s v="PM4"/>
    <n v="5209"/>
    <n v="19241"/>
    <x v="0"/>
    <x v="0"/>
    <x v="0"/>
    <n v="0.97"/>
    <n v="0.12"/>
    <n v="6.42"/>
    <n v="5547.45"/>
    <n v="1.0900000000000001"/>
    <n v="6.42"/>
  </r>
  <r>
    <s v="I25_66to56"/>
    <s v="Win"/>
    <s v="TR012"/>
    <x v="3"/>
    <x v="8"/>
    <s v="Fi01"/>
    <x v="11"/>
    <s v="PM4.vld"/>
    <s v="nb"/>
    <n v="12"/>
    <n v="0"/>
    <s v="PM"/>
    <s v="PM4"/>
    <n v="5394"/>
    <n v="15366"/>
    <x v="0"/>
    <x v="1"/>
    <x v="0"/>
    <n v="1.69"/>
    <n v="0.23"/>
    <n v="8.11"/>
    <n v="4619.38"/>
    <n v="1.92"/>
    <n v="8.11"/>
  </r>
  <r>
    <s v="I25_66to56"/>
    <s v="Win"/>
    <s v="TR012"/>
    <x v="3"/>
    <x v="8"/>
    <s v="Fi01"/>
    <x v="11"/>
    <s v="PM4.vld"/>
    <s v="nb"/>
    <n v="12"/>
    <n v="0"/>
    <s v="PM"/>
    <s v="PM4"/>
    <n v="13270"/>
    <n v="11802"/>
    <x v="0"/>
    <x v="2"/>
    <x v="0"/>
    <n v="1.43"/>
    <n v="0.19"/>
    <n v="7.45"/>
    <n v="5143.9799999999996"/>
    <n v="1.63"/>
    <n v="7.45"/>
  </r>
  <r>
    <s v="I25_66to56"/>
    <s v="Win"/>
    <s v="TR012"/>
    <x v="3"/>
    <x v="8"/>
    <s v="Fi01"/>
    <x v="11"/>
    <s v="PM4.vld"/>
    <s v="nb"/>
    <n v="12"/>
    <n v="0"/>
    <s v="PM"/>
    <s v="PM4"/>
    <n v="15333"/>
    <n v="18991"/>
    <x v="1"/>
    <x v="3"/>
    <x v="0"/>
    <n v="105.04"/>
    <n v="2.84"/>
    <n v="6.9"/>
    <n v="2769.84"/>
    <n v="107.88"/>
    <n v="6.9"/>
  </r>
  <r>
    <s v="I25_66to56"/>
    <s v="Win"/>
    <s v="TR012"/>
    <x v="3"/>
    <x v="8"/>
    <s v="Fi01"/>
    <x v="11"/>
    <s v="PM4.vld"/>
    <s v="nb"/>
    <n v="12"/>
    <n v="0"/>
    <s v="PM"/>
    <s v="PM4"/>
    <n v="15740"/>
    <n v="15741"/>
    <x v="1"/>
    <x v="4"/>
    <x v="0"/>
    <n v="51.45"/>
    <n v="0"/>
    <n v="0"/>
    <n v="2324.71"/>
    <n v="51.45"/>
    <n v="0"/>
  </r>
  <r>
    <s v="I25_66to56"/>
    <s v="Win"/>
    <s v="TR012"/>
    <x v="3"/>
    <x v="8"/>
    <s v="Fi01"/>
    <x v="11"/>
    <s v="PM4.vld"/>
    <s v="nb"/>
    <n v="12"/>
    <n v="0"/>
    <s v="PM"/>
    <s v="PM4"/>
    <n v="15742"/>
    <n v="15743"/>
    <x v="0"/>
    <x v="5"/>
    <x v="0"/>
    <n v="29.51"/>
    <n v="0"/>
    <n v="0"/>
    <n v="1900.49"/>
    <n v="29.51"/>
    <n v="0"/>
  </r>
  <r>
    <s v="I25_66to56"/>
    <s v="Win"/>
    <s v="TR012"/>
    <x v="3"/>
    <x v="8"/>
    <s v="Fi01"/>
    <x v="11"/>
    <s v="PM4.vld"/>
    <s v="nb"/>
    <n v="12"/>
    <n v="0"/>
    <s v="PM"/>
    <s v="PM4"/>
    <n v="17350"/>
    <n v="17351"/>
    <x v="0"/>
    <x v="6"/>
    <x v="0"/>
    <n v="13.11"/>
    <n v="0"/>
    <n v="0"/>
    <n v="2019.28"/>
    <n v="13.11"/>
    <n v="0"/>
  </r>
  <r>
    <s v="I25_66to56"/>
    <s v="Win"/>
    <s v="TR012"/>
    <x v="3"/>
    <x v="8"/>
    <s v="Fi01"/>
    <x v="11"/>
    <s v="PM4.vld"/>
    <s v="nb"/>
    <n v="12"/>
    <n v="0"/>
    <s v="PM"/>
    <s v="PM4"/>
    <n v="17352"/>
    <n v="17353"/>
    <x v="1"/>
    <x v="7"/>
    <x v="0"/>
    <n v="21.42"/>
    <n v="0"/>
    <n v="0"/>
    <n v="1819.97"/>
    <n v="21.42"/>
    <n v="0"/>
  </r>
  <r>
    <s v="I25_66to56"/>
    <s v="Win"/>
    <s v="TR012"/>
    <x v="3"/>
    <x v="8"/>
    <s v="Fi01"/>
    <x v="11"/>
    <s v="PM4.vld"/>
    <s v="nb"/>
    <n v="12"/>
    <n v="0"/>
    <s v="PM"/>
    <s v="PM4"/>
    <n v="18993"/>
    <n v="15334"/>
    <x v="0"/>
    <x v="8"/>
    <x v="0"/>
    <n v="57.17"/>
    <n v="1.71"/>
    <n v="2.61"/>
    <n v="2436.54"/>
    <n v="58.88"/>
    <n v="2.61"/>
  </r>
  <r>
    <s v="I25_66to56"/>
    <s v="Win"/>
    <s v="TR012"/>
    <x v="3"/>
    <x v="8"/>
    <s v="Fi01"/>
    <x v="11"/>
    <s v="PM4.vld"/>
    <s v="nb"/>
    <n v="12"/>
    <n v="0"/>
    <s v="PM"/>
    <s v="PM4"/>
    <n v="18999"/>
    <n v="19000"/>
    <x v="1"/>
    <x v="9"/>
    <x v="0"/>
    <n v="72.92"/>
    <n v="5.32"/>
    <n v="34.82"/>
    <n v="3470.94"/>
    <n v="78.239999999999995"/>
    <n v="34.82"/>
  </r>
  <r>
    <s v="I25_66to56"/>
    <s v="Win"/>
    <s v="TR012"/>
    <x v="3"/>
    <x v="8"/>
    <s v="Fi01"/>
    <x v="11"/>
    <s v="PM4.vld"/>
    <s v="nb"/>
    <n v="12"/>
    <n v="0"/>
    <s v="PM"/>
    <s v="PM4"/>
    <n v="19002"/>
    <n v="19001"/>
    <x v="0"/>
    <x v="10"/>
    <x v="0"/>
    <n v="4.51"/>
    <n v="0.65"/>
    <n v="22.24"/>
    <n v="3184.97"/>
    <n v="5.17"/>
    <n v="22.24"/>
  </r>
  <r>
    <s v="I25_66to56"/>
    <s v="Win"/>
    <s v="TR012"/>
    <x v="3"/>
    <x v="8"/>
    <s v="Fi01"/>
    <x v="11"/>
    <s v="PM4.vld"/>
    <s v="nb"/>
    <n v="12"/>
    <n v="0"/>
    <s v="PM"/>
    <s v="PM4"/>
    <n v="19004"/>
    <n v="13271"/>
    <x v="1"/>
    <x v="11"/>
    <x v="0"/>
    <n v="165.93"/>
    <n v="16.8"/>
    <n v="81.93"/>
    <n v="5146.46"/>
    <n v="182.74"/>
    <n v="81.93"/>
  </r>
  <r>
    <m/>
    <m/>
    <m/>
    <x v="4"/>
    <x v="9"/>
    <m/>
    <x v="12"/>
    <m/>
    <m/>
    <m/>
    <m/>
    <m/>
    <m/>
    <m/>
    <m/>
    <x v="2"/>
    <x v="12"/>
    <x v="2"/>
    <m/>
    <m/>
    <m/>
    <m/>
    <m/>
    <m/>
  </r>
  <r>
    <m/>
    <m/>
    <m/>
    <x v="4"/>
    <x v="9"/>
    <m/>
    <x v="12"/>
    <m/>
    <m/>
    <m/>
    <m/>
    <m/>
    <m/>
    <m/>
    <m/>
    <x v="2"/>
    <x v="12"/>
    <x v="2"/>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compact="0" compactData="0" gridDropZones="1" multipleFieldFilters="0">
  <location ref="B50:I64" firstHeaderRow="1" firstDataRow="3" firstDataCol="2" rowPageCount="3" colPageCount="1"/>
  <pivotFields count="24">
    <pivotField compact="0" outline="0" showAll="0"/>
    <pivotField compact="0" outline="0" showAll="0"/>
    <pivotField compact="0" outline="0" showAll="0"/>
    <pivotField axis="axisPage" compact="0" outline="0" showAll="0">
      <items count="6">
        <item x="0"/>
        <item x="1"/>
        <item x="2"/>
        <item x="4"/>
        <item x="3"/>
        <item t="default"/>
      </items>
    </pivotField>
    <pivotField axis="axisPage" compact="0" outline="0" showAll="0">
      <items count="11">
        <item x="0"/>
        <item x="2"/>
        <item x="3"/>
        <item x="5"/>
        <item x="6"/>
        <item x="9"/>
        <item x="1"/>
        <item x="4"/>
        <item x="7"/>
        <item x="8"/>
        <item t="default"/>
      </items>
    </pivotField>
    <pivotField compact="0" outline="0" showAll="0"/>
    <pivotField axis="axisPage" compact="0" outline="0" showAll="0">
      <items count="14">
        <item x="0"/>
        <item x="1"/>
        <item x="2"/>
        <item x="3"/>
        <item x="4"/>
        <item x="5"/>
        <item x="6"/>
        <item x="7"/>
        <item x="8"/>
        <item x="9"/>
        <item x="10"/>
        <item x="11"/>
        <item x="1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3">
        <item x="1"/>
        <item x="0"/>
        <item x="2"/>
      </items>
    </pivotField>
    <pivotField axis="axisRow" compact="0" outline="0" showAll="0">
      <items count="14">
        <item x="11"/>
        <item x="9"/>
        <item x="3"/>
        <item x="4"/>
        <item x="7"/>
        <item x="0"/>
        <item x="2"/>
        <item x="1"/>
        <item x="10"/>
        <item x="8"/>
        <item x="5"/>
        <item x="6"/>
        <item x="12"/>
        <item t="default"/>
      </items>
    </pivotField>
    <pivotField axis="axisCol" compact="0" outline="0" showAll="0" sortType="descending" defaultSubtotal="0">
      <items count="3">
        <item h="1" x="2"/>
        <item x="1"/>
        <item x="0"/>
      </items>
    </pivotField>
    <pivotField compact="0" outline="0" showAll="0"/>
    <pivotField compact="0" outline="0" showAll="0"/>
    <pivotField compact="0" outline="0" showAll="0"/>
    <pivotField dataField="1" compact="0" outline="0" showAll="0"/>
    <pivotField dataField="1" compact="0" outline="0" showAll="0"/>
    <pivotField dataField="1" compact="0" outline="0" showAll="0"/>
  </pivotFields>
  <rowFields count="2">
    <field x="15"/>
    <field x="16"/>
  </rowFields>
  <rowItems count="12">
    <i>
      <x/>
      <x/>
    </i>
    <i r="1">
      <x v="1"/>
    </i>
    <i r="1">
      <x v="2"/>
    </i>
    <i r="1">
      <x v="3"/>
    </i>
    <i r="1">
      <x v="4"/>
    </i>
    <i>
      <x v="1"/>
      <x v="5"/>
    </i>
    <i r="1">
      <x v="6"/>
    </i>
    <i r="1">
      <x v="7"/>
    </i>
    <i r="1">
      <x v="8"/>
    </i>
    <i r="1">
      <x v="9"/>
    </i>
    <i r="1">
      <x v="10"/>
    </i>
    <i r="1">
      <x v="11"/>
    </i>
  </rowItems>
  <colFields count="2">
    <field x="17"/>
    <field x="-2"/>
  </colFields>
  <colItems count="6">
    <i>
      <x v="1"/>
      <x/>
    </i>
    <i r="1" i="1">
      <x v="1"/>
    </i>
    <i r="1" i="2">
      <x v="2"/>
    </i>
    <i>
      <x v="2"/>
      <x/>
    </i>
    <i r="1" i="1">
      <x v="1"/>
    </i>
    <i r="1" i="2">
      <x v="2"/>
    </i>
  </colItems>
  <pageFields count="3">
    <pageField fld="4" item="1" hier="-1"/>
    <pageField fld="3" item="0" hier="-1"/>
    <pageField fld="6" hier="-1"/>
  </pageFields>
  <dataFields count="3">
    <dataField name="Sum of TLTATot" fld="22" baseField="16" baseItem="6"/>
    <dataField name="Sum of TFTATot" fld="23" baseField="16" baseItem="6"/>
    <dataField name="Sum of TATot" fld="21" baseField="16" baseItem="6"/>
  </dataFields>
  <formats count="1">
    <format dxfId="6">
      <pivotArea outline="0" collapsedLevelsAreSubtotals="1" fieldPosition="0"/>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compact="0" compactData="0" gridDropZones="1" multipleFieldFilters="0">
  <location ref="B30:I44" firstHeaderRow="1" firstDataRow="3" firstDataCol="2" rowPageCount="3" colPageCount="1"/>
  <pivotFields count="24">
    <pivotField compact="0" outline="0" showAll="0"/>
    <pivotField compact="0" outline="0" showAll="0"/>
    <pivotField compact="0" outline="0" showAll="0"/>
    <pivotField axis="axisPage" compact="0" outline="0" showAll="0">
      <items count="6">
        <item x="0"/>
        <item x="1"/>
        <item x="2"/>
        <item x="4"/>
        <item x="3"/>
        <item t="default"/>
      </items>
    </pivotField>
    <pivotField axis="axisPage" compact="0" outline="0" showAll="0">
      <items count="11">
        <item x="0"/>
        <item x="2"/>
        <item x="3"/>
        <item x="5"/>
        <item x="6"/>
        <item x="9"/>
        <item x="1"/>
        <item x="4"/>
        <item x="7"/>
        <item x="8"/>
        <item t="default"/>
      </items>
    </pivotField>
    <pivotField compact="0" outline="0" showAll="0"/>
    <pivotField axis="axisPage" compact="0" outline="0" showAll="0">
      <items count="14">
        <item x="0"/>
        <item x="1"/>
        <item x="2"/>
        <item x="3"/>
        <item x="4"/>
        <item x="5"/>
        <item x="6"/>
        <item x="7"/>
        <item x="8"/>
        <item x="9"/>
        <item x="10"/>
        <item x="11"/>
        <item x="1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3">
        <item x="1"/>
        <item x="0"/>
        <item x="2"/>
      </items>
    </pivotField>
    <pivotField axis="axisRow" compact="0" outline="0" showAll="0">
      <items count="14">
        <item x="11"/>
        <item x="9"/>
        <item x="3"/>
        <item x="4"/>
        <item x="7"/>
        <item x="0"/>
        <item x="2"/>
        <item x="1"/>
        <item x="10"/>
        <item x="8"/>
        <item x="5"/>
        <item x="6"/>
        <item x="12"/>
        <item t="default"/>
      </items>
    </pivotField>
    <pivotField axis="axisCol" compact="0" outline="0" showAll="0" sortType="descending" defaultSubtotal="0">
      <items count="3">
        <item h="1" x="2"/>
        <item x="1"/>
        <item x="0"/>
      </items>
    </pivotField>
    <pivotField compact="0" outline="0" showAll="0"/>
    <pivotField compact="0" outline="0" showAll="0"/>
    <pivotField compact="0" outline="0" showAll="0"/>
    <pivotField dataField="1" compact="0" outline="0" showAll="0"/>
    <pivotField dataField="1" compact="0" outline="0" showAll="0"/>
    <pivotField dataField="1" compact="0" outline="0" showAll="0"/>
  </pivotFields>
  <rowFields count="2">
    <field x="15"/>
    <field x="16"/>
  </rowFields>
  <rowItems count="12">
    <i>
      <x/>
      <x/>
    </i>
    <i r="1">
      <x v="1"/>
    </i>
    <i r="1">
      <x v="2"/>
    </i>
    <i r="1">
      <x v="3"/>
    </i>
    <i r="1">
      <x v="4"/>
    </i>
    <i>
      <x v="1"/>
      <x v="5"/>
    </i>
    <i r="1">
      <x v="6"/>
    </i>
    <i r="1">
      <x v="7"/>
    </i>
    <i r="1">
      <x v="8"/>
    </i>
    <i r="1">
      <x v="9"/>
    </i>
    <i r="1">
      <x v="10"/>
    </i>
    <i r="1">
      <x v="11"/>
    </i>
  </rowItems>
  <colFields count="2">
    <field x="17"/>
    <field x="-2"/>
  </colFields>
  <colItems count="6">
    <i>
      <x v="1"/>
      <x/>
    </i>
    <i r="1" i="1">
      <x v="1"/>
    </i>
    <i r="1" i="2">
      <x v="2"/>
    </i>
    <i>
      <x v="2"/>
      <x/>
    </i>
    <i r="1" i="1">
      <x v="1"/>
    </i>
    <i r="1" i="2">
      <x v="2"/>
    </i>
  </colItems>
  <pageFields count="3">
    <pageField fld="4" item="1" hier="-1"/>
    <pageField fld="3" item="0" hier="-1"/>
    <pageField fld="6" item="10" hier="-1"/>
  </pageFields>
  <dataFields count="3">
    <dataField name="Sum of TLTATot" fld="22" baseField="16" baseItem="6"/>
    <dataField name="Sum of TFTATot" fld="23" baseField="16" baseItem="6"/>
    <dataField name="Sum of TATot" fld="21" baseField="16" baseItem="6"/>
  </dataFields>
  <formats count="1">
    <format dxfId="7">
      <pivotArea outline="0" collapsedLevelsAreSubtotals="1" fieldPosition="0"/>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compact="0" compactData="0" gridDropZones="1" multipleFieldFilters="0">
  <location ref="B10:I24" firstHeaderRow="1" firstDataRow="3" firstDataCol="2" rowPageCount="3" colPageCount="1"/>
  <pivotFields count="24">
    <pivotField compact="0" outline="0" showAll="0"/>
    <pivotField compact="0" outline="0" showAll="0"/>
    <pivotField compact="0" outline="0" showAll="0"/>
    <pivotField axis="axisPage" compact="0" outline="0" showAll="0">
      <items count="6">
        <item x="0"/>
        <item x="1"/>
        <item x="2"/>
        <item x="4"/>
        <item x="3"/>
        <item t="default"/>
      </items>
    </pivotField>
    <pivotField axis="axisPage" compact="0" outline="0" showAll="0">
      <items count="11">
        <item x="0"/>
        <item x="2"/>
        <item x="3"/>
        <item x="5"/>
        <item x="6"/>
        <item x="9"/>
        <item x="1"/>
        <item x="4"/>
        <item x="7"/>
        <item x="8"/>
        <item t="default"/>
      </items>
    </pivotField>
    <pivotField compact="0" outline="0" showAll="0"/>
    <pivotField axis="axisPage" compact="0" outline="0" showAll="0">
      <items count="14">
        <item x="0"/>
        <item x="1"/>
        <item x="2"/>
        <item x="3"/>
        <item x="4"/>
        <item x="5"/>
        <item x="6"/>
        <item x="7"/>
        <item x="8"/>
        <item x="9"/>
        <item x="10"/>
        <item x="11"/>
        <item x="1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3">
        <item x="1"/>
        <item x="0"/>
        <item x="2"/>
      </items>
    </pivotField>
    <pivotField axis="axisRow" compact="0" outline="0" showAll="0">
      <items count="14">
        <item x="11"/>
        <item x="9"/>
        <item x="3"/>
        <item x="4"/>
        <item x="7"/>
        <item x="0"/>
        <item x="2"/>
        <item x="1"/>
        <item x="10"/>
        <item x="8"/>
        <item x="5"/>
        <item x="6"/>
        <item x="12"/>
        <item t="default"/>
      </items>
    </pivotField>
    <pivotField axis="axisCol" compact="0" outline="0" showAll="0" sortType="descending" defaultSubtotal="0">
      <items count="3">
        <item h="1" x="2"/>
        <item x="1"/>
        <item x="0"/>
      </items>
    </pivotField>
    <pivotField compact="0" outline="0" showAll="0"/>
    <pivotField compact="0" outline="0" showAll="0"/>
    <pivotField compact="0" outline="0" showAll="0"/>
    <pivotField dataField="1" compact="0" outline="0" showAll="0"/>
    <pivotField dataField="1" compact="0" outline="0" showAll="0"/>
    <pivotField dataField="1" compact="0" outline="0" showAll="0"/>
  </pivotFields>
  <rowFields count="2">
    <field x="15"/>
    <field x="16"/>
  </rowFields>
  <rowItems count="12">
    <i>
      <x/>
      <x/>
    </i>
    <i r="1">
      <x v="1"/>
    </i>
    <i r="1">
      <x v="2"/>
    </i>
    <i r="1">
      <x v="3"/>
    </i>
    <i r="1">
      <x v="4"/>
    </i>
    <i>
      <x v="1"/>
      <x v="5"/>
    </i>
    <i r="1">
      <x v="6"/>
    </i>
    <i r="1">
      <x v="7"/>
    </i>
    <i r="1">
      <x v="8"/>
    </i>
    <i r="1">
      <x v="9"/>
    </i>
    <i r="1">
      <x v="10"/>
    </i>
    <i r="1">
      <x v="11"/>
    </i>
  </rowItems>
  <colFields count="2">
    <field x="17"/>
    <field x="-2"/>
  </colFields>
  <colItems count="6">
    <i>
      <x v="1"/>
      <x/>
    </i>
    <i r="1" i="1">
      <x v="1"/>
    </i>
    <i r="1" i="2">
      <x v="2"/>
    </i>
    <i>
      <x v="2"/>
      <x/>
    </i>
    <i r="1" i="1">
      <x v="1"/>
    </i>
    <i r="1" i="2">
      <x v="2"/>
    </i>
  </colItems>
  <pageFields count="3">
    <pageField fld="4" item="1" hier="-1"/>
    <pageField fld="3" item="0" hier="-1"/>
    <pageField fld="6" item="3" hier="-1"/>
  </pageFields>
  <dataFields count="3">
    <dataField name="Sum of TLTATot" fld="22" baseField="16" baseItem="6"/>
    <dataField name="Sum of TFTATot" fld="23" baseField="16" baseItem="6"/>
    <dataField name="Sum of TATot" fld="21" baseField="16" baseItem="6"/>
  </dataFields>
  <formats count="1">
    <format dxfId="8">
      <pivotArea outline="0" collapsedLevelsAreSubtotals="1" fieldPosition="0"/>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compact="0" compactData="0" gridDropZones="1" multipleFieldFilters="0">
  <location ref="B10:I24" firstHeaderRow="1" firstDataRow="3" firstDataCol="2" rowPageCount="3" colPageCount="1"/>
  <pivotFields count="24">
    <pivotField compact="0" outline="0" showAll="0"/>
    <pivotField compact="0" outline="0" showAll="0"/>
    <pivotField compact="0" outline="0" showAll="0"/>
    <pivotField axis="axisPage" compact="0" outline="0" showAll="0">
      <items count="6">
        <item x="0"/>
        <item x="1"/>
        <item x="2"/>
        <item x="4"/>
        <item x="3"/>
        <item t="default"/>
      </items>
    </pivotField>
    <pivotField axis="axisPage" compact="0" outline="0" showAll="0">
      <items count="11">
        <item x="0"/>
        <item x="2"/>
        <item x="3"/>
        <item x="5"/>
        <item x="6"/>
        <item x="9"/>
        <item x="1"/>
        <item x="4"/>
        <item x="7"/>
        <item x="8"/>
        <item t="default"/>
      </items>
    </pivotField>
    <pivotField compact="0" outline="0" showAll="0"/>
    <pivotField axis="axisPage" compact="0" outline="0" showAll="0">
      <items count="14">
        <item x="0"/>
        <item x="1"/>
        <item x="2"/>
        <item x="3"/>
        <item x="4"/>
        <item x="5"/>
        <item x="6"/>
        <item x="7"/>
        <item x="8"/>
        <item x="9"/>
        <item x="10"/>
        <item x="11"/>
        <item x="1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3">
        <item x="1"/>
        <item x="0"/>
        <item x="2"/>
      </items>
    </pivotField>
    <pivotField axis="axisRow" compact="0" outline="0" showAll="0">
      <items count="14">
        <item x="11"/>
        <item x="9"/>
        <item x="3"/>
        <item x="4"/>
        <item x="7"/>
        <item x="0"/>
        <item x="2"/>
        <item x="1"/>
        <item x="10"/>
        <item x="8"/>
        <item x="5"/>
        <item x="6"/>
        <item x="12"/>
        <item t="default"/>
      </items>
    </pivotField>
    <pivotField axis="axisCol" compact="0" outline="0" showAll="0" sortType="descending" defaultSubtotal="0">
      <items count="3">
        <item h="1" x="2"/>
        <item x="1"/>
        <item x="0"/>
      </items>
    </pivotField>
    <pivotField compact="0" outline="0" showAll="0"/>
    <pivotField compact="0" outline="0" showAll="0"/>
    <pivotField compact="0" outline="0" showAll="0"/>
    <pivotField dataField="1" compact="0" outline="0" showAll="0"/>
    <pivotField dataField="1" compact="0" outline="0" showAll="0"/>
    <pivotField dataField="1" compact="0" outline="0" showAll="0"/>
  </pivotFields>
  <rowFields count="2">
    <field x="15"/>
    <field x="16"/>
  </rowFields>
  <rowItems count="12">
    <i>
      <x/>
      <x/>
    </i>
    <i r="1">
      <x v="1"/>
    </i>
    <i r="1">
      <x v="2"/>
    </i>
    <i r="1">
      <x v="3"/>
    </i>
    <i r="1">
      <x v="4"/>
    </i>
    <i>
      <x v="1"/>
      <x v="5"/>
    </i>
    <i r="1">
      <x v="6"/>
    </i>
    <i r="1">
      <x v="7"/>
    </i>
    <i r="1">
      <x v="8"/>
    </i>
    <i r="1">
      <x v="9"/>
    </i>
    <i r="1">
      <x v="10"/>
    </i>
    <i r="1">
      <x v="11"/>
    </i>
  </rowItems>
  <colFields count="2">
    <field x="17"/>
    <field x="-2"/>
  </colFields>
  <colItems count="6">
    <i>
      <x v="1"/>
      <x/>
    </i>
    <i r="1" i="1">
      <x v="1"/>
    </i>
    <i r="1" i="2">
      <x v="2"/>
    </i>
    <i>
      <x v="2"/>
      <x/>
    </i>
    <i r="1" i="1">
      <x v="1"/>
    </i>
    <i r="1" i="2">
      <x v="2"/>
    </i>
  </colItems>
  <pageFields count="3">
    <pageField fld="4" item="1" hier="-1"/>
    <pageField fld="3" item="1" hier="-1"/>
    <pageField fld="6" item="3" hier="-1"/>
  </pageFields>
  <dataFields count="3">
    <dataField name="Sum of TLTATot" fld="22" baseField="16" baseItem="6"/>
    <dataField name="Sum of TFTATot" fld="23" baseField="16" baseItem="6"/>
    <dataField name="Sum of TATot" fld="21" baseField="16" baseItem="6"/>
  </dataFields>
  <formats count="1">
    <format dxfId="3">
      <pivotArea outline="0" collapsedLevelsAreSubtotals="1" fieldPosition="0"/>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compact="0" compactData="0" gridDropZones="1" multipleFieldFilters="0">
  <location ref="B30:I44" firstHeaderRow="1" firstDataRow="3" firstDataCol="2" rowPageCount="3" colPageCount="1"/>
  <pivotFields count="24">
    <pivotField compact="0" outline="0" showAll="0"/>
    <pivotField compact="0" outline="0" showAll="0"/>
    <pivotField compact="0" outline="0" showAll="0"/>
    <pivotField axis="axisPage" compact="0" outline="0" showAll="0">
      <items count="6">
        <item x="0"/>
        <item x="1"/>
        <item x="2"/>
        <item x="4"/>
        <item x="3"/>
        <item t="default"/>
      </items>
    </pivotField>
    <pivotField axis="axisPage" compact="0" outline="0" showAll="0">
      <items count="11">
        <item x="0"/>
        <item x="2"/>
        <item x="3"/>
        <item x="5"/>
        <item x="6"/>
        <item x="9"/>
        <item x="1"/>
        <item x="4"/>
        <item x="7"/>
        <item x="8"/>
        <item t="default"/>
      </items>
    </pivotField>
    <pivotField compact="0" outline="0" showAll="0"/>
    <pivotField axis="axisPage" compact="0" outline="0" showAll="0">
      <items count="14">
        <item x="0"/>
        <item x="1"/>
        <item x="2"/>
        <item x="3"/>
        <item x="4"/>
        <item x="5"/>
        <item x="6"/>
        <item x="7"/>
        <item x="8"/>
        <item x="9"/>
        <item x="10"/>
        <item x="11"/>
        <item x="1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3">
        <item x="1"/>
        <item x="0"/>
        <item x="2"/>
      </items>
    </pivotField>
    <pivotField axis="axisRow" compact="0" outline="0" showAll="0">
      <items count="14">
        <item x="11"/>
        <item x="9"/>
        <item x="3"/>
        <item x="4"/>
        <item x="7"/>
        <item x="0"/>
        <item x="2"/>
        <item x="1"/>
        <item x="10"/>
        <item x="8"/>
        <item x="5"/>
        <item x="6"/>
        <item x="12"/>
        <item t="default"/>
      </items>
    </pivotField>
    <pivotField axis="axisCol" compact="0" outline="0" showAll="0" sortType="descending" defaultSubtotal="0">
      <items count="3">
        <item h="1" x="2"/>
        <item x="1"/>
        <item x="0"/>
      </items>
    </pivotField>
    <pivotField compact="0" outline="0" showAll="0"/>
    <pivotField compact="0" outline="0" showAll="0"/>
    <pivotField compact="0" outline="0" showAll="0"/>
    <pivotField dataField="1" compact="0" outline="0" showAll="0"/>
    <pivotField dataField="1" compact="0" outline="0" showAll="0"/>
    <pivotField dataField="1" compact="0" outline="0" showAll="0"/>
  </pivotFields>
  <rowFields count="2">
    <field x="15"/>
    <field x="16"/>
  </rowFields>
  <rowItems count="12">
    <i>
      <x/>
      <x/>
    </i>
    <i r="1">
      <x v="1"/>
    </i>
    <i r="1">
      <x v="2"/>
    </i>
    <i r="1">
      <x v="3"/>
    </i>
    <i r="1">
      <x v="4"/>
    </i>
    <i>
      <x v="1"/>
      <x v="5"/>
    </i>
    <i r="1">
      <x v="6"/>
    </i>
    <i r="1">
      <x v="7"/>
    </i>
    <i r="1">
      <x v="8"/>
    </i>
    <i r="1">
      <x v="9"/>
    </i>
    <i r="1">
      <x v="10"/>
    </i>
    <i r="1">
      <x v="11"/>
    </i>
  </rowItems>
  <colFields count="2">
    <field x="17"/>
    <field x="-2"/>
  </colFields>
  <colItems count="6">
    <i>
      <x v="1"/>
      <x/>
    </i>
    <i r="1" i="1">
      <x v="1"/>
    </i>
    <i r="1" i="2">
      <x v="2"/>
    </i>
    <i>
      <x v="2"/>
      <x/>
    </i>
    <i r="1" i="1">
      <x v="1"/>
    </i>
    <i r="1" i="2">
      <x v="2"/>
    </i>
  </colItems>
  <pageFields count="3">
    <pageField fld="4" item="1" hier="-1"/>
    <pageField fld="3" item="1" hier="-1"/>
    <pageField fld="6" item="10" hier="-1"/>
  </pageFields>
  <dataFields count="3">
    <dataField name="Sum of TLTATot" fld="22" baseField="16" baseItem="6"/>
    <dataField name="Sum of TFTATot" fld="23" baseField="16" baseItem="6"/>
    <dataField name="Sum of TATot" fld="21" baseField="16" baseItem="6"/>
  </dataFields>
  <formats count="1">
    <format dxfId="4">
      <pivotArea outline="0" collapsedLevelsAreSubtotals="1" fieldPosition="0"/>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compact="0" compactData="0" gridDropZones="1" multipleFieldFilters="0">
  <location ref="B50:I64" firstHeaderRow="1" firstDataRow="3" firstDataCol="2" rowPageCount="3" colPageCount="1"/>
  <pivotFields count="24">
    <pivotField compact="0" outline="0" showAll="0"/>
    <pivotField compact="0" outline="0" showAll="0"/>
    <pivotField compact="0" outline="0" showAll="0"/>
    <pivotField axis="axisPage" compact="0" outline="0" showAll="0">
      <items count="6">
        <item x="0"/>
        <item x="1"/>
        <item x="2"/>
        <item x="4"/>
        <item x="3"/>
        <item t="default"/>
      </items>
    </pivotField>
    <pivotField axis="axisPage" compact="0" outline="0" showAll="0">
      <items count="11">
        <item x="0"/>
        <item x="2"/>
        <item x="3"/>
        <item x="5"/>
        <item x="6"/>
        <item x="9"/>
        <item x="1"/>
        <item x="4"/>
        <item x="7"/>
        <item x="8"/>
        <item t="default"/>
      </items>
    </pivotField>
    <pivotField compact="0" outline="0" showAll="0"/>
    <pivotField axis="axisPage" compact="0" outline="0" showAll="0">
      <items count="14">
        <item x="0"/>
        <item x="1"/>
        <item x="2"/>
        <item x="3"/>
        <item x="4"/>
        <item x="5"/>
        <item x="6"/>
        <item x="7"/>
        <item x="8"/>
        <item x="9"/>
        <item x="10"/>
        <item x="11"/>
        <item x="1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3">
        <item x="1"/>
        <item x="0"/>
        <item x="2"/>
      </items>
    </pivotField>
    <pivotField axis="axisRow" compact="0" outline="0" showAll="0">
      <items count="14">
        <item x="11"/>
        <item x="9"/>
        <item x="3"/>
        <item x="4"/>
        <item x="7"/>
        <item x="0"/>
        <item x="2"/>
        <item x="1"/>
        <item x="10"/>
        <item x="8"/>
        <item x="5"/>
        <item x="6"/>
        <item x="12"/>
        <item t="default"/>
      </items>
    </pivotField>
    <pivotField axis="axisCol" compact="0" outline="0" showAll="0" sortType="descending" defaultSubtotal="0">
      <items count="3">
        <item h="1" x="2"/>
        <item x="1"/>
        <item x="0"/>
      </items>
    </pivotField>
    <pivotField compact="0" outline="0" showAll="0"/>
    <pivotField compact="0" outline="0" showAll="0"/>
    <pivotField compact="0" outline="0" showAll="0"/>
    <pivotField dataField="1" compact="0" outline="0" showAll="0"/>
    <pivotField dataField="1" compact="0" outline="0" showAll="0"/>
    <pivotField dataField="1" compact="0" outline="0" showAll="0"/>
  </pivotFields>
  <rowFields count="2">
    <field x="15"/>
    <field x="16"/>
  </rowFields>
  <rowItems count="12">
    <i>
      <x/>
      <x/>
    </i>
    <i r="1">
      <x v="1"/>
    </i>
    <i r="1">
      <x v="2"/>
    </i>
    <i r="1">
      <x v="3"/>
    </i>
    <i r="1">
      <x v="4"/>
    </i>
    <i>
      <x v="1"/>
      <x v="5"/>
    </i>
    <i r="1">
      <x v="6"/>
    </i>
    <i r="1">
      <x v="7"/>
    </i>
    <i r="1">
      <x v="8"/>
    </i>
    <i r="1">
      <x v="9"/>
    </i>
    <i r="1">
      <x v="10"/>
    </i>
    <i r="1">
      <x v="11"/>
    </i>
  </rowItems>
  <colFields count="2">
    <field x="17"/>
    <field x="-2"/>
  </colFields>
  <colItems count="6">
    <i>
      <x v="1"/>
      <x/>
    </i>
    <i r="1" i="1">
      <x v="1"/>
    </i>
    <i r="1" i="2">
      <x v="2"/>
    </i>
    <i>
      <x v="2"/>
      <x/>
    </i>
    <i r="1" i="1">
      <x v="1"/>
    </i>
    <i r="1" i="2">
      <x v="2"/>
    </i>
  </colItems>
  <pageFields count="3">
    <pageField fld="4" item="1" hier="-1"/>
    <pageField fld="3" item="1" hier="-1"/>
    <pageField fld="6" hier="-1"/>
  </pageFields>
  <dataFields count="3">
    <dataField name="Sum of TLTATot" fld="22" baseField="16" baseItem="6"/>
    <dataField name="Sum of TFTATot" fld="23" baseField="16" baseItem="6"/>
    <dataField name="Sum of TATot" fld="21" baseField="16" baseItem="6"/>
  </dataFields>
  <formats count="1">
    <format dxfId="5">
      <pivotArea outline="0" collapsedLevelsAreSubtotals="1" fieldPosition="0"/>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compact="0" compactData="0" gridDropZones="1" multipleFieldFilters="0">
  <location ref="B50:I64" firstHeaderRow="1" firstDataRow="3" firstDataCol="2" rowPageCount="3" colPageCount="1"/>
  <pivotFields count="24">
    <pivotField compact="0" outline="0" showAll="0"/>
    <pivotField compact="0" outline="0" showAll="0"/>
    <pivotField compact="0" outline="0" showAll="0"/>
    <pivotField axis="axisPage" compact="0" outline="0" showAll="0">
      <items count="6">
        <item x="0"/>
        <item x="1"/>
        <item x="2"/>
        <item x="4"/>
        <item x="3"/>
        <item t="default"/>
      </items>
    </pivotField>
    <pivotField axis="axisPage" compact="0" outline="0" showAll="0">
      <items count="11">
        <item x="0"/>
        <item x="2"/>
        <item x="3"/>
        <item x="5"/>
        <item x="6"/>
        <item x="9"/>
        <item x="1"/>
        <item x="4"/>
        <item x="7"/>
        <item x="8"/>
        <item t="default"/>
      </items>
    </pivotField>
    <pivotField compact="0" outline="0" showAll="0"/>
    <pivotField axis="axisPage" compact="0" outline="0" showAll="0">
      <items count="14">
        <item x="0"/>
        <item x="1"/>
        <item x="2"/>
        <item x="3"/>
        <item x="4"/>
        <item x="5"/>
        <item x="6"/>
        <item x="7"/>
        <item x="8"/>
        <item x="9"/>
        <item x="10"/>
        <item x="11"/>
        <item x="1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3">
        <item x="1"/>
        <item x="0"/>
        <item x="2"/>
      </items>
    </pivotField>
    <pivotField axis="axisRow" compact="0" outline="0" showAll="0">
      <items count="14">
        <item x="11"/>
        <item x="9"/>
        <item x="3"/>
        <item x="4"/>
        <item x="7"/>
        <item x="0"/>
        <item x="2"/>
        <item x="1"/>
        <item x="10"/>
        <item x="8"/>
        <item x="5"/>
        <item x="6"/>
        <item x="12"/>
        <item t="default"/>
      </items>
    </pivotField>
    <pivotField axis="axisCol" compact="0" outline="0" showAll="0" sortType="descending" defaultSubtotal="0">
      <items count="3">
        <item h="1" x="2"/>
        <item x="1"/>
        <item x="0"/>
      </items>
    </pivotField>
    <pivotField compact="0" outline="0" showAll="0"/>
    <pivotField compact="0" outline="0" showAll="0"/>
    <pivotField compact="0" outline="0" showAll="0"/>
    <pivotField dataField="1" compact="0" outline="0" showAll="0"/>
    <pivotField dataField="1" compact="0" outline="0" showAll="0"/>
    <pivotField dataField="1" compact="0" outline="0" showAll="0"/>
  </pivotFields>
  <rowFields count="2">
    <field x="15"/>
    <field x="16"/>
  </rowFields>
  <rowItems count="12">
    <i>
      <x/>
      <x/>
    </i>
    <i r="1">
      <x v="1"/>
    </i>
    <i r="1">
      <x v="2"/>
    </i>
    <i r="1">
      <x v="3"/>
    </i>
    <i r="1">
      <x v="4"/>
    </i>
    <i>
      <x v="1"/>
      <x v="5"/>
    </i>
    <i r="1">
      <x v="6"/>
    </i>
    <i r="1">
      <x v="7"/>
    </i>
    <i r="1">
      <x v="8"/>
    </i>
    <i r="1">
      <x v="9"/>
    </i>
    <i r="1">
      <x v="10"/>
    </i>
    <i r="1">
      <x v="11"/>
    </i>
  </rowItems>
  <colFields count="2">
    <field x="17"/>
    <field x="-2"/>
  </colFields>
  <colItems count="6">
    <i>
      <x v="1"/>
      <x/>
    </i>
    <i r="1" i="1">
      <x v="1"/>
    </i>
    <i r="1" i="2">
      <x v="2"/>
    </i>
    <i>
      <x v="2"/>
      <x/>
    </i>
    <i r="1" i="1">
      <x v="1"/>
    </i>
    <i r="1" i="2">
      <x v="2"/>
    </i>
  </colItems>
  <pageFields count="3">
    <pageField fld="4" item="1" hier="-1"/>
    <pageField fld="3" item="2" hier="-1"/>
    <pageField fld="6" hier="-1"/>
  </pageFields>
  <dataFields count="3">
    <dataField name="Sum of TLTATot" fld="22" baseField="16" baseItem="6"/>
    <dataField name="Sum of TFTATot" fld="23" baseField="16" baseItem="6"/>
    <dataField name="Sum of TATot" fld="21" baseField="16" baseItem="6"/>
  </dataFields>
  <formats count="1">
    <format dxfId="0">
      <pivotArea outline="0" collapsedLevelsAreSubtotals="1" fieldPosition="0"/>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compact="0" compactData="0" gridDropZones="1" multipleFieldFilters="0">
  <location ref="B30:I44" firstHeaderRow="1" firstDataRow="3" firstDataCol="2" rowPageCount="3" colPageCount="1"/>
  <pivotFields count="24">
    <pivotField compact="0" outline="0" showAll="0"/>
    <pivotField compact="0" outline="0" showAll="0"/>
    <pivotField compact="0" outline="0" showAll="0"/>
    <pivotField axis="axisPage" compact="0" outline="0" showAll="0">
      <items count="6">
        <item x="0"/>
        <item x="1"/>
        <item x="2"/>
        <item x="4"/>
        <item x="3"/>
        <item t="default"/>
      </items>
    </pivotField>
    <pivotField axis="axisPage" compact="0" outline="0" showAll="0">
      <items count="11">
        <item x="0"/>
        <item x="2"/>
        <item x="3"/>
        <item x="5"/>
        <item x="6"/>
        <item x="9"/>
        <item x="1"/>
        <item x="4"/>
        <item x="7"/>
        <item x="8"/>
        <item t="default"/>
      </items>
    </pivotField>
    <pivotField compact="0" outline="0" showAll="0"/>
    <pivotField axis="axisPage" compact="0" outline="0" showAll="0">
      <items count="14">
        <item x="0"/>
        <item x="1"/>
        <item x="2"/>
        <item x="3"/>
        <item x="4"/>
        <item x="5"/>
        <item x="6"/>
        <item x="7"/>
        <item x="8"/>
        <item x="9"/>
        <item x="10"/>
        <item x="11"/>
        <item x="1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3">
        <item x="1"/>
        <item x="0"/>
        <item x="2"/>
      </items>
    </pivotField>
    <pivotField axis="axisRow" compact="0" outline="0" showAll="0">
      <items count="14">
        <item x="11"/>
        <item x="9"/>
        <item x="3"/>
        <item x="4"/>
        <item x="7"/>
        <item x="0"/>
        <item x="2"/>
        <item x="1"/>
        <item x="10"/>
        <item x="8"/>
        <item x="5"/>
        <item x="6"/>
        <item x="12"/>
        <item t="default"/>
      </items>
    </pivotField>
    <pivotField axis="axisCol" compact="0" outline="0" showAll="0" sortType="descending" defaultSubtotal="0">
      <items count="3">
        <item h="1" x="2"/>
        <item x="1"/>
        <item x="0"/>
      </items>
    </pivotField>
    <pivotField compact="0" outline="0" showAll="0"/>
    <pivotField compact="0" outline="0" showAll="0"/>
    <pivotField compact="0" outline="0" showAll="0"/>
    <pivotField dataField="1" compact="0" outline="0" showAll="0"/>
    <pivotField dataField="1" compact="0" outline="0" showAll="0"/>
    <pivotField dataField="1" compact="0" outline="0" showAll="0"/>
  </pivotFields>
  <rowFields count="2">
    <field x="15"/>
    <field x="16"/>
  </rowFields>
  <rowItems count="12">
    <i>
      <x/>
      <x/>
    </i>
    <i r="1">
      <x v="1"/>
    </i>
    <i r="1">
      <x v="2"/>
    </i>
    <i r="1">
      <x v="3"/>
    </i>
    <i r="1">
      <x v="4"/>
    </i>
    <i>
      <x v="1"/>
      <x v="5"/>
    </i>
    <i r="1">
      <x v="6"/>
    </i>
    <i r="1">
      <x v="7"/>
    </i>
    <i r="1">
      <x v="8"/>
    </i>
    <i r="1">
      <x v="9"/>
    </i>
    <i r="1">
      <x v="10"/>
    </i>
    <i r="1">
      <x v="11"/>
    </i>
  </rowItems>
  <colFields count="2">
    <field x="17"/>
    <field x="-2"/>
  </colFields>
  <colItems count="6">
    <i>
      <x v="1"/>
      <x/>
    </i>
    <i r="1" i="1">
      <x v="1"/>
    </i>
    <i r="1" i="2">
      <x v="2"/>
    </i>
    <i>
      <x v="2"/>
      <x/>
    </i>
    <i r="1" i="1">
      <x v="1"/>
    </i>
    <i r="1" i="2">
      <x v="2"/>
    </i>
  </colItems>
  <pageFields count="3">
    <pageField fld="4" item="1" hier="-1"/>
    <pageField fld="3" item="2" hier="-1"/>
    <pageField fld="6" item="10" hier="-1"/>
  </pageFields>
  <dataFields count="3">
    <dataField name="Sum of TLTATot" fld="22" baseField="16" baseItem="6"/>
    <dataField name="Sum of TFTATot" fld="23" baseField="16" baseItem="6"/>
    <dataField name="Sum of TATot" fld="21" baseField="16" baseItem="6"/>
  </dataFields>
  <formats count="1">
    <format dxfId="1">
      <pivotArea outline="0" collapsedLevelsAreSubtotals="1" fieldPosition="0"/>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compact="0" compactData="0" gridDropZones="1" multipleFieldFilters="0">
  <location ref="B10:I24" firstHeaderRow="1" firstDataRow="3" firstDataCol="2" rowPageCount="3" colPageCount="1"/>
  <pivotFields count="24">
    <pivotField compact="0" outline="0" showAll="0"/>
    <pivotField compact="0" outline="0" showAll="0"/>
    <pivotField compact="0" outline="0" showAll="0"/>
    <pivotField axis="axisPage" compact="0" outline="0" showAll="0">
      <items count="6">
        <item x="0"/>
        <item x="1"/>
        <item x="2"/>
        <item x="4"/>
        <item x="3"/>
        <item t="default"/>
      </items>
    </pivotField>
    <pivotField axis="axisPage" compact="0" outline="0" showAll="0">
      <items count="11">
        <item x="0"/>
        <item x="2"/>
        <item x="3"/>
        <item x="5"/>
        <item x="6"/>
        <item x="9"/>
        <item x="1"/>
        <item x="4"/>
        <item x="7"/>
        <item x="8"/>
        <item t="default"/>
      </items>
    </pivotField>
    <pivotField compact="0" outline="0" showAll="0"/>
    <pivotField axis="axisPage" compact="0" outline="0" showAll="0">
      <items count="14">
        <item x="0"/>
        <item x="1"/>
        <item x="2"/>
        <item x="3"/>
        <item x="4"/>
        <item x="5"/>
        <item x="6"/>
        <item x="7"/>
        <item x="8"/>
        <item x="9"/>
        <item x="10"/>
        <item x="11"/>
        <item x="1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3">
        <item x="1"/>
        <item x="0"/>
        <item x="2"/>
      </items>
    </pivotField>
    <pivotField axis="axisRow" compact="0" outline="0" showAll="0">
      <items count="14">
        <item x="11"/>
        <item x="9"/>
        <item x="3"/>
        <item x="4"/>
        <item x="7"/>
        <item x="0"/>
        <item x="2"/>
        <item x="1"/>
        <item x="10"/>
        <item x="8"/>
        <item x="5"/>
        <item x="6"/>
        <item x="12"/>
        <item t="default"/>
      </items>
    </pivotField>
    <pivotField axis="axisCol" compact="0" outline="0" showAll="0" sortType="descending" defaultSubtotal="0">
      <items count="3">
        <item h="1" x="2"/>
        <item x="1"/>
        <item x="0"/>
      </items>
    </pivotField>
    <pivotField compact="0" outline="0" showAll="0"/>
    <pivotField compact="0" outline="0" showAll="0"/>
    <pivotField compact="0" outline="0" showAll="0"/>
    <pivotField dataField="1" compact="0" outline="0" showAll="0"/>
    <pivotField dataField="1" compact="0" outline="0" showAll="0"/>
    <pivotField dataField="1" compact="0" outline="0" showAll="0"/>
  </pivotFields>
  <rowFields count="2">
    <field x="15"/>
    <field x="16"/>
  </rowFields>
  <rowItems count="12">
    <i>
      <x/>
      <x/>
    </i>
    <i r="1">
      <x v="1"/>
    </i>
    <i r="1">
      <x v="2"/>
    </i>
    <i r="1">
      <x v="3"/>
    </i>
    <i r="1">
      <x v="4"/>
    </i>
    <i>
      <x v="1"/>
      <x v="5"/>
    </i>
    <i r="1">
      <x v="6"/>
    </i>
    <i r="1">
      <x v="7"/>
    </i>
    <i r="1">
      <x v="8"/>
    </i>
    <i r="1">
      <x v="9"/>
    </i>
    <i r="1">
      <x v="10"/>
    </i>
    <i r="1">
      <x v="11"/>
    </i>
  </rowItems>
  <colFields count="2">
    <field x="17"/>
    <field x="-2"/>
  </colFields>
  <colItems count="6">
    <i>
      <x v="1"/>
      <x/>
    </i>
    <i r="1" i="1">
      <x v="1"/>
    </i>
    <i r="1" i="2">
      <x v="2"/>
    </i>
    <i>
      <x v="2"/>
      <x/>
    </i>
    <i r="1" i="1">
      <x v="1"/>
    </i>
    <i r="1" i="2">
      <x v="2"/>
    </i>
  </colItems>
  <pageFields count="3">
    <pageField fld="4" item="1" hier="-1"/>
    <pageField fld="3" item="2" hier="-1"/>
    <pageField fld="6" item="3" hier="-1"/>
  </pageFields>
  <dataFields count="3">
    <dataField name="Sum of TLTATot" fld="22" baseField="16" baseItem="6"/>
    <dataField name="Sum of TFTATot" fld="23" baseField="16" baseItem="6"/>
    <dataField name="Sum of TATot" fld="21" baseField="16" baseItem="6"/>
  </dataFields>
  <formats count="1">
    <format dxfId="2">
      <pivotArea outline="0" collapsedLevelsAreSubtotals="1"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rita.dot.gov/bts/sites/rita.dot.gov.bts/files/publications/national_transportation_statistics/html/table_02_17.html" TargetMode="External"/><Relationship Id="rId1" Type="http://schemas.openxmlformats.org/officeDocument/2006/relationships/hyperlink" Target="http://www.transportation.gov/sites/dot.gov/files/docs/Tiger_Benefit-Cost_Analysis_%28BCA%29_Resource_Guide_1.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hyperlink" Target="https://www.transportation.gov/sites/dot.gov/files/docs/BCA%20Resource%20Guide%202016.pdf"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faf.ornl.gov/fafweb/Extraction2.aspx"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ops.fhwa.dot.gov/Freight/policy/rpt_congress/truck_sw_laws/app_a.htm"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http://www.nhtsa.gov/staticfiles/rulemaking/pdf/cafe/FRIA_2017-2025.pdf" TargetMode="External"/><Relationship Id="rId1" Type="http://schemas.openxmlformats.org/officeDocument/2006/relationships/hyperlink" Target="https://www.transportation.gov/sites/dot.gov/files/docs/BCA%20Resource%20Guide%202016.pdf"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www.transportation.gov/sites/dot.gov/files/docs/BCA%20Resource%20Guide%202016.pdf" TargetMode="External"/><Relationship Id="rId2" Type="http://schemas.openxmlformats.org/officeDocument/2006/relationships/hyperlink" Target="http://www.nhtsa.gov/staticfiles/rulemaking/pdf/cafe/FRIA_2017-2025.pdf" TargetMode="External"/><Relationship Id="rId1" Type="http://schemas.openxmlformats.org/officeDocument/2006/relationships/hyperlink" Target="https://www.transportation.gov/sites/dot.gov/files/docs/BCA%20Resource%20Guide%202016.pdf" TargetMode="External"/><Relationship Id="rId4"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hyperlink" Target="http://exchange.aaa.com/wp-content/uploads/2015/04/Your-Driving-Costs-2015.pdf"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rita.dot.gov/bts/sites/rita.dot.gov.bts/files/publications/national_transportation_statistics/html/table_02_17.html" TargetMode="External"/><Relationship Id="rId1" Type="http://schemas.openxmlformats.org/officeDocument/2006/relationships/hyperlink" Target="http://www.transportation.gov/sites/dot.gov/files/docs/Tiger_Benefit-Cost_Analysis_%28BCA%29_Resource_Guide_1.pdf"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3" Type="http://schemas.openxmlformats.org/officeDocument/2006/relationships/pivotTable" Target="../pivotTables/pivotTable6.xml"/><Relationship Id="rId2" Type="http://schemas.openxmlformats.org/officeDocument/2006/relationships/pivotTable" Target="../pivotTables/pivotTable5.xml"/><Relationship Id="rId1" Type="http://schemas.openxmlformats.org/officeDocument/2006/relationships/pivotTable" Target="../pivotTables/pivotTable4.xml"/><Relationship Id="rId4"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3" Type="http://schemas.openxmlformats.org/officeDocument/2006/relationships/pivotTable" Target="../pivotTables/pivotTable9.xml"/><Relationship Id="rId2" Type="http://schemas.openxmlformats.org/officeDocument/2006/relationships/pivotTable" Target="../pivotTables/pivotTable8.xml"/><Relationship Id="rId1" Type="http://schemas.openxmlformats.org/officeDocument/2006/relationships/pivotTable" Target="../pivotTables/pivotTable7.xml"/><Relationship Id="rId4"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3.epa.gov/otaq/consumer/420f08025.pdf" TargetMode="External"/><Relationship Id="rId7" Type="http://schemas.openxmlformats.org/officeDocument/2006/relationships/printerSettings" Target="../printerSettings/printerSettings3.bin"/><Relationship Id="rId2" Type="http://schemas.openxmlformats.org/officeDocument/2006/relationships/hyperlink" Target="http://www.nhtsa.gov/staticfiles/rulemaking/pdf/cafe/FRIA_2017-2025.pdf" TargetMode="External"/><Relationship Id="rId1" Type="http://schemas.openxmlformats.org/officeDocument/2006/relationships/hyperlink" Target="https://www.transportation.gov/sites/dot.gov/files/docs/BCA%20Resource%20Guide%202016.pdf" TargetMode="External"/><Relationship Id="rId6" Type="http://schemas.openxmlformats.org/officeDocument/2006/relationships/hyperlink" Target="https://www.transportation.gov/sites/dot.gov/files/docs/BCA%20Resource%20Guide%202016.pdf" TargetMode="External"/><Relationship Id="rId5" Type="http://schemas.openxmlformats.org/officeDocument/2006/relationships/hyperlink" Target="https://www3.epa.gov/otaq/consumer/420f08024.pdf" TargetMode="External"/><Relationship Id="rId4" Type="http://schemas.openxmlformats.org/officeDocument/2006/relationships/hyperlink" Target="https://www3.epa.gov/otaq/consumer/420f08024.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transportation.gov/sites/dot.gov/files/docs/BCA%20Resource%20Guide%202016.pdf" TargetMode="External"/><Relationship Id="rId2" Type="http://schemas.openxmlformats.org/officeDocument/2006/relationships/hyperlink" Target="http://www.nhtsa.gov/staticfiles/rulemaking/pdf/cafe/FRIA_2017-2025.pdf" TargetMode="External"/><Relationship Id="rId1" Type="http://schemas.openxmlformats.org/officeDocument/2006/relationships/hyperlink" Target="https://www.transportation.gov/sites/dot.gov/files/docs/BCA%20Resource%20Guide%202016.pdf" TargetMode="External"/><Relationship Id="rId4"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hyperlink" Target="http://exchange.aaa.com/wp-content/uploads/2015/04/Your-Driving-Costs-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H39"/>
  <sheetViews>
    <sheetView tabSelected="1" topLeftCell="A3" zoomScale="80" zoomScaleNormal="80" workbookViewId="0">
      <selection activeCell="A3" sqref="A1:XFD1048576"/>
    </sheetView>
  </sheetViews>
  <sheetFormatPr defaultRowHeight="14.4" x14ac:dyDescent="0.3"/>
  <cols>
    <col min="1" max="1" width="48.109375" bestFit="1" customWidth="1"/>
    <col min="2" max="3" width="16.33203125" customWidth="1"/>
    <col min="6" max="6" width="38.88671875" bestFit="1" customWidth="1"/>
    <col min="7" max="8" width="20.5546875" bestFit="1" customWidth="1"/>
  </cols>
  <sheetData>
    <row r="3" spans="1:8" ht="15" customHeight="1" x14ac:dyDescent="0.3">
      <c r="B3" s="436"/>
      <c r="C3" s="436"/>
    </row>
    <row r="4" spans="1:8" ht="33.75" customHeight="1" x14ac:dyDescent="0.3">
      <c r="A4" s="9"/>
      <c r="B4" s="434" t="s">
        <v>514</v>
      </c>
      <c r="C4" s="434"/>
    </row>
    <row r="5" spans="1:8" ht="15" customHeight="1" x14ac:dyDescent="0.3">
      <c r="A5" s="9"/>
      <c r="B5" s="434" t="s">
        <v>208</v>
      </c>
      <c r="C5" s="434"/>
    </row>
    <row r="6" spans="1:8" x14ac:dyDescent="0.3">
      <c r="A6" s="9"/>
      <c r="B6" s="95" t="s">
        <v>31</v>
      </c>
      <c r="C6" s="95" t="s">
        <v>32</v>
      </c>
    </row>
    <row r="7" spans="1:8" x14ac:dyDescent="0.3">
      <c r="A7" s="435" t="s">
        <v>33</v>
      </c>
      <c r="B7" s="435"/>
      <c r="C7" s="435"/>
    </row>
    <row r="8" spans="1:8" x14ac:dyDescent="0.3">
      <c r="A8" s="40" t="s">
        <v>34</v>
      </c>
      <c r="B8" s="41">
        <v>192.66575661151114</v>
      </c>
      <c r="C8" s="41">
        <v>215.72885087412152</v>
      </c>
    </row>
    <row r="9" spans="1:8" x14ac:dyDescent="0.3">
      <c r="A9" s="40" t="s">
        <v>41</v>
      </c>
      <c r="B9" s="41">
        <v>13.826777611667756</v>
      </c>
      <c r="C9" s="41">
        <v>23.698168149473965</v>
      </c>
    </row>
    <row r="10" spans="1:8" x14ac:dyDescent="0.3">
      <c r="A10" s="42" t="s">
        <v>35</v>
      </c>
      <c r="B10" s="477">
        <v>206.49253422317889</v>
      </c>
      <c r="C10" s="477">
        <v>239.42701902359548</v>
      </c>
    </row>
    <row r="11" spans="1:8" x14ac:dyDescent="0.3">
      <c r="A11" s="9"/>
      <c r="B11" s="9"/>
      <c r="C11" s="9"/>
      <c r="F11" s="350"/>
      <c r="G11" s="427" t="s">
        <v>718</v>
      </c>
      <c r="H11" s="427" t="s">
        <v>719</v>
      </c>
    </row>
    <row r="12" spans="1:8" x14ac:dyDescent="0.3">
      <c r="A12" s="435" t="s">
        <v>36</v>
      </c>
      <c r="B12" s="435"/>
      <c r="C12" s="435"/>
      <c r="F12" s="354"/>
      <c r="G12" s="427"/>
      <c r="H12" s="427"/>
    </row>
    <row r="13" spans="1:8" ht="15" hidden="1" customHeight="1" x14ac:dyDescent="0.3">
      <c r="A13" s="440" t="s">
        <v>37</v>
      </c>
      <c r="B13" s="441"/>
      <c r="C13" s="442"/>
      <c r="F13" s="425" t="s">
        <v>720</v>
      </c>
      <c r="G13" s="425"/>
      <c r="H13" s="425"/>
    </row>
    <row r="14" spans="1:8" x14ac:dyDescent="0.3">
      <c r="A14" s="437" t="s">
        <v>517</v>
      </c>
      <c r="B14" s="438"/>
      <c r="C14" s="439"/>
      <c r="F14" s="428" t="s">
        <v>720</v>
      </c>
      <c r="G14" s="429"/>
      <c r="H14" s="430"/>
    </row>
    <row r="15" spans="1:8" x14ac:dyDescent="0.3">
      <c r="A15" s="257" t="s">
        <v>209</v>
      </c>
      <c r="B15" s="259">
        <v>124.89834136283852</v>
      </c>
      <c r="C15" s="259">
        <v>211.62463040071353</v>
      </c>
      <c r="F15" s="417" t="s">
        <v>209</v>
      </c>
      <c r="G15" s="417">
        <v>124.89834136283852</v>
      </c>
      <c r="H15" s="417">
        <v>211.62463040071353</v>
      </c>
    </row>
    <row r="16" spans="1:8" x14ac:dyDescent="0.3">
      <c r="A16" s="257" t="s">
        <v>449</v>
      </c>
      <c r="B16" s="259">
        <v>0.24822608450475275</v>
      </c>
      <c r="C16" s="259">
        <v>0.41211910745687069</v>
      </c>
      <c r="F16" s="417" t="s">
        <v>583</v>
      </c>
      <c r="G16" s="417">
        <v>27.986592127205224</v>
      </c>
      <c r="H16" s="417">
        <v>47.749444239438724</v>
      </c>
    </row>
    <row r="17" spans="1:8" x14ac:dyDescent="0.3">
      <c r="A17" s="257" t="s">
        <v>450</v>
      </c>
      <c r="B17" s="259">
        <v>1.1118428707914616</v>
      </c>
      <c r="C17" s="259">
        <v>1.1118428707914616</v>
      </c>
      <c r="F17" s="417" t="s">
        <v>348</v>
      </c>
      <c r="G17" s="417">
        <v>5.5237510482795003</v>
      </c>
      <c r="H17" s="417">
        <v>9.4425979621844132</v>
      </c>
    </row>
    <row r="18" spans="1:8" x14ac:dyDescent="0.3">
      <c r="A18" s="257" t="s">
        <v>584</v>
      </c>
      <c r="B18" s="259">
        <v>4.3322043530721084</v>
      </c>
      <c r="C18" s="259">
        <v>6.8733905448826507</v>
      </c>
      <c r="F18" s="417" t="s">
        <v>547</v>
      </c>
      <c r="G18" s="417">
        <v>0.90402515983870446</v>
      </c>
      <c r="H18" s="417">
        <v>1.4892399096042246</v>
      </c>
    </row>
    <row r="19" spans="1:8" x14ac:dyDescent="0.3">
      <c r="A19" s="257" t="s">
        <v>585</v>
      </c>
      <c r="B19" s="259">
        <v>4.0728110612842316</v>
      </c>
      <c r="C19" s="259">
        <v>4.0728110612842316</v>
      </c>
      <c r="F19" s="417" t="s">
        <v>258</v>
      </c>
      <c r="G19" s="417">
        <v>4.9096610851830293E-2</v>
      </c>
      <c r="H19" s="417">
        <v>8.0429129239799516E-2</v>
      </c>
    </row>
    <row r="20" spans="1:8" x14ac:dyDescent="0.3">
      <c r="A20" s="257" t="s">
        <v>583</v>
      </c>
      <c r="B20" s="259">
        <v>27.986592127205224</v>
      </c>
      <c r="C20" s="259">
        <v>47.749444239438724</v>
      </c>
      <c r="F20" s="417" t="s">
        <v>270</v>
      </c>
      <c r="G20" s="417">
        <v>37.191540411687392</v>
      </c>
      <c r="H20" s="417">
        <v>61.259870053195314</v>
      </c>
    </row>
    <row r="21" spans="1:8" x14ac:dyDescent="0.3">
      <c r="A21" s="257" t="s">
        <v>642</v>
      </c>
      <c r="B21" s="259">
        <v>28.687599408777256</v>
      </c>
      <c r="C21" s="259">
        <v>49.645645465784241</v>
      </c>
      <c r="F21" s="417" t="s">
        <v>696</v>
      </c>
      <c r="G21" s="417">
        <v>1.2350804040327445</v>
      </c>
      <c r="H21" s="417">
        <v>2.074699473119451</v>
      </c>
    </row>
    <row r="22" spans="1:8" x14ac:dyDescent="0.3">
      <c r="A22" s="257" t="s">
        <v>211</v>
      </c>
      <c r="B22" s="259">
        <v>0.49412687924476384</v>
      </c>
      <c r="C22" s="259">
        <v>0.35586574793131232</v>
      </c>
      <c r="F22" s="426" t="s">
        <v>721</v>
      </c>
      <c r="G22" s="426"/>
      <c r="H22" s="426"/>
    </row>
    <row r="23" spans="1:8" x14ac:dyDescent="0.3">
      <c r="A23" s="257" t="s">
        <v>189</v>
      </c>
      <c r="B23" s="259">
        <v>14.663191796554113</v>
      </c>
      <c r="C23" s="259">
        <v>36.588599535793094</v>
      </c>
      <c r="F23" s="417" t="s">
        <v>642</v>
      </c>
      <c r="G23" s="417">
        <v>28.687599408777256</v>
      </c>
      <c r="H23" s="417">
        <v>49.645645465784241</v>
      </c>
    </row>
    <row r="24" spans="1:8" x14ac:dyDescent="0.3">
      <c r="A24" s="431" t="s">
        <v>347</v>
      </c>
      <c r="B24" s="432"/>
      <c r="C24" s="433"/>
      <c r="F24" s="418" t="s">
        <v>711</v>
      </c>
      <c r="G24" s="418">
        <v>1.2878144513407164</v>
      </c>
      <c r="H24" s="418">
        <v>2.1944941281334094</v>
      </c>
    </row>
    <row r="25" spans="1:8" x14ac:dyDescent="0.3">
      <c r="A25" s="40" t="s">
        <v>348</v>
      </c>
      <c r="B25" s="259">
        <v>5.5237510482795003</v>
      </c>
      <c r="C25" s="259">
        <v>9.4425979621844132</v>
      </c>
      <c r="F25" s="426" t="s">
        <v>722</v>
      </c>
      <c r="G25" s="426"/>
      <c r="H25" s="426"/>
    </row>
    <row r="26" spans="1:8" x14ac:dyDescent="0.3">
      <c r="A26" s="414" t="s">
        <v>547</v>
      </c>
      <c r="B26" s="262">
        <v>0.90402515983870446</v>
      </c>
      <c r="C26" s="262">
        <v>1.4892399096042246</v>
      </c>
      <c r="F26" s="417" t="s">
        <v>211</v>
      </c>
      <c r="G26" s="417">
        <v>0.49412687924476384</v>
      </c>
      <c r="H26" s="417">
        <v>0.35586574793131232</v>
      </c>
    </row>
    <row r="27" spans="1:8" x14ac:dyDescent="0.3">
      <c r="A27" s="431" t="s">
        <v>293</v>
      </c>
      <c r="B27" s="432"/>
      <c r="C27" s="433"/>
      <c r="F27" s="417" t="s">
        <v>189</v>
      </c>
      <c r="G27" s="417">
        <v>14.663191796554113</v>
      </c>
      <c r="H27" s="417">
        <v>36.588599535793094</v>
      </c>
    </row>
    <row r="28" spans="1:8" x14ac:dyDescent="0.3">
      <c r="A28" s="257" t="s">
        <v>258</v>
      </c>
      <c r="B28" s="259">
        <v>4.9096610851830293E-2</v>
      </c>
      <c r="C28" s="259">
        <v>8.0429129239799516E-2</v>
      </c>
      <c r="F28" s="426" t="s">
        <v>723</v>
      </c>
      <c r="G28" s="426"/>
      <c r="H28" s="426"/>
    </row>
    <row r="29" spans="1:8" x14ac:dyDescent="0.3">
      <c r="A29" s="257" t="s">
        <v>270</v>
      </c>
      <c r="B29" s="259">
        <v>37.191540411687392</v>
      </c>
      <c r="C29" s="259">
        <v>61.259870053195314</v>
      </c>
      <c r="F29" s="417" t="s">
        <v>449</v>
      </c>
      <c r="G29" s="417">
        <v>0.24822608450475275</v>
      </c>
      <c r="H29" s="417">
        <v>0.41211910745687069</v>
      </c>
    </row>
    <row r="30" spans="1:8" x14ac:dyDescent="0.3">
      <c r="A30" s="257" t="s">
        <v>272</v>
      </c>
      <c r="B30" s="259">
        <v>0.54913029439248862</v>
      </c>
      <c r="C30" s="259">
        <v>0.89957474968022466</v>
      </c>
      <c r="F30" s="417" t="s">
        <v>450</v>
      </c>
      <c r="G30" s="417">
        <v>1.1118428707914616</v>
      </c>
      <c r="H30" s="417">
        <v>1.1118428707914616</v>
      </c>
    </row>
    <row r="31" spans="1:8" x14ac:dyDescent="0.3">
      <c r="A31" s="257" t="s">
        <v>273</v>
      </c>
      <c r="B31" s="259">
        <v>0.19051627016213776</v>
      </c>
      <c r="C31" s="259">
        <v>0.19051627016213776</v>
      </c>
      <c r="F31" s="417" t="s">
        <v>584</v>
      </c>
      <c r="G31" s="417">
        <v>4.3322043530721084</v>
      </c>
      <c r="H31" s="417">
        <v>6.8733905448826507</v>
      </c>
    </row>
    <row r="32" spans="1:8" x14ac:dyDescent="0.3">
      <c r="A32" s="431" t="s">
        <v>693</v>
      </c>
      <c r="B32" s="432"/>
      <c r="C32" s="433"/>
      <c r="F32" s="417" t="s">
        <v>585</v>
      </c>
      <c r="G32" s="417">
        <v>4.0728110612842316</v>
      </c>
      <c r="H32" s="417">
        <v>4.0728110612842316</v>
      </c>
    </row>
    <row r="33" spans="1:8" x14ac:dyDescent="0.3">
      <c r="A33" s="40" t="s">
        <v>694</v>
      </c>
      <c r="B33" s="259">
        <v>0.20042624464295264</v>
      </c>
      <c r="C33" s="259">
        <v>0.31339219256390788</v>
      </c>
      <c r="F33" s="417" t="s">
        <v>272</v>
      </c>
      <c r="G33" s="417">
        <v>0.54913029439248862</v>
      </c>
      <c r="H33" s="417">
        <v>0.89957474968022466</v>
      </c>
    </row>
    <row r="34" spans="1:8" x14ac:dyDescent="0.3">
      <c r="A34" s="40" t="s">
        <v>695</v>
      </c>
      <c r="B34" s="259">
        <v>0.18076984896663906</v>
      </c>
      <c r="C34" s="259">
        <v>0.18076984896663906</v>
      </c>
      <c r="F34" s="417" t="s">
        <v>273</v>
      </c>
      <c r="G34" s="417">
        <v>0.19051627016213776</v>
      </c>
      <c r="H34" s="417">
        <v>0.19051627016213776</v>
      </c>
    </row>
    <row r="35" spans="1:8" x14ac:dyDescent="0.3">
      <c r="A35" s="40" t="s">
        <v>696</v>
      </c>
      <c r="B35" s="259">
        <v>1.2350804040327445</v>
      </c>
      <c r="C35" s="259">
        <v>2.074699473119451</v>
      </c>
      <c r="F35" s="417" t="s">
        <v>694</v>
      </c>
      <c r="G35" s="417">
        <v>0.20042624464295264</v>
      </c>
      <c r="H35" s="417">
        <v>0.31339219256390788</v>
      </c>
    </row>
    <row r="36" spans="1:8" x14ac:dyDescent="0.3">
      <c r="A36" s="40" t="s">
        <v>711</v>
      </c>
      <c r="B36" s="259">
        <v>1.2878144513407164</v>
      </c>
      <c r="C36" s="259">
        <v>2.1944941281334094</v>
      </c>
      <c r="F36" s="417" t="s">
        <v>695</v>
      </c>
      <c r="G36" s="417">
        <v>0.18076984896663906</v>
      </c>
      <c r="H36" s="417">
        <v>0.18076984896663906</v>
      </c>
    </row>
    <row r="37" spans="1:8" x14ac:dyDescent="0.3">
      <c r="A37" s="258" t="s">
        <v>39</v>
      </c>
      <c r="B37" s="478">
        <v>253.80708668846754</v>
      </c>
      <c r="C37" s="478">
        <v>436.55993269092562</v>
      </c>
      <c r="F37" s="415" t="s">
        <v>39</v>
      </c>
      <c r="G37" s="416">
        <v>253.80708668846754</v>
      </c>
      <c r="H37" s="416">
        <v>436.55993269092562</v>
      </c>
    </row>
    <row r="38" spans="1:8" x14ac:dyDescent="0.3">
      <c r="A38" s="9"/>
      <c r="B38" s="9"/>
      <c r="C38" s="9"/>
      <c r="F38" s="38" t="s">
        <v>724</v>
      </c>
      <c r="G38" s="81">
        <v>206.49253422317889</v>
      </c>
      <c r="H38" s="81">
        <v>239.42701902359548</v>
      </c>
    </row>
    <row r="39" spans="1:8" x14ac:dyDescent="0.3">
      <c r="A39" s="96" t="s">
        <v>40</v>
      </c>
      <c r="B39" s="43">
        <v>1.2291344461594464</v>
      </c>
      <c r="C39" s="43">
        <v>1.8233528298988793</v>
      </c>
      <c r="F39" s="72" t="s">
        <v>725</v>
      </c>
      <c r="G39" s="419">
        <v>1.2291344461594464</v>
      </c>
      <c r="H39" s="419">
        <v>1.8233528298988793</v>
      </c>
    </row>
  </sheetData>
  <mergeCells count="17">
    <mergeCell ref="B3:C3"/>
    <mergeCell ref="B4:C4"/>
    <mergeCell ref="A14:C14"/>
    <mergeCell ref="A12:C12"/>
    <mergeCell ref="A13:C13"/>
    <mergeCell ref="A32:C32"/>
    <mergeCell ref="A27:C27"/>
    <mergeCell ref="B5:C5"/>
    <mergeCell ref="A7:C7"/>
    <mergeCell ref="A24:C24"/>
    <mergeCell ref="F13:H13"/>
    <mergeCell ref="F22:H22"/>
    <mergeCell ref="F25:H25"/>
    <mergeCell ref="F28:H28"/>
    <mergeCell ref="G11:G12"/>
    <mergeCell ref="H11:H12"/>
    <mergeCell ref="F14:H14"/>
  </mergeCells>
  <conditionalFormatting sqref="B39:C39">
    <cfRule type="cellIs" dxfId="11" priority="1" operator="greaterThan">
      <formula>2</formula>
    </cfRule>
    <cfRule type="cellIs" dxfId="10" priority="2" operator="lessThan">
      <formula>1</formula>
    </cfRule>
    <cfRule type="cellIs" dxfId="9" priority="3" operator="greaterThan">
      <formula>1</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6"/>
  <sheetViews>
    <sheetView workbookViewId="0">
      <selection sqref="A1:XFD1048576"/>
    </sheetView>
  </sheetViews>
  <sheetFormatPr defaultRowHeight="14.4" x14ac:dyDescent="0.3"/>
  <cols>
    <col min="1" max="1" width="38" customWidth="1"/>
    <col min="2" max="2" width="13.33203125" bestFit="1" customWidth="1"/>
    <col min="3" max="3" width="18.5546875" customWidth="1"/>
    <col min="4" max="23" width="13.33203125" bestFit="1" customWidth="1"/>
    <col min="24" max="32" width="10.5546875" bestFit="1" customWidth="1"/>
    <col min="37" max="37" width="20.44140625" customWidth="1"/>
    <col min="43" max="43" width="12" bestFit="1" customWidth="1"/>
    <col min="44" max="44" width="41.88671875" bestFit="1" customWidth="1"/>
  </cols>
  <sheetData>
    <row r="1" spans="1:50" ht="18" x14ac:dyDescent="0.35">
      <c r="A1" s="83" t="s">
        <v>643</v>
      </c>
    </row>
    <row r="3" spans="1:50" x14ac:dyDescent="0.3">
      <c r="A3" s="2" t="s">
        <v>183</v>
      </c>
    </row>
    <row r="4" spans="1:50" x14ac:dyDescent="0.3">
      <c r="B4" s="382" t="s">
        <v>42</v>
      </c>
    </row>
    <row r="5" spans="1:50" x14ac:dyDescent="0.3">
      <c r="A5" s="48" t="s">
        <v>43</v>
      </c>
      <c r="B5" s="31">
        <v>1.1008330390231569</v>
      </c>
      <c r="C5" s="48" t="s">
        <v>44</v>
      </c>
      <c r="D5" s="48"/>
    </row>
    <row r="6" spans="1:50" x14ac:dyDescent="0.3">
      <c r="A6" s="48" t="s">
        <v>45</v>
      </c>
      <c r="B6" s="31">
        <v>80.062818558284604</v>
      </c>
      <c r="C6" s="48" t="s">
        <v>44</v>
      </c>
      <c r="D6" s="48"/>
    </row>
    <row r="7" spans="1:50" x14ac:dyDescent="0.3">
      <c r="A7" s="48" t="s">
        <v>46</v>
      </c>
      <c r="B7" s="31">
        <v>190.3075919823807</v>
      </c>
      <c r="C7" s="48" t="s">
        <v>44</v>
      </c>
      <c r="D7" s="48"/>
    </row>
    <row r="8" spans="1:50" x14ac:dyDescent="0.3">
      <c r="A8" s="49" t="s">
        <v>207</v>
      </c>
    </row>
    <row r="9" spans="1:50" x14ac:dyDescent="0.3">
      <c r="A9" s="10" t="s">
        <v>47</v>
      </c>
    </row>
    <row r="10" spans="1:50" x14ac:dyDescent="0.3">
      <c r="A10" s="70"/>
    </row>
    <row r="11" spans="1:50" x14ac:dyDescent="0.3">
      <c r="A11" s="10"/>
      <c r="AR11" s="40" t="s">
        <v>615</v>
      </c>
      <c r="AS11" s="369">
        <v>0.99080038955059369</v>
      </c>
      <c r="AT11" s="369">
        <v>1.2639035529846998</v>
      </c>
      <c r="AU11" s="369">
        <v>1.5818591949617129</v>
      </c>
      <c r="AV11" s="369">
        <v>2.1385769961942813</v>
      </c>
      <c r="AW11" s="369">
        <v>2.2677661388841681</v>
      </c>
      <c r="AX11" s="256">
        <v>32.212195477059268</v>
      </c>
    </row>
    <row r="12" spans="1:50" x14ac:dyDescent="0.3">
      <c r="A12" s="69"/>
      <c r="AR12" s="40" t="s">
        <v>616</v>
      </c>
      <c r="AS12" s="369">
        <v>0.44489306148067304</v>
      </c>
      <c r="AT12" s="369">
        <v>0.56752291080417472</v>
      </c>
      <c r="AU12" s="369">
        <v>0.7102925952593534</v>
      </c>
      <c r="AV12" s="369">
        <v>0.96027219718854595</v>
      </c>
      <c r="AW12" s="369">
        <v>1.0182812107169286</v>
      </c>
      <c r="AX12" s="256">
        <v>14.464045850146485</v>
      </c>
    </row>
    <row r="13" spans="1:50" x14ac:dyDescent="0.3">
      <c r="A13" s="2" t="s">
        <v>48</v>
      </c>
      <c r="AR13" s="40" t="s">
        <v>617</v>
      </c>
      <c r="AS13" s="369">
        <v>8.4722642756386454E-2</v>
      </c>
      <c r="AT13" s="369">
        <v>0.10807550171293343</v>
      </c>
      <c r="AU13" s="369">
        <v>0.13526366448688484</v>
      </c>
      <c r="AV13" s="369">
        <v>0.18286821116186305</v>
      </c>
      <c r="AW13" s="369">
        <v>0.19391508366973886</v>
      </c>
      <c r="AX13" s="256">
        <v>2.7544421243512462</v>
      </c>
    </row>
    <row r="14" spans="1:50" ht="43.2" x14ac:dyDescent="0.3">
      <c r="B14" s="50" t="s">
        <v>49</v>
      </c>
      <c r="C14" s="50" t="s">
        <v>50</v>
      </c>
      <c r="AR14" s="40" t="s">
        <v>618</v>
      </c>
      <c r="AS14" s="369">
        <v>0.29334754724561385</v>
      </c>
      <c r="AT14" s="369">
        <v>0.3742055525343998</v>
      </c>
      <c r="AU14" s="369">
        <v>0.46834308890453324</v>
      </c>
      <c r="AV14" s="369">
        <v>0.63317124523339785</v>
      </c>
      <c r="AW14" s="369">
        <v>0.67142044107397592</v>
      </c>
      <c r="AX14" s="256">
        <v>9.5371061964132124</v>
      </c>
    </row>
    <row r="15" spans="1:50" x14ac:dyDescent="0.3">
      <c r="A15" t="s">
        <v>51</v>
      </c>
      <c r="B15" s="158">
        <v>0.21537999999999999</v>
      </c>
      <c r="C15">
        <v>0.92534000000000005</v>
      </c>
      <c r="AR15" s="40" t="s">
        <v>619</v>
      </c>
      <c r="AS15" s="369">
        <v>0.36817019607253015</v>
      </c>
      <c r="AT15" s="369">
        <v>0.46965223654202354</v>
      </c>
      <c r="AU15" s="369">
        <v>0.58780094972747254</v>
      </c>
      <c r="AV15" s="369">
        <v>0.79467097541431264</v>
      </c>
      <c r="AW15" s="369">
        <v>0.84267619674466698</v>
      </c>
      <c r="AX15" s="256">
        <v>11.969686780295707</v>
      </c>
    </row>
    <row r="16" spans="1:50" x14ac:dyDescent="0.3">
      <c r="A16" t="s">
        <v>52</v>
      </c>
      <c r="B16" s="158">
        <v>0.62727999999999995</v>
      </c>
      <c r="C16">
        <v>7.2569999999999996E-2</v>
      </c>
      <c r="AR16" s="40" t="s">
        <v>676</v>
      </c>
      <c r="AS16" s="369">
        <v>0.17289639157969633</v>
      </c>
      <c r="AT16" s="369">
        <v>0.22055336869107434</v>
      </c>
      <c r="AU16" s="369">
        <v>0.27603718133386729</v>
      </c>
      <c r="AV16" s="369">
        <v>0.37318540611903589</v>
      </c>
      <c r="AW16" s="369">
        <v>0.39572913625673517</v>
      </c>
      <c r="AX16" s="256">
        <v>5.6210841473018718</v>
      </c>
    </row>
    <row r="17" spans="1:50" x14ac:dyDescent="0.3">
      <c r="A17" t="s">
        <v>53</v>
      </c>
      <c r="B17" s="158">
        <v>0.104</v>
      </c>
      <c r="C17">
        <v>1.98E-3</v>
      </c>
      <c r="AR17" s="40" t="s">
        <v>620</v>
      </c>
      <c r="AS17" s="369">
        <v>7.1184130925314212E-2</v>
      </c>
      <c r="AT17" s="369">
        <v>9.0805248909360176E-2</v>
      </c>
      <c r="AU17" s="369">
        <v>0.11364879669722498</v>
      </c>
      <c r="AV17" s="369">
        <v>0.15364623035726552</v>
      </c>
      <c r="AW17" s="369">
        <v>0.16292783434567049</v>
      </c>
      <c r="AX17" s="256">
        <v>1.9230290002004016</v>
      </c>
    </row>
    <row r="18" spans="1:50" x14ac:dyDescent="0.3">
      <c r="A18" t="s">
        <v>54</v>
      </c>
      <c r="B18" s="158">
        <v>3.8580000000000003E-2</v>
      </c>
      <c r="C18">
        <v>8.0000000000000007E-5</v>
      </c>
      <c r="AR18" s="245" t="s">
        <v>0</v>
      </c>
      <c r="AS18" s="348">
        <v>2.4260143596108081</v>
      </c>
      <c r="AT18" s="348">
        <v>3.094718372178666</v>
      </c>
      <c r="AU18" s="348">
        <v>3.8732454713710491</v>
      </c>
      <c r="AV18" s="348">
        <v>5.2363912616687029</v>
      </c>
      <c r="AW18" s="348">
        <v>5.5527160416918839</v>
      </c>
      <c r="AX18" s="256">
        <v>78.481589575768211</v>
      </c>
    </row>
    <row r="19" spans="1:50" x14ac:dyDescent="0.3">
      <c r="A19" t="s">
        <v>55</v>
      </c>
      <c r="B19" s="158">
        <v>4.4200000000000003E-3</v>
      </c>
      <c r="C19">
        <v>0</v>
      </c>
      <c r="AR19" s="38" t="s">
        <v>621</v>
      </c>
      <c r="AS19" s="348">
        <v>1.7297147096314285</v>
      </c>
      <c r="AT19" s="348">
        <v>1.6833217464230641</v>
      </c>
      <c r="AU19" s="348">
        <v>1.5021113724899684</v>
      </c>
      <c r="AV19" s="348">
        <v>1.4479058187565397</v>
      </c>
      <c r="AW19" s="348">
        <v>1.0946991991550148</v>
      </c>
      <c r="AX19" s="256">
        <v>28.687599408777256</v>
      </c>
    </row>
    <row r="20" spans="1:50" x14ac:dyDescent="0.3">
      <c r="A20" t="s">
        <v>56</v>
      </c>
      <c r="B20" s="158">
        <v>1.034E-2</v>
      </c>
      <c r="C20">
        <v>3.0000000000000001E-5</v>
      </c>
      <c r="AR20" s="38" t="s">
        <v>622</v>
      </c>
      <c r="AS20" s="348">
        <v>2.0927012976424058</v>
      </c>
      <c r="AT20" s="348">
        <v>2.3718439423289617</v>
      </c>
      <c r="AU20" s="348">
        <v>2.5606715474297315</v>
      </c>
      <c r="AV20" s="348">
        <v>2.9862407674497278</v>
      </c>
      <c r="AW20" s="348">
        <v>2.7315683492218197</v>
      </c>
      <c r="AX20" s="256">
        <v>49.645645465784241</v>
      </c>
    </row>
    <row r="21" spans="1:50" x14ac:dyDescent="0.3">
      <c r="A21" t="s">
        <v>678</v>
      </c>
    </row>
    <row r="22" spans="1:50" x14ac:dyDescent="0.3">
      <c r="A22" s="10" t="s">
        <v>680</v>
      </c>
    </row>
    <row r="24" spans="1:50" x14ac:dyDescent="0.3">
      <c r="A24" s="2" t="s">
        <v>57</v>
      </c>
      <c r="B24" s="51" t="s">
        <v>181</v>
      </c>
      <c r="C24" s="52" t="s">
        <v>368</v>
      </c>
    </row>
    <row r="25" spans="1:50" x14ac:dyDescent="0.3">
      <c r="A25" s="53" t="s">
        <v>679</v>
      </c>
      <c r="B25" s="54">
        <v>9.6</v>
      </c>
      <c r="C25" s="55">
        <v>9.7519927206551422</v>
      </c>
      <c r="D25" s="9" t="s">
        <v>58</v>
      </c>
    </row>
    <row r="26" spans="1:50" x14ac:dyDescent="0.3">
      <c r="A26" s="53" t="s">
        <v>59</v>
      </c>
      <c r="B26" s="54">
        <v>5.6927999999999992</v>
      </c>
      <c r="C26" s="55">
        <v>5.7829316833484983</v>
      </c>
      <c r="D26" s="9" t="s">
        <v>58</v>
      </c>
    </row>
    <row r="27" spans="1:50" x14ac:dyDescent="0.3">
      <c r="A27" s="53" t="s">
        <v>60</v>
      </c>
      <c r="B27" s="54">
        <v>2.5535999999999999</v>
      </c>
      <c r="C27" s="55">
        <v>2.5940300636942677</v>
      </c>
      <c r="D27" s="9" t="s">
        <v>58</v>
      </c>
    </row>
    <row r="28" spans="1:50" x14ac:dyDescent="0.3">
      <c r="A28" s="53" t="s">
        <v>61</v>
      </c>
      <c r="B28" s="54">
        <v>1.008</v>
      </c>
      <c r="C28" s="55">
        <v>1.0239592356687899</v>
      </c>
      <c r="D28" s="9" t="s">
        <v>58</v>
      </c>
    </row>
    <row r="29" spans="1:50" x14ac:dyDescent="0.3">
      <c r="A29" s="53" t="s">
        <v>62</v>
      </c>
      <c r="B29" s="54">
        <v>0.45119999999999999</v>
      </c>
      <c r="C29" s="55">
        <v>0.45834365787079168</v>
      </c>
      <c r="D29" s="9" t="s">
        <v>58</v>
      </c>
    </row>
    <row r="30" spans="1:50" x14ac:dyDescent="0.3">
      <c r="A30" s="53" t="s">
        <v>63</v>
      </c>
      <c r="B30" s="54">
        <v>2.8799999999999999E-2</v>
      </c>
      <c r="C30" s="55">
        <v>2.9255978161965426E-2</v>
      </c>
      <c r="D30" s="9" t="s">
        <v>58</v>
      </c>
      <c r="AK30" s="2"/>
    </row>
    <row r="31" spans="1:50" x14ac:dyDescent="0.3">
      <c r="A31" s="53" t="s">
        <v>64</v>
      </c>
      <c r="B31" s="54">
        <v>3.9269999999999999E-3</v>
      </c>
      <c r="C31" s="55">
        <v>3.9891745222929943E-3</v>
      </c>
      <c r="D31" s="9" t="s">
        <v>65</v>
      </c>
      <c r="AK31" s="38"/>
      <c r="AL31" s="72">
        <v>2021</v>
      </c>
      <c r="AM31" s="72">
        <v>2025</v>
      </c>
      <c r="AN31" s="72">
        <v>2030</v>
      </c>
      <c r="AO31" s="72">
        <v>2035</v>
      </c>
      <c r="AP31" s="72">
        <v>2040</v>
      </c>
      <c r="AQ31" s="72" t="s">
        <v>0</v>
      </c>
    </row>
    <row r="32" spans="1:50" x14ac:dyDescent="0.3">
      <c r="A32" t="s">
        <v>681</v>
      </c>
      <c r="B32" s="54"/>
      <c r="C32" s="55"/>
      <c r="AK32" s="38" t="s">
        <v>67</v>
      </c>
      <c r="AL32" s="342">
        <v>9.6942474243846041E-2</v>
      </c>
      <c r="AM32" s="342">
        <v>0.11799488074872817</v>
      </c>
      <c r="AN32" s="342">
        <v>0.13926554367307989</v>
      </c>
      <c r="AO32" s="342">
        <v>0.1775527369369132</v>
      </c>
      <c r="AP32" s="342">
        <v>0.1775527369369132</v>
      </c>
      <c r="AQ32" s="343">
        <v>0.70930837253948054</v>
      </c>
    </row>
    <row r="33" spans="1:43" x14ac:dyDescent="0.3">
      <c r="A33" s="56" t="s">
        <v>677</v>
      </c>
      <c r="B33" s="54"/>
      <c r="C33" s="55"/>
      <c r="AK33" s="38" t="s">
        <v>68</v>
      </c>
      <c r="AL33" s="342">
        <v>7.0505584869286926</v>
      </c>
      <c r="AM33" s="342">
        <v>8.5816853176707095</v>
      </c>
      <c r="AN33" s="342">
        <v>10.128685785460068</v>
      </c>
      <c r="AO33" s="342">
        <v>12.913286627480925</v>
      </c>
      <c r="AP33" s="342">
        <v>12.913286627480925</v>
      </c>
      <c r="AQ33" s="343">
        <v>51.587502845021319</v>
      </c>
    </row>
    <row r="34" spans="1:43" x14ac:dyDescent="0.3">
      <c r="A34" s="91" t="s">
        <v>192</v>
      </c>
      <c r="B34" s="99">
        <v>1.18E-2</v>
      </c>
      <c r="C34" s="55" t="s">
        <v>646</v>
      </c>
      <c r="D34" s="66"/>
      <c r="E34" s="66"/>
      <c r="AK34" s="38" t="s">
        <v>69</v>
      </c>
      <c r="AL34" s="342">
        <v>16.759025374575639</v>
      </c>
      <c r="AM34" s="342">
        <v>20.398480810009794</v>
      </c>
      <c r="AN34" s="342">
        <v>24.07566753815734</v>
      </c>
      <c r="AO34" s="342">
        <v>30.694603648822955</v>
      </c>
      <c r="AP34" s="342">
        <v>30.694603648822955</v>
      </c>
      <c r="AQ34" s="343">
        <v>122.62238102038867</v>
      </c>
    </row>
    <row r="35" spans="1:43" x14ac:dyDescent="0.3">
      <c r="A35" s="56"/>
      <c r="B35" s="54"/>
      <c r="C35" s="55"/>
      <c r="AK35" s="454"/>
      <c r="AL35" s="454"/>
      <c r="AM35" s="454"/>
      <c r="AN35" s="454"/>
      <c r="AO35" s="454"/>
      <c r="AP35" s="454"/>
      <c r="AQ35" s="454"/>
    </row>
    <row r="36" spans="1:43" x14ac:dyDescent="0.3">
      <c r="A36" s="56" t="s">
        <v>205</v>
      </c>
      <c r="B36" s="2">
        <v>2021</v>
      </c>
      <c r="C36" s="2">
        <v>2022</v>
      </c>
      <c r="D36" s="2">
        <v>2023</v>
      </c>
      <c r="E36" s="2">
        <v>2024</v>
      </c>
      <c r="F36" s="2">
        <v>2025</v>
      </c>
      <c r="G36" s="2">
        <v>2026</v>
      </c>
      <c r="H36" s="2">
        <v>2027</v>
      </c>
      <c r="I36" s="2">
        <v>2028</v>
      </c>
      <c r="J36" s="2">
        <v>2029</v>
      </c>
      <c r="K36" s="2">
        <v>2030</v>
      </c>
      <c r="L36" s="2">
        <v>2031</v>
      </c>
      <c r="M36" s="2">
        <v>2032</v>
      </c>
      <c r="N36" s="2">
        <v>2033</v>
      </c>
      <c r="O36" s="2">
        <v>2034</v>
      </c>
      <c r="P36" s="2">
        <v>2035</v>
      </c>
      <c r="Q36" s="2">
        <v>2036</v>
      </c>
      <c r="R36" s="2">
        <v>2037</v>
      </c>
      <c r="S36" s="2">
        <v>2038</v>
      </c>
      <c r="T36" s="2">
        <v>2039</v>
      </c>
      <c r="U36" s="2">
        <v>2040</v>
      </c>
      <c r="V36" s="101"/>
      <c r="W36" s="101"/>
      <c r="X36" s="101"/>
      <c r="Y36" s="101"/>
      <c r="Z36" s="101"/>
      <c r="AA36" s="101"/>
      <c r="AB36" s="101"/>
      <c r="AC36" s="101"/>
      <c r="AD36" s="101"/>
      <c r="AE36" s="101"/>
      <c r="AF36" s="101"/>
      <c r="AG36" s="101">
        <v>1</v>
      </c>
      <c r="AH36" s="101">
        <v>2</v>
      </c>
      <c r="AI36" s="101">
        <v>3</v>
      </c>
      <c r="AJ36" s="97"/>
      <c r="AK36" s="72" t="s">
        <v>70</v>
      </c>
      <c r="AL36" s="38"/>
      <c r="AM36" s="38"/>
      <c r="AN36" s="38"/>
      <c r="AO36" s="38"/>
      <c r="AP36" s="38"/>
      <c r="AQ36" s="344"/>
    </row>
    <row r="37" spans="1:43" x14ac:dyDescent="0.3">
      <c r="A37" s="56" t="s">
        <v>679</v>
      </c>
      <c r="B37" s="54">
        <v>10.341100141777424</v>
      </c>
      <c r="C37" s="55">
        <v>10.463125123450398</v>
      </c>
      <c r="D37" s="55">
        <v>10.586589999907114</v>
      </c>
      <c r="E37" s="55">
        <v>10.711511761906017</v>
      </c>
      <c r="F37" s="55">
        <v>10.837907600696509</v>
      </c>
      <c r="G37" s="55">
        <v>10.965794910384727</v>
      </c>
      <c r="H37" s="55">
        <v>11.095191290327268</v>
      </c>
      <c r="I37" s="55">
        <v>11.226114547553131</v>
      </c>
      <c r="J37" s="55">
        <v>11.358582699214258</v>
      </c>
      <c r="K37" s="55">
        <v>11.492613975064986</v>
      </c>
      <c r="L37" s="55">
        <v>11.628226819970752</v>
      </c>
      <c r="M37" s="55">
        <v>11.765439896446409</v>
      </c>
      <c r="N37" s="55">
        <v>11.904272087224477</v>
      </c>
      <c r="O37" s="55">
        <v>12.044742497853724</v>
      </c>
      <c r="P37" s="55">
        <v>12.1868704593284</v>
      </c>
      <c r="Q37" s="55">
        <v>12.330675530748476</v>
      </c>
      <c r="R37" s="55">
        <v>12.476177502011307</v>
      </c>
      <c r="S37" s="55">
        <v>12.623396396535041</v>
      </c>
      <c r="T37" s="55">
        <v>12.772352474014156</v>
      </c>
      <c r="U37" s="55">
        <v>12.923066233207521</v>
      </c>
      <c r="V37" s="55"/>
      <c r="W37" s="55"/>
      <c r="X37" s="55"/>
      <c r="Y37" s="55"/>
      <c r="Z37" s="55"/>
      <c r="AA37" s="55"/>
      <c r="AB37" s="55"/>
      <c r="AC37" s="55"/>
      <c r="AD37" s="55"/>
      <c r="AE37" s="55"/>
      <c r="AF37" s="55"/>
      <c r="AG37" s="55">
        <v>5.2883853960301422E-10</v>
      </c>
      <c r="AH37" s="55">
        <v>5.3507883437032981E-10</v>
      </c>
      <c r="AI37" s="55">
        <v>5.4139276461589966E-10</v>
      </c>
      <c r="AK37" s="38"/>
      <c r="AL37" s="72">
        <v>2021</v>
      </c>
      <c r="AM37" s="72">
        <v>2025</v>
      </c>
      <c r="AN37" s="72">
        <v>2030</v>
      </c>
      <c r="AO37" s="72">
        <v>2035</v>
      </c>
      <c r="AP37" s="72">
        <v>2040</v>
      </c>
      <c r="AQ37" s="343" t="s">
        <v>30</v>
      </c>
    </row>
    <row r="38" spans="1:43" x14ac:dyDescent="0.3">
      <c r="A38" s="56" t="s">
        <v>59</v>
      </c>
      <c r="B38" s="54">
        <v>6.1322723840740112</v>
      </c>
      <c r="C38" s="55">
        <v>6.2046331982060847</v>
      </c>
      <c r="D38" s="55">
        <v>6.2778478699449165</v>
      </c>
      <c r="E38" s="55">
        <v>6.3519264748102664</v>
      </c>
      <c r="F38" s="55">
        <v>6.4268792072130276</v>
      </c>
      <c r="G38" s="55">
        <v>6.502716381858141</v>
      </c>
      <c r="H38" s="55">
        <v>6.5794484351640676</v>
      </c>
      <c r="I38" s="55">
        <v>6.657085926699005</v>
      </c>
      <c r="J38" s="55">
        <v>6.735639540634053</v>
      </c>
      <c r="K38" s="55">
        <v>6.8151200872135353</v>
      </c>
      <c r="L38" s="55">
        <v>6.8955385042426549</v>
      </c>
      <c r="M38" s="55">
        <v>6.9769058585927191</v>
      </c>
      <c r="N38" s="55">
        <v>7.0592333477241134</v>
      </c>
      <c r="O38" s="55">
        <v>7.1425323012272566</v>
      </c>
      <c r="P38" s="55">
        <v>7.2268141823817391</v>
      </c>
      <c r="Q38" s="55">
        <v>7.3120905897338444</v>
      </c>
      <c r="R38" s="55">
        <v>7.398373258692704</v>
      </c>
      <c r="S38" s="55">
        <v>7.4856740631452778</v>
      </c>
      <c r="T38" s="55">
        <v>7.5740050170903919</v>
      </c>
      <c r="U38" s="55">
        <v>7.6633782762920584</v>
      </c>
      <c r="V38" s="55"/>
      <c r="W38" s="55"/>
      <c r="X38" s="55"/>
      <c r="Y38" s="55"/>
      <c r="Z38" s="55"/>
      <c r="AA38" s="55"/>
      <c r="AB38" s="55"/>
      <c r="AC38" s="55"/>
      <c r="AD38" s="55"/>
      <c r="AE38" s="55"/>
      <c r="AF38" s="55"/>
      <c r="AG38" s="55">
        <v>3.1360125398458735E-10</v>
      </c>
      <c r="AH38" s="55">
        <v>3.1730174878160547E-10</v>
      </c>
      <c r="AI38" s="55">
        <v>3.2104590941722843E-10</v>
      </c>
      <c r="AK38" s="38" t="s">
        <v>43</v>
      </c>
      <c r="AL38" s="342">
        <v>9.6942474243846041E-2</v>
      </c>
      <c r="AM38" s="342">
        <v>0.11799488074872817</v>
      </c>
      <c r="AN38" s="342">
        <v>0.13926554367307989</v>
      </c>
      <c r="AO38" s="342">
        <v>0.1775527369369132</v>
      </c>
      <c r="AP38" s="342">
        <v>0.1775527369369132</v>
      </c>
      <c r="AQ38" s="343">
        <v>0.70930837253948054</v>
      </c>
    </row>
    <row r="39" spans="1:43" x14ac:dyDescent="0.3">
      <c r="A39" s="56" t="s">
        <v>60</v>
      </c>
      <c r="B39" s="54">
        <v>2.7507326377127947</v>
      </c>
      <c r="C39" s="55">
        <v>2.783191282837806</v>
      </c>
      <c r="D39" s="55">
        <v>2.8160329399752921</v>
      </c>
      <c r="E39" s="55">
        <v>2.8492621286670006</v>
      </c>
      <c r="F39" s="55">
        <v>2.8828834217852712</v>
      </c>
      <c r="G39" s="55">
        <v>2.916901446162337</v>
      </c>
      <c r="H39" s="55">
        <v>2.9513208832270528</v>
      </c>
      <c r="I39" s="55">
        <v>2.9861464696491327</v>
      </c>
      <c r="J39" s="55">
        <v>3.0213829979909925</v>
      </c>
      <c r="K39" s="55">
        <v>3.0570353173672862</v>
      </c>
      <c r="L39" s="55">
        <v>3.0931083341122201</v>
      </c>
      <c r="M39" s="55">
        <v>3.1296070124547448</v>
      </c>
      <c r="N39" s="55">
        <v>3.1665363752017108</v>
      </c>
      <c r="O39" s="55">
        <v>3.2039015044290906</v>
      </c>
      <c r="P39" s="55">
        <v>3.2417075421813539</v>
      </c>
      <c r="Q39" s="55">
        <v>3.2799596911790942</v>
      </c>
      <c r="R39" s="55">
        <v>3.3186632155350075</v>
      </c>
      <c r="S39" s="55">
        <v>3.3578234414783208</v>
      </c>
      <c r="T39" s="55">
        <v>3.3974457580877653</v>
      </c>
      <c r="U39" s="55">
        <v>3.4375356180332006</v>
      </c>
      <c r="V39" s="55"/>
      <c r="W39" s="55"/>
      <c r="X39" s="55"/>
      <c r="Y39" s="55"/>
      <c r="Z39" s="55"/>
      <c r="AA39" s="55"/>
      <c r="AB39" s="55"/>
      <c r="AC39" s="55"/>
      <c r="AD39" s="55"/>
      <c r="AE39" s="55"/>
      <c r="AF39" s="55"/>
      <c r="AG39" s="55">
        <v>1.4067105153440178E-10</v>
      </c>
      <c r="AH39" s="55">
        <v>1.4233096994250771E-10</v>
      </c>
      <c r="AI39" s="55">
        <v>1.4401047538782932E-10</v>
      </c>
      <c r="AK39" s="38" t="s">
        <v>71</v>
      </c>
      <c r="AL39" s="342">
        <v>7.3405545516079945E-2</v>
      </c>
      <c r="AM39" s="342">
        <v>8.934658060901543E-2</v>
      </c>
      <c r="AN39" s="342">
        <v>0.10545288104780183</v>
      </c>
      <c r="AO39" s="342">
        <v>0.13444422183761748</v>
      </c>
      <c r="AP39" s="342">
        <v>0.13444422183761748</v>
      </c>
      <c r="AQ39" s="343">
        <v>0.5370934508481322</v>
      </c>
    </row>
    <row r="40" spans="1:43" x14ac:dyDescent="0.3">
      <c r="A40" s="56" t="s">
        <v>61</v>
      </c>
      <c r="B40" s="54">
        <v>1.0858155148866295</v>
      </c>
      <c r="C40" s="55">
        <v>1.0986281379622918</v>
      </c>
      <c r="D40" s="55">
        <v>1.1115919499902469</v>
      </c>
      <c r="E40" s="55">
        <v>1.1247087350001317</v>
      </c>
      <c r="F40" s="55">
        <v>1.1379802980731333</v>
      </c>
      <c r="G40" s="55">
        <v>1.1514084655903962</v>
      </c>
      <c r="H40" s="55">
        <v>1.1649950854843629</v>
      </c>
      <c r="I40" s="55">
        <v>1.1787420274930787</v>
      </c>
      <c r="J40" s="55">
        <v>1.1926511834174971</v>
      </c>
      <c r="K40" s="55">
        <v>1.2067244673818234</v>
      </c>
      <c r="L40" s="55">
        <v>1.2209638160969289</v>
      </c>
      <c r="M40" s="55">
        <v>1.2353711891268728</v>
      </c>
      <c r="N40" s="55">
        <v>1.2499485691585701</v>
      </c>
      <c r="O40" s="55">
        <v>1.264697962274641</v>
      </c>
      <c r="P40" s="55">
        <v>1.279621398229482</v>
      </c>
      <c r="Q40" s="55">
        <v>1.2947209307285898</v>
      </c>
      <c r="R40" s="55">
        <v>1.3099986377111872</v>
      </c>
      <c r="S40" s="55">
        <v>1.3254566216361794</v>
      </c>
      <c r="T40" s="55">
        <v>1.3410970097714863</v>
      </c>
      <c r="U40" s="55">
        <v>1.3569219544867896</v>
      </c>
      <c r="V40" s="55"/>
      <c r="W40" s="55"/>
      <c r="X40" s="55"/>
      <c r="Y40" s="55"/>
      <c r="Z40" s="55"/>
      <c r="AA40" s="55"/>
      <c r="AB40" s="55"/>
      <c r="AC40" s="55"/>
      <c r="AD40" s="55"/>
      <c r="AE40" s="55"/>
      <c r="AF40" s="55"/>
      <c r="AG40" s="55">
        <v>5.552804665831649E-11</v>
      </c>
      <c r="AH40" s="55">
        <v>5.6183277608884623E-11</v>
      </c>
      <c r="AI40" s="55">
        <v>5.6846240284669462E-11</v>
      </c>
      <c r="AK40" s="38" t="s">
        <v>72</v>
      </c>
      <c r="AL40" s="342">
        <v>3.1163468512224825E-2</v>
      </c>
      <c r="AM40" s="342">
        <v>3.7931049104104539E-2</v>
      </c>
      <c r="AN40" s="342">
        <v>4.4768791171733505E-2</v>
      </c>
      <c r="AO40" s="342">
        <v>5.7076726893465692E-2</v>
      </c>
      <c r="AP40" s="342">
        <v>5.7076726893465692E-2</v>
      </c>
      <c r="AQ40" s="343">
        <v>0.22801676257499426</v>
      </c>
    </row>
    <row r="41" spans="1:43" x14ac:dyDescent="0.3">
      <c r="A41" s="56" t="s">
        <v>62</v>
      </c>
      <c r="B41" s="54">
        <v>0.4860317066635389</v>
      </c>
      <c r="C41" s="55">
        <v>0.49176688080216868</v>
      </c>
      <c r="D41" s="55">
        <v>0.49756972999563426</v>
      </c>
      <c r="E41" s="55">
        <v>0.50344105280958273</v>
      </c>
      <c r="F41" s="55">
        <v>0.50938165723273587</v>
      </c>
      <c r="G41" s="55">
        <v>0.51539236078808215</v>
      </c>
      <c r="H41" s="55">
        <v>0.52147399064538147</v>
      </c>
      <c r="I41" s="55">
        <v>0.52762738373499707</v>
      </c>
      <c r="J41" s="55">
        <v>0.53385338686307005</v>
      </c>
      <c r="K41" s="55">
        <v>0.54015285682805425</v>
      </c>
      <c r="L41" s="55">
        <v>0.54652666053862531</v>
      </c>
      <c r="M41" s="55">
        <v>0.55297567513298118</v>
      </c>
      <c r="N41" s="55">
        <v>0.55950078809955039</v>
      </c>
      <c r="O41" s="55">
        <v>0.566102897399125</v>
      </c>
      <c r="P41" s="55">
        <v>0.57278291158843475</v>
      </c>
      <c r="Q41" s="55">
        <v>0.57954174994517826</v>
      </c>
      <c r="R41" s="55">
        <v>0.58638034259453142</v>
      </c>
      <c r="S41" s="55">
        <v>0.59329963063714686</v>
      </c>
      <c r="T41" s="55">
        <v>0.60030056627866524</v>
      </c>
      <c r="U41" s="55">
        <v>0.60738411296075345</v>
      </c>
      <c r="V41" s="55"/>
      <c r="W41" s="55"/>
      <c r="X41" s="55"/>
      <c r="Y41" s="55"/>
      <c r="Z41" s="55"/>
      <c r="AA41" s="55"/>
      <c r="AB41" s="55"/>
      <c r="AC41" s="55"/>
      <c r="AD41" s="55"/>
      <c r="AE41" s="55"/>
      <c r="AF41" s="55"/>
      <c r="AG41" s="55">
        <v>2.4855411361341665E-11</v>
      </c>
      <c r="AH41" s="55">
        <v>2.5148705215405496E-11</v>
      </c>
      <c r="AI41" s="55">
        <v>2.5445459936947282E-11</v>
      </c>
      <c r="AK41" s="38" t="s">
        <v>73</v>
      </c>
      <c r="AL41" s="342">
        <v>0.27335126845567503</v>
      </c>
      <c r="AM41" s="342">
        <v>0.33271329802053679</v>
      </c>
      <c r="AN41" s="342">
        <v>0.39269075100610201</v>
      </c>
      <c r="AO41" s="342">
        <v>0.50065016638011994</v>
      </c>
      <c r="AP41" s="342">
        <v>0.50065016638011994</v>
      </c>
      <c r="AQ41" s="343">
        <v>2.0000556502425537</v>
      </c>
    </row>
    <row r="42" spans="1:43" x14ac:dyDescent="0.3">
      <c r="A42" s="56" t="s">
        <v>63</v>
      </c>
      <c r="B42" s="54">
        <v>3.102330042533227E-2</v>
      </c>
      <c r="C42" s="55">
        <v>3.1389375370351191E-2</v>
      </c>
      <c r="D42" s="55">
        <v>3.1759769999721334E-2</v>
      </c>
      <c r="E42" s="55">
        <v>3.2134535285718045E-2</v>
      </c>
      <c r="F42" s="55">
        <v>3.2513722802089522E-2</v>
      </c>
      <c r="G42" s="55">
        <v>3.2897384731154174E-2</v>
      </c>
      <c r="H42" s="55">
        <v>3.3285573870981799E-2</v>
      </c>
      <c r="I42" s="55">
        <v>3.367834364265939E-2</v>
      </c>
      <c r="J42" s="55">
        <v>3.4075748097642772E-2</v>
      </c>
      <c r="K42" s="55">
        <v>3.4477841925194951E-2</v>
      </c>
      <c r="L42" s="55">
        <v>3.4884680459912255E-2</v>
      </c>
      <c r="M42" s="55">
        <v>3.5296319689339224E-2</v>
      </c>
      <c r="N42" s="55">
        <v>3.5712816261673427E-2</v>
      </c>
      <c r="O42" s="55">
        <v>3.6134227493561169E-2</v>
      </c>
      <c r="P42" s="55">
        <v>3.6560611377985192E-2</v>
      </c>
      <c r="Q42" s="55">
        <v>3.6992026592245424E-2</v>
      </c>
      <c r="R42" s="55">
        <v>3.7428532506033917E-2</v>
      </c>
      <c r="S42" s="55">
        <v>3.7870189189605122E-2</v>
      </c>
      <c r="T42" s="55">
        <v>3.8317057422042458E-2</v>
      </c>
      <c r="U42" s="55">
        <v>3.8769198699622559E-2</v>
      </c>
      <c r="V42" s="55"/>
      <c r="W42" s="55"/>
      <c r="X42" s="55"/>
      <c r="Y42" s="55"/>
      <c r="Z42" s="55"/>
      <c r="AA42" s="55"/>
      <c r="AB42" s="55"/>
      <c r="AC42" s="55"/>
      <c r="AD42" s="55"/>
      <c r="AE42" s="55"/>
      <c r="AF42" s="55"/>
      <c r="AG42" s="55">
        <v>1.5865156188090425E-12</v>
      </c>
      <c r="AH42" s="55">
        <v>1.6052365031109891E-12</v>
      </c>
      <c r="AI42" s="55">
        <v>1.6241782938476989E-12</v>
      </c>
      <c r="AK42" s="38" t="s">
        <v>74</v>
      </c>
      <c r="AL42" s="342">
        <v>0.76644095288224379</v>
      </c>
      <c r="AM42" s="342">
        <v>0.93288426504157318</v>
      </c>
      <c r="AN42" s="342">
        <v>1.1010531434133985</v>
      </c>
      <c r="AO42" s="342">
        <v>1.4037571244826856</v>
      </c>
      <c r="AP42" s="342">
        <v>1.4037571244826856</v>
      </c>
      <c r="AQ42" s="343">
        <v>5.6078926103025868</v>
      </c>
    </row>
    <row r="43" spans="1:43" x14ac:dyDescent="0.3">
      <c r="A43" s="56" t="s">
        <v>64</v>
      </c>
      <c r="B43" s="54">
        <v>3.9891745222929943E-3</v>
      </c>
      <c r="C43" s="55">
        <v>3.9891745222929943E-3</v>
      </c>
      <c r="D43" s="55">
        <v>3.9891745222929943E-3</v>
      </c>
      <c r="E43" s="55">
        <v>3.9891745222929943E-3</v>
      </c>
      <c r="F43" s="55">
        <v>3.9891745222929943E-3</v>
      </c>
      <c r="G43" s="55">
        <v>3.9891745222929943E-3</v>
      </c>
      <c r="H43" s="55">
        <v>3.9891745222929943E-3</v>
      </c>
      <c r="I43" s="55">
        <v>3.9891745222929943E-3</v>
      </c>
      <c r="J43" s="55">
        <v>3.9891745222929943E-3</v>
      </c>
      <c r="K43" s="55">
        <v>3.9891745222929943E-3</v>
      </c>
      <c r="L43" s="55">
        <v>3.9891745222929943E-3</v>
      </c>
      <c r="M43" s="55">
        <v>3.9891745222929943E-3</v>
      </c>
      <c r="N43" s="55">
        <v>3.9891745222929943E-3</v>
      </c>
      <c r="O43" s="55">
        <v>3.9891745222929943E-3</v>
      </c>
      <c r="P43" s="55">
        <v>3.9891745222929943E-3</v>
      </c>
      <c r="Q43" s="55">
        <v>3.9891745222929943E-3</v>
      </c>
      <c r="R43" s="55">
        <v>3.9891745222929943E-3</v>
      </c>
      <c r="S43" s="55">
        <v>3.9891745222929943E-3</v>
      </c>
      <c r="T43" s="55">
        <v>3.9891745222929943E-3</v>
      </c>
      <c r="U43" s="55">
        <v>3.9891745222929943E-3</v>
      </c>
      <c r="V43" s="55"/>
      <c r="W43" s="55"/>
      <c r="X43" s="55"/>
      <c r="Y43" s="55"/>
      <c r="Z43" s="55"/>
      <c r="AA43" s="55"/>
      <c r="AB43" s="55"/>
      <c r="AC43" s="55"/>
      <c r="AD43" s="55"/>
      <c r="AE43" s="55"/>
      <c r="AF43" s="55"/>
      <c r="AG43" s="55">
        <v>2.040043321955856E-13</v>
      </c>
      <c r="AH43" s="55">
        <v>2.064115833154935E-13</v>
      </c>
      <c r="AI43" s="55">
        <v>2.0884723999861633E-13</v>
      </c>
      <c r="AK43" s="38" t="s">
        <v>75</v>
      </c>
      <c r="AL43" s="342">
        <v>5.638876799113584</v>
      </c>
      <c r="AM43" s="342">
        <v>6.8634373184508934</v>
      </c>
      <c r="AN43" s="342">
        <v>8.1006932127474691</v>
      </c>
      <c r="AO43" s="342">
        <v>10.327753822481316</v>
      </c>
      <c r="AP43" s="342">
        <v>10.327753822481316</v>
      </c>
      <c r="AQ43" s="343">
        <v>41.258514975274579</v>
      </c>
    </row>
    <row r="44" spans="1:43" x14ac:dyDescent="0.3">
      <c r="A44" s="56"/>
      <c r="B44" s="54"/>
      <c r="C44" s="55"/>
      <c r="AK44" s="38" t="s">
        <v>602</v>
      </c>
      <c r="AL44" s="342">
        <v>17.026345827024524</v>
      </c>
      <c r="AM44" s="342">
        <v>20.723853616454381</v>
      </c>
      <c r="AN44" s="342">
        <v>24.459694544230903</v>
      </c>
      <c r="AO44" s="342">
        <v>31.184208214228676</v>
      </c>
      <c r="AP44" s="342">
        <v>31.184208214228676</v>
      </c>
      <c r="AQ44" s="343">
        <v>124.57831041616716</v>
      </c>
    </row>
    <row r="45" spans="1:43" ht="15.6" x14ac:dyDescent="0.3">
      <c r="A45" s="84"/>
    </row>
    <row r="46" spans="1:43" x14ac:dyDescent="0.3">
      <c r="A46" s="2" t="s">
        <v>185</v>
      </c>
    </row>
    <row r="47" spans="1:43" x14ac:dyDescent="0.3">
      <c r="B47" s="2">
        <v>2021</v>
      </c>
      <c r="C47" s="2">
        <v>2022</v>
      </c>
      <c r="D47" s="2">
        <v>2023</v>
      </c>
      <c r="E47" s="2">
        <v>2024</v>
      </c>
      <c r="F47" s="2">
        <v>2025</v>
      </c>
      <c r="G47" s="2">
        <v>2026</v>
      </c>
      <c r="H47" s="2">
        <v>2027</v>
      </c>
      <c r="I47" s="2">
        <v>2028</v>
      </c>
      <c r="J47" s="2">
        <v>2029</v>
      </c>
      <c r="K47" s="2">
        <v>2030</v>
      </c>
      <c r="L47" s="2">
        <v>2031</v>
      </c>
      <c r="M47" s="2">
        <v>2032</v>
      </c>
      <c r="N47" s="2">
        <v>2033</v>
      </c>
      <c r="O47" s="2">
        <v>2034</v>
      </c>
      <c r="P47" s="2">
        <v>2035</v>
      </c>
      <c r="Q47" s="2">
        <v>2036</v>
      </c>
      <c r="R47" s="2">
        <v>2037</v>
      </c>
      <c r="S47" s="2">
        <v>2038</v>
      </c>
      <c r="T47" s="2">
        <v>2039</v>
      </c>
      <c r="U47" s="2">
        <v>2040</v>
      </c>
      <c r="V47" s="2"/>
      <c r="W47" s="2"/>
      <c r="X47" s="2"/>
      <c r="Y47" s="2"/>
      <c r="Z47" s="2"/>
      <c r="AA47" s="2"/>
      <c r="AB47" s="2"/>
      <c r="AC47" s="2"/>
      <c r="AD47" s="2"/>
      <c r="AE47" s="2"/>
      <c r="AF47" s="2"/>
    </row>
    <row r="48" spans="1:43" x14ac:dyDescent="0.3">
      <c r="A48" t="s">
        <v>66</v>
      </c>
      <c r="B48" s="1">
        <v>8621339.9999999981</v>
      </c>
      <c r="C48" s="1">
        <v>9007786.6666666642</v>
      </c>
      <c r="D48" s="1">
        <v>9394233.3333333321</v>
      </c>
      <c r="E48" s="1">
        <v>9780679.9999999963</v>
      </c>
      <c r="F48" s="1">
        <v>10167126.666666662</v>
      </c>
      <c r="G48" s="1">
        <v>10553573.33333333</v>
      </c>
      <c r="H48" s="1">
        <v>10940019.999999994</v>
      </c>
      <c r="I48" s="1">
        <v>11326466.66666666</v>
      </c>
      <c r="J48" s="1">
        <v>11712913.333333328</v>
      </c>
      <c r="K48" s="1">
        <v>12099359.999999993</v>
      </c>
      <c r="L48" s="1">
        <v>12485806.666666659</v>
      </c>
      <c r="M48" s="1">
        <v>12872253.333333327</v>
      </c>
      <c r="N48" s="1">
        <v>13258699.999999993</v>
      </c>
      <c r="O48" s="1">
        <v>13645146.666666657</v>
      </c>
      <c r="P48" s="1">
        <v>15577380</v>
      </c>
      <c r="Q48" s="1">
        <v>15577380</v>
      </c>
      <c r="R48" s="1">
        <v>15577380</v>
      </c>
      <c r="S48" s="1">
        <v>15577380</v>
      </c>
      <c r="T48" s="1">
        <v>15577380</v>
      </c>
      <c r="U48" s="1">
        <v>15577380</v>
      </c>
      <c r="V48" s="1"/>
      <c r="W48" s="1"/>
      <c r="X48" s="1"/>
      <c r="Y48" s="1"/>
      <c r="Z48" s="1"/>
      <c r="AA48" s="1"/>
      <c r="AB48" s="1"/>
      <c r="AC48" s="1"/>
      <c r="AD48" s="1"/>
      <c r="AE48" s="1"/>
      <c r="AF48" s="1"/>
    </row>
    <row r="49" spans="1:32" x14ac:dyDescent="0.3">
      <c r="A49" t="s">
        <v>67</v>
      </c>
      <c r="B49" s="11">
        <v>9.4906559126519019E-2</v>
      </c>
      <c r="C49" s="11">
        <v>9.9160691711389359E-2</v>
      </c>
      <c r="D49" s="11">
        <v>0.10341482429625973</v>
      </c>
      <c r="E49" s="11">
        <v>0.10766895688113005</v>
      </c>
      <c r="F49" s="11">
        <v>0.11192308946600041</v>
      </c>
      <c r="G49" s="11">
        <v>0.11617722205087078</v>
      </c>
      <c r="H49" s="11">
        <v>0.1204313546357411</v>
      </c>
      <c r="I49" s="11">
        <v>0.12468548722061146</v>
      </c>
      <c r="J49" s="11">
        <v>0.12893961980548183</v>
      </c>
      <c r="K49" s="11">
        <v>0.13319375239035214</v>
      </c>
      <c r="L49" s="11">
        <v>0.13744788497522251</v>
      </c>
      <c r="M49" s="11">
        <v>0.14170201756009287</v>
      </c>
      <c r="N49" s="11">
        <v>0.14595615014496321</v>
      </c>
      <c r="O49" s="11">
        <v>0.15021028272983356</v>
      </c>
      <c r="P49" s="11">
        <v>0.17148094565418542</v>
      </c>
      <c r="Q49" s="11">
        <v>0.17148094565418542</v>
      </c>
      <c r="R49" s="11">
        <v>0.17148094565418542</v>
      </c>
      <c r="S49" s="11">
        <v>0.17148094565418542</v>
      </c>
      <c r="T49" s="11">
        <v>0.17148094565418542</v>
      </c>
      <c r="U49" s="11">
        <v>0.17148094565418542</v>
      </c>
      <c r="V49" s="11"/>
      <c r="W49" s="11"/>
      <c r="X49" s="11"/>
      <c r="Y49" s="11"/>
      <c r="Z49" s="11"/>
      <c r="AA49" s="11"/>
      <c r="AB49" s="11"/>
      <c r="AC49" s="11"/>
      <c r="AD49" s="11"/>
      <c r="AE49" s="11"/>
      <c r="AF49" s="11"/>
    </row>
    <row r="50" spans="1:32" x14ac:dyDescent="0.3">
      <c r="A50" t="s">
        <v>68</v>
      </c>
      <c r="B50" s="11">
        <v>6.9024878014928124</v>
      </c>
      <c r="C50" s="11">
        <v>7.2118878950506842</v>
      </c>
      <c r="D50" s="11">
        <v>7.5212879886085577</v>
      </c>
      <c r="E50" s="11">
        <v>7.8306880821664269</v>
      </c>
      <c r="F50" s="11">
        <v>8.1400881757242995</v>
      </c>
      <c r="G50" s="11">
        <v>8.4494882692821722</v>
      </c>
      <c r="H50" s="11">
        <v>8.7588883628400431</v>
      </c>
      <c r="I50" s="11">
        <v>9.0682884563979158</v>
      </c>
      <c r="J50" s="11">
        <v>9.3776885499557885</v>
      </c>
      <c r="K50" s="11">
        <v>9.6870886435136576</v>
      </c>
      <c r="L50" s="11">
        <v>9.9964887370715303</v>
      </c>
      <c r="M50" s="11">
        <v>10.305888830629405</v>
      </c>
      <c r="N50" s="11">
        <v>10.615288924187276</v>
      </c>
      <c r="O50" s="11">
        <v>10.924689017745147</v>
      </c>
      <c r="P50" s="11">
        <v>12.471689485534514</v>
      </c>
      <c r="Q50" s="11">
        <v>12.471689485534514</v>
      </c>
      <c r="R50" s="11">
        <v>12.471689485534514</v>
      </c>
      <c r="S50" s="11">
        <v>12.471689485534514</v>
      </c>
      <c r="T50" s="11">
        <v>12.471689485534514</v>
      </c>
      <c r="U50" s="11">
        <v>12.471689485534514</v>
      </c>
      <c r="V50" s="11"/>
      <c r="W50" s="11"/>
      <c r="X50" s="11"/>
      <c r="Y50" s="11"/>
      <c r="Z50" s="11"/>
      <c r="AA50" s="11"/>
      <c r="AB50" s="11"/>
      <c r="AC50" s="11"/>
      <c r="AD50" s="11"/>
      <c r="AE50" s="11"/>
      <c r="AF50" s="11"/>
    </row>
    <row r="51" spans="1:32" x14ac:dyDescent="0.3">
      <c r="A51" t="s">
        <v>69</v>
      </c>
      <c r="B51" s="11">
        <v>16.407064550613775</v>
      </c>
      <c r="C51" s="11">
        <v>17.142501896243285</v>
      </c>
      <c r="D51" s="11">
        <v>17.877939241872799</v>
      </c>
      <c r="E51" s="11">
        <v>18.613376587502305</v>
      </c>
      <c r="F51" s="11">
        <v>19.348813933131815</v>
      </c>
      <c r="G51" s="11">
        <v>20.084251278761329</v>
      </c>
      <c r="H51" s="11">
        <v>20.819688624390835</v>
      </c>
      <c r="I51" s="11">
        <v>21.555125970020345</v>
      </c>
      <c r="J51" s="11">
        <v>22.290563315649859</v>
      </c>
      <c r="K51" s="11">
        <v>23.026000661279362</v>
      </c>
      <c r="L51" s="11">
        <v>23.761438006908872</v>
      </c>
      <c r="M51" s="11">
        <v>24.496875352538389</v>
      </c>
      <c r="N51" s="11">
        <v>25.232312698167895</v>
      </c>
      <c r="O51" s="11">
        <v>25.967750043797402</v>
      </c>
      <c r="P51" s="11">
        <v>29.644936771944973</v>
      </c>
      <c r="Q51" s="11">
        <v>29.644936771944973</v>
      </c>
      <c r="R51" s="11">
        <v>29.644936771944973</v>
      </c>
      <c r="S51" s="11">
        <v>29.644936771944973</v>
      </c>
      <c r="T51" s="11">
        <v>29.644936771944973</v>
      </c>
      <c r="U51" s="11">
        <v>29.644936771944973</v>
      </c>
      <c r="V51" s="11"/>
      <c r="W51" s="11"/>
      <c r="X51" s="11"/>
      <c r="Y51" s="11"/>
      <c r="Z51" s="11"/>
      <c r="AA51" s="11"/>
      <c r="AB51" s="11"/>
      <c r="AC51" s="11"/>
      <c r="AD51" s="11"/>
      <c r="AE51" s="11"/>
      <c r="AF51" s="11"/>
    </row>
    <row r="52" spans="1:32" x14ac:dyDescent="0.3">
      <c r="A52" s="8"/>
    </row>
    <row r="54" spans="1:32" x14ac:dyDescent="0.3">
      <c r="A54" s="2" t="s">
        <v>70</v>
      </c>
    </row>
    <row r="55" spans="1:32" x14ac:dyDescent="0.3">
      <c r="B55" s="2">
        <v>2021</v>
      </c>
      <c r="C55" s="2">
        <v>2022</v>
      </c>
      <c r="D55" s="2">
        <v>2023</v>
      </c>
      <c r="E55" s="2">
        <v>2024</v>
      </c>
      <c r="F55" s="2">
        <v>2025</v>
      </c>
      <c r="G55" s="2">
        <v>2026</v>
      </c>
      <c r="H55" s="2">
        <v>2027</v>
      </c>
      <c r="I55" s="2">
        <v>2028</v>
      </c>
      <c r="J55" s="2">
        <v>2029</v>
      </c>
      <c r="K55" s="2">
        <v>2030</v>
      </c>
      <c r="L55" s="2">
        <v>2031</v>
      </c>
      <c r="M55" s="2">
        <v>2032</v>
      </c>
      <c r="N55" s="2">
        <v>2033</v>
      </c>
      <c r="O55" s="2">
        <v>2034</v>
      </c>
      <c r="P55" s="2">
        <v>2035</v>
      </c>
      <c r="Q55" s="2">
        <v>2036</v>
      </c>
      <c r="R55" s="2">
        <v>2037</v>
      </c>
      <c r="S55" s="2">
        <v>2038</v>
      </c>
      <c r="T55" s="2">
        <v>2039</v>
      </c>
      <c r="U55" s="2">
        <v>2040</v>
      </c>
      <c r="V55" s="2"/>
      <c r="W55" s="2"/>
      <c r="X55" s="2"/>
      <c r="Y55" s="2"/>
      <c r="Z55" s="2"/>
      <c r="AA55" s="2"/>
      <c r="AB55" s="2"/>
      <c r="AC55" s="2"/>
      <c r="AD55" s="2"/>
      <c r="AE55" s="2"/>
      <c r="AF55" s="2"/>
    </row>
    <row r="56" spans="1:32" x14ac:dyDescent="0.3">
      <c r="A56" t="s">
        <v>43</v>
      </c>
      <c r="B56" s="11">
        <v>9.4906559126519019E-2</v>
      </c>
      <c r="C56" s="11">
        <v>9.9160691711389359E-2</v>
      </c>
      <c r="D56" s="11">
        <v>0.10341482429625973</v>
      </c>
      <c r="E56" s="11">
        <v>0.10766895688113005</v>
      </c>
      <c r="F56" s="11">
        <v>0.11192308946600041</v>
      </c>
      <c r="G56" s="11">
        <v>0.11617722205087078</v>
      </c>
      <c r="H56" s="11">
        <v>0.1204313546357411</v>
      </c>
      <c r="I56" s="11">
        <v>0.12468548722061146</v>
      </c>
      <c r="J56" s="11">
        <v>0.12893961980548183</v>
      </c>
      <c r="K56" s="11">
        <v>0.13319375239035214</v>
      </c>
      <c r="L56" s="11">
        <v>0.13744788497522251</v>
      </c>
      <c r="M56" s="11">
        <v>0.14170201756009287</v>
      </c>
      <c r="N56" s="11">
        <v>0.14595615014496321</v>
      </c>
      <c r="O56" s="11">
        <v>0.15021028272983356</v>
      </c>
      <c r="P56" s="11">
        <v>0.17148094565418542</v>
      </c>
      <c r="Q56" s="11">
        <v>0.17148094565418542</v>
      </c>
      <c r="R56" s="11">
        <v>0.17148094565418542</v>
      </c>
      <c r="S56" s="11">
        <v>0.17148094565418542</v>
      </c>
      <c r="T56" s="11">
        <v>0.17148094565418542</v>
      </c>
      <c r="U56" s="11">
        <v>0.17148094565418542</v>
      </c>
      <c r="V56" s="11"/>
      <c r="W56" s="11"/>
      <c r="X56" s="11"/>
      <c r="Y56" s="11"/>
      <c r="Z56" s="11"/>
      <c r="AA56" s="11"/>
      <c r="AB56" s="11"/>
      <c r="AC56" s="11"/>
      <c r="AD56" s="11"/>
      <c r="AE56" s="11"/>
      <c r="AF56" s="11"/>
    </row>
    <row r="57" spans="1:32" x14ac:dyDescent="0.3">
      <c r="A57" t="s">
        <v>71</v>
      </c>
      <c r="B57" s="11">
        <v>7.1863935803954088E-2</v>
      </c>
      <c r="C57" s="11">
        <v>7.5085195891711365E-2</v>
      </c>
      <c r="D57" s="11">
        <v>7.830645597946867E-2</v>
      </c>
      <c r="E57" s="11">
        <v>8.1527716067225919E-2</v>
      </c>
      <c r="F57" s="11">
        <v>8.474897615498321E-2</v>
      </c>
      <c r="G57" s="11">
        <v>8.7970236242740515E-2</v>
      </c>
      <c r="H57" s="11">
        <v>9.1191496330497779E-2</v>
      </c>
      <c r="I57" s="11">
        <v>9.441275641825507E-2</v>
      </c>
      <c r="J57" s="11">
        <v>9.7634016506012347E-2</v>
      </c>
      <c r="K57" s="11">
        <v>0.10085527659376961</v>
      </c>
      <c r="L57" s="11">
        <v>0.10407653668152689</v>
      </c>
      <c r="M57" s="11">
        <v>0.10729779676928419</v>
      </c>
      <c r="N57" s="11">
        <v>0.11051905685704147</v>
      </c>
      <c r="O57" s="11">
        <v>0.11374031694479873</v>
      </c>
      <c r="P57" s="11">
        <v>0.12984661738358522</v>
      </c>
      <c r="Q57" s="11">
        <v>0.12984661738358522</v>
      </c>
      <c r="R57" s="11">
        <v>0.12984661738358522</v>
      </c>
      <c r="S57" s="11">
        <v>0.12984661738358522</v>
      </c>
      <c r="T57" s="11">
        <v>0.12984661738358522</v>
      </c>
      <c r="U57" s="11">
        <v>0.12984661738358522</v>
      </c>
      <c r="V57" s="11"/>
      <c r="W57" s="11"/>
      <c r="X57" s="11"/>
      <c r="Y57" s="11"/>
      <c r="Z57" s="11"/>
      <c r="AA57" s="11"/>
      <c r="AB57" s="11"/>
      <c r="AC57" s="11"/>
      <c r="AD57" s="11"/>
      <c r="AE57" s="11"/>
      <c r="AF57" s="11"/>
    </row>
    <row r="58" spans="1:32" x14ac:dyDescent="0.3">
      <c r="A58" t="s">
        <v>72</v>
      </c>
      <c r="B58" s="11">
        <v>3.0508996082598234E-2</v>
      </c>
      <c r="C58" s="11">
        <v>3.1876544496124024E-2</v>
      </c>
      <c r="D58" s="11">
        <v>3.3244092909649831E-2</v>
      </c>
      <c r="E58" s="11">
        <v>3.461164132317561E-2</v>
      </c>
      <c r="F58" s="11">
        <v>3.597918973670141E-2</v>
      </c>
      <c r="G58" s="11">
        <v>3.7346738150227203E-2</v>
      </c>
      <c r="H58" s="11">
        <v>3.8714286563752996E-2</v>
      </c>
      <c r="I58" s="11">
        <v>4.0081834977278789E-2</v>
      </c>
      <c r="J58" s="11">
        <v>4.1449383390804589E-2</v>
      </c>
      <c r="K58" s="11">
        <v>4.2816931804330369E-2</v>
      </c>
      <c r="L58" s="11">
        <v>4.4184480217856169E-2</v>
      </c>
      <c r="M58" s="11">
        <v>4.5552028631381969E-2</v>
      </c>
      <c r="N58" s="11">
        <v>4.6919577044907762E-2</v>
      </c>
      <c r="O58" s="11">
        <v>4.8287125458433548E-2</v>
      </c>
      <c r="P58" s="11">
        <v>5.5124867526062556E-2</v>
      </c>
      <c r="Q58" s="11">
        <v>5.5124867526062556E-2</v>
      </c>
      <c r="R58" s="11">
        <v>5.5124867526062556E-2</v>
      </c>
      <c r="S58" s="11">
        <v>5.5124867526062556E-2</v>
      </c>
      <c r="T58" s="11">
        <v>5.5124867526062556E-2</v>
      </c>
      <c r="U58" s="11">
        <v>5.5124867526062556E-2</v>
      </c>
      <c r="V58" s="11"/>
      <c r="W58" s="11"/>
      <c r="X58" s="11"/>
      <c r="Y58" s="11"/>
      <c r="Z58" s="11"/>
      <c r="AA58" s="11"/>
      <c r="AB58" s="11"/>
      <c r="AC58" s="11"/>
      <c r="AD58" s="11"/>
      <c r="AE58" s="11"/>
      <c r="AF58" s="11"/>
    </row>
    <row r="59" spans="1:32" x14ac:dyDescent="0.3">
      <c r="A59" t="s">
        <v>73</v>
      </c>
      <c r="B59" s="11">
        <v>0.26761054454564182</v>
      </c>
      <c r="C59" s="11">
        <v>0.27960603514275489</v>
      </c>
      <c r="D59" s="11">
        <v>0.29160152573986797</v>
      </c>
      <c r="E59" s="11">
        <v>0.30359701633698094</v>
      </c>
      <c r="F59" s="11">
        <v>0.31559250693409402</v>
      </c>
      <c r="G59" s="11">
        <v>0.3275879975312071</v>
      </c>
      <c r="H59" s="11">
        <v>0.33958348812832012</v>
      </c>
      <c r="I59" s="11">
        <v>0.3515789787254332</v>
      </c>
      <c r="J59" s="11">
        <v>0.36357446932254639</v>
      </c>
      <c r="K59" s="11">
        <v>0.3755699599196593</v>
      </c>
      <c r="L59" s="11">
        <v>0.38756545051677238</v>
      </c>
      <c r="M59" s="11">
        <v>0.39956094111388557</v>
      </c>
      <c r="N59" s="11">
        <v>0.41155643171099859</v>
      </c>
      <c r="O59" s="11">
        <v>0.42355192230811162</v>
      </c>
      <c r="P59" s="11">
        <v>0.48352937529367718</v>
      </c>
      <c r="Q59" s="11">
        <v>0.48352937529367718</v>
      </c>
      <c r="R59" s="11">
        <v>0.48352937529367718</v>
      </c>
      <c r="S59" s="11">
        <v>0.48352937529367718</v>
      </c>
      <c r="T59" s="11">
        <v>0.48352937529367718</v>
      </c>
      <c r="U59" s="11">
        <v>0.48352937529367718</v>
      </c>
      <c r="V59" s="11"/>
      <c r="W59" s="11"/>
      <c r="X59" s="11"/>
      <c r="Y59" s="11"/>
      <c r="Z59" s="11"/>
      <c r="AA59" s="11"/>
      <c r="AB59" s="11"/>
      <c r="AC59" s="11"/>
      <c r="AD59" s="11"/>
      <c r="AE59" s="11"/>
      <c r="AF59" s="11"/>
    </row>
    <row r="60" spans="1:32" x14ac:dyDescent="0.3">
      <c r="A60" t="s">
        <v>74</v>
      </c>
      <c r="B60" s="11">
        <v>0.75034471916546774</v>
      </c>
      <c r="C60" s="11">
        <v>0.78397849483983284</v>
      </c>
      <c r="D60" s="11">
        <v>0.81761227051419816</v>
      </c>
      <c r="E60" s="11">
        <v>0.85124604618856292</v>
      </c>
      <c r="F60" s="11">
        <v>0.88487982186292813</v>
      </c>
      <c r="G60" s="11">
        <v>0.91851359753729334</v>
      </c>
      <c r="H60" s="11">
        <v>0.95214737321165832</v>
      </c>
      <c r="I60" s="11">
        <v>0.98578114888602353</v>
      </c>
      <c r="J60" s="11">
        <v>1.0194149245603887</v>
      </c>
      <c r="K60" s="11">
        <v>1.0530487002347535</v>
      </c>
      <c r="L60" s="11">
        <v>1.0866824759091187</v>
      </c>
      <c r="M60" s="11">
        <v>1.1203162515834841</v>
      </c>
      <c r="N60" s="11">
        <v>1.1539500272578489</v>
      </c>
      <c r="O60" s="11">
        <v>1.1875838029322139</v>
      </c>
      <c r="P60" s="11">
        <v>1.3557526813040406</v>
      </c>
      <c r="Q60" s="11">
        <v>1.3557526813040406</v>
      </c>
      <c r="R60" s="11">
        <v>1.3557526813040406</v>
      </c>
      <c r="S60" s="11">
        <v>1.3557526813040406</v>
      </c>
      <c r="T60" s="11">
        <v>1.3557526813040406</v>
      </c>
      <c r="U60" s="11">
        <v>1.3557526813040406</v>
      </c>
      <c r="V60" s="11"/>
      <c r="W60" s="11"/>
      <c r="X60" s="11"/>
      <c r="Y60" s="11"/>
      <c r="Z60" s="11"/>
      <c r="AA60" s="11"/>
      <c r="AB60" s="11"/>
      <c r="AC60" s="11"/>
      <c r="AD60" s="11"/>
      <c r="AE60" s="11"/>
      <c r="AF60" s="11"/>
    </row>
    <row r="61" spans="1:32" x14ac:dyDescent="0.3">
      <c r="A61" t="s">
        <v>75</v>
      </c>
      <c r="B61" s="11">
        <v>5.5204532225584524</v>
      </c>
      <c r="C61" s="11">
        <v>5.7679044014177681</v>
      </c>
      <c r="D61" s="11">
        <v>6.0153555802770846</v>
      </c>
      <c r="E61" s="11">
        <v>6.2628067591363976</v>
      </c>
      <c r="F61" s="11">
        <v>6.5102579379957142</v>
      </c>
      <c r="G61" s="11">
        <v>6.7577091168550307</v>
      </c>
      <c r="H61" s="11">
        <v>7.0051602957143446</v>
      </c>
      <c r="I61" s="11">
        <v>7.2526114745736603</v>
      </c>
      <c r="J61" s="11">
        <v>7.5000626534329768</v>
      </c>
      <c r="K61" s="11">
        <v>7.7475138322922898</v>
      </c>
      <c r="L61" s="11">
        <v>7.9949650111516055</v>
      </c>
      <c r="M61" s="11">
        <v>8.242416190010923</v>
      </c>
      <c r="N61" s="11">
        <v>8.4898673688702377</v>
      </c>
      <c r="O61" s="11">
        <v>8.7373185477295525</v>
      </c>
      <c r="P61" s="11">
        <v>9.9745744420261353</v>
      </c>
      <c r="Q61" s="11">
        <v>9.9745744420261353</v>
      </c>
      <c r="R61" s="11">
        <v>9.9745744420261353</v>
      </c>
      <c r="S61" s="11">
        <v>9.9745744420261353</v>
      </c>
      <c r="T61" s="11">
        <v>9.9745744420261353</v>
      </c>
      <c r="U61" s="11">
        <v>9.9745744420261353</v>
      </c>
      <c r="V61" s="11"/>
      <c r="W61" s="11"/>
      <c r="X61" s="11"/>
      <c r="Y61" s="11"/>
      <c r="Z61" s="11"/>
      <c r="AA61" s="11"/>
      <c r="AB61" s="11"/>
      <c r="AC61" s="11"/>
      <c r="AD61" s="11"/>
      <c r="AE61" s="11"/>
      <c r="AF61" s="11"/>
    </row>
    <row r="62" spans="1:32" x14ac:dyDescent="0.3">
      <c r="A62" t="s">
        <v>76</v>
      </c>
      <c r="B62" s="11">
        <v>16.668770933950473</v>
      </c>
      <c r="C62" s="11">
        <v>17.415939119505779</v>
      </c>
      <c r="D62" s="11">
        <v>18.163107305061089</v>
      </c>
      <c r="E62" s="11">
        <v>18.910275490616389</v>
      </c>
      <c r="F62" s="11">
        <v>19.657443676171695</v>
      </c>
      <c r="G62" s="11">
        <v>20.404611861727005</v>
      </c>
      <c r="H62" s="11">
        <v>21.151780047282305</v>
      </c>
      <c r="I62" s="11">
        <v>21.898948232837611</v>
      </c>
      <c r="J62" s="11">
        <v>22.646116418392921</v>
      </c>
      <c r="K62" s="11">
        <v>23.393284603948217</v>
      </c>
      <c r="L62" s="11">
        <v>24.140452789503524</v>
      </c>
      <c r="M62" s="11">
        <v>24.887620975058837</v>
      </c>
      <c r="N62" s="11">
        <v>25.634789160614137</v>
      </c>
      <c r="O62" s="11">
        <v>26.38195734616944</v>
      </c>
      <c r="P62" s="11">
        <v>30.117798273945986</v>
      </c>
      <c r="Q62" s="11">
        <v>30.117798273945986</v>
      </c>
      <c r="R62" s="11">
        <v>30.117798273945986</v>
      </c>
      <c r="S62" s="11">
        <v>30.117798273945986</v>
      </c>
      <c r="T62" s="11">
        <v>30.117798273945986</v>
      </c>
      <c r="U62" s="11">
        <v>30.117798273945986</v>
      </c>
      <c r="V62" s="11"/>
      <c r="W62" s="11"/>
      <c r="X62" s="11"/>
      <c r="Y62" s="11"/>
      <c r="Z62" s="11"/>
      <c r="AA62" s="11"/>
      <c r="AB62" s="11"/>
      <c r="AC62" s="11"/>
      <c r="AD62" s="11"/>
      <c r="AE62" s="11"/>
      <c r="AF62" s="11"/>
    </row>
    <row r="63" spans="1:32" x14ac:dyDescent="0.3">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row>
    <row r="64" spans="1:32" x14ac:dyDescent="0.3">
      <c r="A64" s="57" t="s">
        <v>184</v>
      </c>
      <c r="C64" s="60"/>
    </row>
    <row r="65" spans="1:32" x14ac:dyDescent="0.3">
      <c r="A65" s="57"/>
      <c r="B65" s="2">
        <v>2021</v>
      </c>
      <c r="C65" s="2">
        <v>2022</v>
      </c>
      <c r="D65" s="2">
        <v>2023</v>
      </c>
      <c r="E65" s="2">
        <v>2024</v>
      </c>
      <c r="F65" s="2">
        <v>2025</v>
      </c>
      <c r="G65" s="2">
        <v>2026</v>
      </c>
      <c r="H65" s="2">
        <v>2027</v>
      </c>
      <c r="I65" s="2">
        <v>2028</v>
      </c>
      <c r="J65" s="2">
        <v>2029</v>
      </c>
      <c r="K65" s="2">
        <v>2030</v>
      </c>
      <c r="L65" s="2">
        <v>2031</v>
      </c>
      <c r="M65" s="2">
        <v>2032</v>
      </c>
      <c r="N65" s="2">
        <v>2033</v>
      </c>
      <c r="O65" s="2">
        <v>2034</v>
      </c>
      <c r="P65" s="2">
        <v>2035</v>
      </c>
      <c r="Q65" s="2">
        <v>2036</v>
      </c>
      <c r="R65" s="2">
        <v>2037</v>
      </c>
      <c r="S65" s="2">
        <v>2038</v>
      </c>
      <c r="T65" s="2">
        <v>2039</v>
      </c>
      <c r="U65" s="2">
        <v>2040</v>
      </c>
      <c r="V65" s="2"/>
      <c r="W65" s="2"/>
      <c r="X65" s="2"/>
      <c r="Y65" s="2"/>
      <c r="Z65" s="2"/>
      <c r="AA65" s="2"/>
      <c r="AB65" s="2"/>
      <c r="AC65" s="2"/>
      <c r="AD65" s="2"/>
      <c r="AE65" s="2"/>
      <c r="AF65" s="2"/>
    </row>
    <row r="66" spans="1:32" x14ac:dyDescent="0.3">
      <c r="A66" s="9" t="s">
        <v>43</v>
      </c>
      <c r="B66" s="100">
        <v>0.98143823203885339</v>
      </c>
      <c r="C66" s="100">
        <v>1.0375307247041576</v>
      </c>
      <c r="D66" s="100">
        <v>1.0948103447369344</v>
      </c>
      <c r="E66" s="100">
        <v>1.1532972980243763</v>
      </c>
      <c r="F66" s="100">
        <v>1.2130121020170013</v>
      </c>
      <c r="G66" s="100">
        <v>1.2739755902680749</v>
      </c>
      <c r="H66" s="100">
        <v>1.336208917036789</v>
      </c>
      <c r="I66" s="100">
        <v>1.3997335619560562</v>
      </c>
      <c r="J66" s="100">
        <v>1.46457133476581</v>
      </c>
      <c r="K66" s="100">
        <v>1.5307443801127063</v>
      </c>
      <c r="L66" s="100">
        <v>1.5982751824171373</v>
      </c>
      <c r="M66" s="100">
        <v>1.6671865708084663</v>
      </c>
      <c r="N66" s="100">
        <v>1.7375017241294304</v>
      </c>
      <c r="O66" s="100">
        <v>1.8092441760106495</v>
      </c>
      <c r="P66" s="100">
        <v>2.089816070930691</v>
      </c>
      <c r="Q66" s="100">
        <v>2.1144759005676734</v>
      </c>
      <c r="R66" s="100">
        <v>2.1394267161943716</v>
      </c>
      <c r="S66" s="100">
        <v>2.1646719514454653</v>
      </c>
      <c r="T66" s="100">
        <v>2.1902150804725222</v>
      </c>
      <c r="U66" s="100">
        <v>2.2160596184220975</v>
      </c>
      <c r="V66" s="100">
        <v>32.212195477059268</v>
      </c>
      <c r="W66" s="100"/>
      <c r="X66" s="100"/>
      <c r="Y66" s="100"/>
      <c r="Z66" s="100"/>
      <c r="AA66" s="100"/>
      <c r="AB66" s="100"/>
      <c r="AC66" s="100"/>
      <c r="AD66" s="100"/>
      <c r="AE66" s="100"/>
      <c r="AF66" s="60"/>
    </row>
    <row r="67" spans="1:32" x14ac:dyDescent="0.3">
      <c r="A67" s="9" t="s">
        <v>71</v>
      </c>
      <c r="B67" s="100">
        <v>0.44068922894145524</v>
      </c>
      <c r="C67" s="100">
        <v>0.46587609912351946</v>
      </c>
      <c r="D67" s="100">
        <v>0.49159601787364277</v>
      </c>
      <c r="E67" s="100">
        <v>0.51785805811822661</v>
      </c>
      <c r="F67" s="100">
        <v>0.54467143268305429</v>
      </c>
      <c r="G67" s="100">
        <v>0.57204549633159951</v>
      </c>
      <c r="H67" s="100">
        <v>0.59998974783196346</v>
      </c>
      <c r="I67" s="100">
        <v>0.62851383205282696</v>
      </c>
      <c r="J67" s="100">
        <v>0.65762754208881458</v>
      </c>
      <c r="K67" s="100">
        <v>0.68734082141567643</v>
      </c>
      <c r="L67" s="100">
        <v>0.71766376607569171</v>
      </c>
      <c r="M67" s="100">
        <v>0.74860662689370983</v>
      </c>
      <c r="N67" s="100">
        <v>0.78017981172424444</v>
      </c>
      <c r="O67" s="100">
        <v>0.81239388773005083</v>
      </c>
      <c r="P67" s="100">
        <v>0.9383773760419889</v>
      </c>
      <c r="Q67" s="100">
        <v>0.94945022907928445</v>
      </c>
      <c r="R67" s="100">
        <v>0.96065374178242002</v>
      </c>
      <c r="S67" s="100">
        <v>0.97198945593545261</v>
      </c>
      <c r="T67" s="100">
        <v>0.98345893151549091</v>
      </c>
      <c r="U67" s="100">
        <v>0.99506374690737365</v>
      </c>
      <c r="V67" s="100">
        <v>14.464045850146485</v>
      </c>
      <c r="W67" s="100"/>
      <c r="X67" s="100"/>
      <c r="Y67" s="100"/>
      <c r="Z67" s="100"/>
      <c r="AA67" s="100"/>
      <c r="AB67" s="100"/>
      <c r="AC67" s="100"/>
      <c r="AD67" s="100"/>
      <c r="AE67" s="100"/>
      <c r="AF67" s="59"/>
    </row>
    <row r="68" spans="1:32" x14ac:dyDescent="0.3">
      <c r="A68" s="9" t="s">
        <v>72</v>
      </c>
      <c r="B68" s="100">
        <v>8.3922091268254756E-2</v>
      </c>
      <c r="C68" s="100">
        <v>8.8718520768603829E-2</v>
      </c>
      <c r="D68" s="100">
        <v>9.3616460693172976E-2</v>
      </c>
      <c r="E68" s="100">
        <v>9.8617638833130059E-2</v>
      </c>
      <c r="F68" s="100">
        <v>0.10372380962120327</v>
      </c>
      <c r="G68" s="100">
        <v>0.10893675451984386</v>
      </c>
      <c r="H68" s="100">
        <v>0.11425828241484072</v>
      </c>
      <c r="I68" s="100">
        <v>0.11969023001446018</v>
      </c>
      <c r="J68" s="100">
        <v>0.12523446225418722</v>
      </c>
      <c r="K68" s="100">
        <v>0.13089287270714453</v>
      </c>
      <c r="L68" s="100">
        <v>0.13666738400026743</v>
      </c>
      <c r="M68" s="100">
        <v>0.14255994823631232</v>
      </c>
      <c r="N68" s="100">
        <v>0.14857254742177961</v>
      </c>
      <c r="O68" s="100">
        <v>0.15470719390083149</v>
      </c>
      <c r="P68" s="100">
        <v>0.17869869882098499</v>
      </c>
      <c r="Q68" s="100">
        <v>0.18080734346707261</v>
      </c>
      <c r="R68" s="100">
        <v>0.18294087011998408</v>
      </c>
      <c r="S68" s="100">
        <v>0.18509957238739991</v>
      </c>
      <c r="T68" s="100">
        <v>0.18728374734157124</v>
      </c>
      <c r="U68" s="100">
        <v>0.18949369556020176</v>
      </c>
      <c r="V68" s="100">
        <v>2.7544421243512462</v>
      </c>
      <c r="W68" s="100"/>
      <c r="X68" s="100"/>
      <c r="Y68" s="100"/>
      <c r="Z68" s="100"/>
      <c r="AA68" s="100"/>
      <c r="AB68" s="100"/>
      <c r="AC68" s="100"/>
      <c r="AD68" s="100"/>
      <c r="AE68" s="100"/>
      <c r="AF68" s="59"/>
    </row>
    <row r="69" spans="1:32" x14ac:dyDescent="0.3">
      <c r="A69" s="9" t="s">
        <v>73</v>
      </c>
      <c r="B69" s="100">
        <v>0.29057568121491739</v>
      </c>
      <c r="C69" s="100">
        <v>0.30718305775190391</v>
      </c>
      <c r="D69" s="100">
        <v>0.32414190861731101</v>
      </c>
      <c r="E69" s="100">
        <v>0.34145821619418015</v>
      </c>
      <c r="F69" s="100">
        <v>0.35913805511050767</v>
      </c>
      <c r="G69" s="100">
        <v>0.37718759358323767</v>
      </c>
      <c r="H69" s="100">
        <v>0.39561309478113044</v>
      </c>
      <c r="I69" s="100">
        <v>0.41442091820676308</v>
      </c>
      <c r="J69" s="100">
        <v>0.43361752109792345</v>
      </c>
      <c r="K69" s="100">
        <v>0.45320945984866362</v>
      </c>
      <c r="L69" s="100">
        <v>0.47320339145028389</v>
      </c>
      <c r="M69" s="100">
        <v>0.49360607495251324</v>
      </c>
      <c r="N69" s="100">
        <v>0.51442437294516952</v>
      </c>
      <c r="O69" s="100">
        <v>0.53566525306057589</v>
      </c>
      <c r="P69" s="100">
        <v>0.61873453529832312</v>
      </c>
      <c r="Q69" s="100">
        <v>0.62603560281484338</v>
      </c>
      <c r="R69" s="100">
        <v>0.63342282292805852</v>
      </c>
      <c r="S69" s="100">
        <v>0.64089721223860963</v>
      </c>
      <c r="T69" s="100">
        <v>0.64845979934302522</v>
      </c>
      <c r="U69" s="100">
        <v>0.65611162497527287</v>
      </c>
      <c r="V69" s="100">
        <v>9.5371061964132124</v>
      </c>
      <c r="W69" s="100"/>
      <c r="X69" s="100"/>
      <c r="Y69" s="100"/>
      <c r="Z69" s="100"/>
      <c r="AA69" s="100"/>
      <c r="AB69" s="100"/>
      <c r="AC69" s="100"/>
      <c r="AD69" s="100"/>
      <c r="AE69" s="100"/>
      <c r="AF69" s="59"/>
    </row>
    <row r="70" spans="1:32" x14ac:dyDescent="0.3">
      <c r="A70" s="9" t="s">
        <v>74</v>
      </c>
      <c r="B70" s="100">
        <v>0.36469132444196611</v>
      </c>
      <c r="C70" s="100">
        <v>0.3855346590233637</v>
      </c>
      <c r="D70" s="100">
        <v>0.40681911668086707</v>
      </c>
      <c r="E70" s="100">
        <v>0.42855220569316482</v>
      </c>
      <c r="F70" s="100">
        <v>0.45074155011234646</v>
      </c>
      <c r="G70" s="100">
        <v>0.47339489145069996</v>
      </c>
      <c r="H70" s="100">
        <v>0.49652009039120087</v>
      </c>
      <c r="I70" s="100">
        <v>0.5201251285220122</v>
      </c>
      <c r="J70" s="100">
        <v>0.54421811009532461</v>
      </c>
      <c r="K70" s="100">
        <v>0.56880726381087143</v>
      </c>
      <c r="L70" s="100">
        <v>0.59390094462445575</v>
      </c>
      <c r="M70" s="100">
        <v>0.61950763558182798</v>
      </c>
      <c r="N70" s="100">
        <v>0.6456359496782641</v>
      </c>
      <c r="O70" s="100">
        <v>0.67229463174419779</v>
      </c>
      <c r="P70" s="100">
        <v>0.77655196819115568</v>
      </c>
      <c r="Q70" s="100">
        <v>0.78571528141581126</v>
      </c>
      <c r="R70" s="100">
        <v>0.79498672173651785</v>
      </c>
      <c r="S70" s="100">
        <v>0.80436756505300877</v>
      </c>
      <c r="T70" s="100">
        <v>0.8138591023206343</v>
      </c>
      <c r="U70" s="100">
        <v>0.82346263972801781</v>
      </c>
      <c r="V70" s="100">
        <v>11.969686780295707</v>
      </c>
      <c r="W70" s="100"/>
      <c r="X70" s="100"/>
      <c r="Y70" s="100"/>
      <c r="Z70" s="100"/>
      <c r="AA70" s="100"/>
      <c r="AB70" s="100"/>
      <c r="AC70" s="100"/>
      <c r="AD70" s="100"/>
      <c r="AE70" s="100"/>
      <c r="AF70" s="59"/>
    </row>
    <row r="71" spans="1:32" x14ac:dyDescent="0.3">
      <c r="A71" s="9" t="s">
        <v>75</v>
      </c>
      <c r="B71" s="100">
        <v>0.17126267880742455</v>
      </c>
      <c r="C71" s="100">
        <v>0.18105091635640311</v>
      </c>
      <c r="D71" s="100">
        <v>0.19104630969614048</v>
      </c>
      <c r="E71" s="100">
        <v>0.20125238478910204</v>
      </c>
      <c r="F71" s="100">
        <v>0.21167272196609557</v>
      </c>
      <c r="G71" s="100">
        <v>0.22231095671840803</v>
      </c>
      <c r="H71" s="100">
        <v>0.23317078050106851</v>
      </c>
      <c r="I71" s="100">
        <v>0.24425594154738639</v>
      </c>
      <c r="J71" s="100">
        <v>0.25557024569492037</v>
      </c>
      <c r="K71" s="100">
        <v>0.26711755722303493</v>
      </c>
      <c r="L71" s="100">
        <v>0.27890179970220258</v>
      </c>
      <c r="M71" s="100">
        <v>0.29092695685521092</v>
      </c>
      <c r="N71" s="100">
        <v>0.30319707343043961</v>
      </c>
      <c r="O71" s="100">
        <v>0.31571625608737114</v>
      </c>
      <c r="P71" s="100">
        <v>0.36467653983570103</v>
      </c>
      <c r="Q71" s="100">
        <v>0.36897972300576237</v>
      </c>
      <c r="R71" s="100">
        <v>0.3733336837372303</v>
      </c>
      <c r="S71" s="100">
        <v>0.37773902120532971</v>
      </c>
      <c r="T71" s="100">
        <v>0.38219634165555255</v>
      </c>
      <c r="U71" s="100">
        <v>0.38670625848708806</v>
      </c>
      <c r="V71" s="100">
        <v>5.6210841473018718</v>
      </c>
      <c r="W71" s="100"/>
      <c r="X71" s="100"/>
      <c r="Y71" s="100"/>
      <c r="Z71" s="100"/>
      <c r="AA71" s="100"/>
      <c r="AB71" s="100"/>
      <c r="AC71" s="100"/>
      <c r="AD71" s="100"/>
      <c r="AE71" s="100"/>
      <c r="AF71" s="59"/>
    </row>
    <row r="72" spans="1:32" x14ac:dyDescent="0.3">
      <c r="A72" s="9" t="s">
        <v>76</v>
      </c>
      <c r="B72" s="100">
        <v>6.649463632765322E-2</v>
      </c>
      <c r="C72" s="100">
        <v>6.9475220617338337E-2</v>
      </c>
      <c r="D72" s="100">
        <v>7.2455804907023469E-2</v>
      </c>
      <c r="E72" s="100">
        <v>7.5436389196708545E-2</v>
      </c>
      <c r="F72" s="100">
        <v>7.8416973486393662E-2</v>
      </c>
      <c r="G72" s="100">
        <v>8.1397557776078794E-2</v>
      </c>
      <c r="H72" s="100">
        <v>8.437814206576387E-2</v>
      </c>
      <c r="I72" s="100">
        <v>8.7358726355448987E-2</v>
      </c>
      <c r="J72" s="100">
        <v>9.0339310645134119E-2</v>
      </c>
      <c r="K72" s="100">
        <v>9.3319894934819181E-2</v>
      </c>
      <c r="L72" s="100">
        <v>9.6300479224504298E-2</v>
      </c>
      <c r="M72" s="100">
        <v>9.9281063514189444E-2</v>
      </c>
      <c r="N72" s="100">
        <v>0.10226164780387453</v>
      </c>
      <c r="O72" s="100">
        <v>0.10524223209355962</v>
      </c>
      <c r="P72" s="100">
        <v>0.12014515354198525</v>
      </c>
      <c r="Q72" s="100">
        <v>0.12014515354198525</v>
      </c>
      <c r="R72" s="100">
        <v>0.12014515354198525</v>
      </c>
      <c r="S72" s="100">
        <v>0.12014515354198525</v>
      </c>
      <c r="T72" s="100">
        <v>0.12014515354198525</v>
      </c>
      <c r="U72" s="100">
        <v>0.12014515354198525</v>
      </c>
      <c r="V72" s="100">
        <v>1.9230290002004016</v>
      </c>
      <c r="W72" s="100"/>
      <c r="X72" s="100"/>
      <c r="Y72" s="100"/>
      <c r="Z72" s="100"/>
      <c r="AA72" s="100"/>
      <c r="AB72" s="100"/>
      <c r="AC72" s="100"/>
      <c r="AD72" s="100"/>
      <c r="AE72" s="100"/>
      <c r="AF72" s="59"/>
    </row>
    <row r="73" spans="1:32" x14ac:dyDescent="0.3">
      <c r="A73" s="57" t="s">
        <v>0</v>
      </c>
      <c r="B73" s="60">
        <v>2.3990738730405248</v>
      </c>
      <c r="C73" s="60">
        <v>2.5353691983452902</v>
      </c>
      <c r="D73" s="60">
        <v>2.6744859632050924</v>
      </c>
      <c r="E73" s="60">
        <v>2.8164721908488888</v>
      </c>
      <c r="F73" s="60">
        <v>2.9613766449966019</v>
      </c>
      <c r="G73" s="60">
        <v>3.1092488406479424</v>
      </c>
      <c r="H73" s="60">
        <v>3.2601390550227571</v>
      </c>
      <c r="I73" s="60">
        <v>3.4140983386549544</v>
      </c>
      <c r="J73" s="60">
        <v>3.5711785266421145</v>
      </c>
      <c r="K73" s="60">
        <v>3.7314322500529169</v>
      </c>
      <c r="L73" s="60">
        <v>3.894912947494543</v>
      </c>
      <c r="M73" s="60">
        <v>4.0616748768422308</v>
      </c>
      <c r="N73" s="60">
        <v>4.2317731271332022</v>
      </c>
      <c r="O73" s="60">
        <v>4.4052636306272364</v>
      </c>
      <c r="P73" s="60">
        <v>5.0870003426608292</v>
      </c>
      <c r="Q73" s="60">
        <v>5.1456092338924329</v>
      </c>
      <c r="R73" s="60">
        <v>5.2049097100405675</v>
      </c>
      <c r="S73" s="60">
        <v>5.2649099318072512</v>
      </c>
      <c r="T73" s="60">
        <v>5.3256181561907816</v>
      </c>
      <c r="U73" s="60">
        <v>5.3870427376220373</v>
      </c>
      <c r="V73" s="100">
        <v>78.481589575768211</v>
      </c>
      <c r="W73" s="60"/>
      <c r="X73" s="60"/>
      <c r="Y73" s="60"/>
      <c r="Z73" s="60"/>
      <c r="AA73" s="60"/>
      <c r="AB73" s="60"/>
      <c r="AC73" s="60"/>
      <c r="AD73" s="60"/>
      <c r="AE73" s="60"/>
      <c r="AF73" s="60"/>
    </row>
    <row r="74" spans="1:32" x14ac:dyDescent="0.3">
      <c r="A74" s="48" t="s">
        <v>31</v>
      </c>
      <c r="B74" s="36">
        <v>1.710506515038251</v>
      </c>
      <c r="C74" s="36">
        <v>1.6894235498212893</v>
      </c>
      <c r="D74" s="36">
        <v>1.6655354432599334</v>
      </c>
      <c r="E74" s="36">
        <v>1.6392124578282938</v>
      </c>
      <c r="F74" s="36">
        <v>1.6107926817142895</v>
      </c>
      <c r="G74" s="36">
        <v>1.5805844472140735</v>
      </c>
      <c r="H74" s="36">
        <v>1.5488685802631459</v>
      </c>
      <c r="I74" s="36">
        <v>1.5159004923867256</v>
      </c>
      <c r="J74" s="36">
        <v>1.4819121256194463</v>
      </c>
      <c r="K74" s="36">
        <v>1.4471137602585911</v>
      </c>
      <c r="L74" s="36">
        <v>1.411695694672888</v>
      </c>
      <c r="M74" s="36">
        <v>1.3758298057876992</v>
      </c>
      <c r="N74" s="36">
        <v>1.3396709983045949</v>
      </c>
      <c r="O74" s="36">
        <v>1.3033585501864768</v>
      </c>
      <c r="P74" s="36">
        <v>1.4065979847747152</v>
      </c>
      <c r="Q74" s="36">
        <v>1.3297232070923173</v>
      </c>
      <c r="R74" s="36">
        <v>1.2570538102849587</v>
      </c>
      <c r="S74" s="36">
        <v>1.1883594850925525</v>
      </c>
      <c r="T74" s="36">
        <v>1.1234225519351204</v>
      </c>
      <c r="U74" s="36">
        <v>1.0620372672418954</v>
      </c>
      <c r="V74" s="100">
        <v>28.687599408777256</v>
      </c>
      <c r="W74" s="36"/>
      <c r="X74" s="36"/>
      <c r="Y74" s="36"/>
      <c r="Z74" s="36"/>
      <c r="AA74" s="36"/>
      <c r="AB74" s="36"/>
      <c r="AC74" s="36"/>
      <c r="AD74" s="36"/>
      <c r="AE74" s="36"/>
      <c r="AF74" s="36"/>
    </row>
    <row r="75" spans="1:32" x14ac:dyDescent="0.3">
      <c r="A75" s="48" t="s">
        <v>32</v>
      </c>
      <c r="B75" s="36">
        <v>2.0694621972712954</v>
      </c>
      <c r="C75" s="36">
        <v>2.1233317884948382</v>
      </c>
      <c r="D75" s="36">
        <v>2.1746018338890138</v>
      </c>
      <c r="E75" s="36">
        <v>2.2233491556445144</v>
      </c>
      <c r="F75" s="36">
        <v>2.2696486114970287</v>
      </c>
      <c r="G75" s="36">
        <v>2.3135731422258314</v>
      </c>
      <c r="H75" s="36">
        <v>2.3551938180190226</v>
      </c>
      <c r="I75" s="36">
        <v>2.3945798837328409</v>
      </c>
      <c r="J75" s="36">
        <v>2.4317988030718105</v>
      </c>
      <c r="K75" s="36">
        <v>2.466916301715818</v>
      </c>
      <c r="L75" s="36">
        <v>2.4999964094195368</v>
      </c>
      <c r="M75" s="36">
        <v>2.5311015011090081</v>
      </c>
      <c r="N75" s="36">
        <v>2.5602923369995434</v>
      </c>
      <c r="O75" s="36">
        <v>2.5876281017585665</v>
      </c>
      <c r="P75" s="36">
        <v>2.9010452138069454</v>
      </c>
      <c r="Q75" s="36">
        <v>2.8489990733235619</v>
      </c>
      <c r="R75" s="36">
        <v>2.7978954458043588</v>
      </c>
      <c r="S75" s="36">
        <v>2.7477170112324489</v>
      </c>
      <c r="T75" s="36">
        <v>2.6984467750292338</v>
      </c>
      <c r="U75" s="36">
        <v>2.6500680617390286</v>
      </c>
      <c r="V75" s="100">
        <v>49.645645465784241</v>
      </c>
      <c r="W75" s="36"/>
      <c r="X75" s="36"/>
      <c r="Y75" s="36"/>
      <c r="Z75" s="36"/>
      <c r="AA75" s="36"/>
      <c r="AB75" s="36"/>
      <c r="AC75" s="36"/>
      <c r="AD75" s="36"/>
      <c r="AE75" s="36"/>
      <c r="AF75" s="36"/>
    </row>
    <row r="76" spans="1:32" x14ac:dyDescent="0.3">
      <c r="A76" s="48"/>
      <c r="B76" s="36"/>
      <c r="C76" s="36"/>
      <c r="D76" s="36"/>
      <c r="E76" s="36"/>
      <c r="F76" s="36"/>
      <c r="G76" s="36"/>
      <c r="H76" s="36"/>
      <c r="I76" s="36"/>
      <c r="J76" s="36"/>
      <c r="K76" s="36"/>
      <c r="L76" s="36"/>
      <c r="M76" s="36"/>
      <c r="N76" s="36"/>
      <c r="O76" s="36"/>
      <c r="P76" s="36"/>
      <c r="Q76" s="36"/>
      <c r="R76" s="36"/>
      <c r="S76" s="36"/>
      <c r="T76" s="36"/>
      <c r="U76" s="36"/>
      <c r="V76" s="36"/>
      <c r="W76" s="36"/>
    </row>
    <row r="77" spans="1:32" x14ac:dyDescent="0.3">
      <c r="A77" s="48"/>
      <c r="B77" s="36"/>
      <c r="C77" s="36"/>
      <c r="D77" s="36"/>
      <c r="E77" s="36"/>
      <c r="F77" s="36"/>
      <c r="G77" s="36"/>
      <c r="H77" s="36"/>
      <c r="I77" s="36"/>
      <c r="J77" s="36"/>
      <c r="K77" s="36"/>
      <c r="L77" s="36"/>
      <c r="M77" s="36"/>
      <c r="N77" s="36"/>
      <c r="O77" s="36"/>
      <c r="P77" s="36"/>
      <c r="Q77" s="36"/>
      <c r="R77" s="36"/>
      <c r="S77" s="36"/>
      <c r="T77" s="36"/>
      <c r="U77" s="36"/>
      <c r="V77" s="36"/>
      <c r="W77" s="36"/>
    </row>
    <row r="78" spans="1:32" x14ac:dyDescent="0.3">
      <c r="A78" s="58"/>
    </row>
    <row r="79" spans="1:32" x14ac:dyDescent="0.3">
      <c r="A79" s="58"/>
    </row>
    <row r="80" spans="1:32" x14ac:dyDescent="0.3">
      <c r="A80" s="2" t="s">
        <v>675</v>
      </c>
      <c r="B80" s="2" t="s">
        <v>629</v>
      </c>
      <c r="C80" s="48"/>
      <c r="D80" s="48"/>
      <c r="E80" s="48"/>
    </row>
    <row r="81" spans="1:5" x14ac:dyDescent="0.3">
      <c r="A81" s="72" t="s">
        <v>579</v>
      </c>
      <c r="B81" s="72"/>
      <c r="C81" s="94"/>
      <c r="D81" s="94"/>
      <c r="E81" s="48"/>
    </row>
    <row r="82" spans="1:5" x14ac:dyDescent="0.3">
      <c r="A82" s="38" t="s">
        <v>0</v>
      </c>
      <c r="B82" s="81">
        <v>78.481589575768211</v>
      </c>
      <c r="C82" s="114"/>
      <c r="D82" s="114"/>
      <c r="E82" s="48"/>
    </row>
    <row r="83" spans="1:5" x14ac:dyDescent="0.3">
      <c r="A83" s="38" t="s">
        <v>31</v>
      </c>
      <c r="B83" s="81">
        <v>28.687599408777256</v>
      </c>
      <c r="C83" s="114"/>
      <c r="D83" s="114"/>
      <c r="E83" s="48"/>
    </row>
    <row r="84" spans="1:5" x14ac:dyDescent="0.3">
      <c r="A84" s="38" t="s">
        <v>32</v>
      </c>
      <c r="B84" s="81">
        <v>49.645645465784241</v>
      </c>
      <c r="C84" s="114"/>
      <c r="D84" s="114"/>
      <c r="E84" s="48"/>
    </row>
    <row r="85" spans="1:5" x14ac:dyDescent="0.3">
      <c r="C85" s="48"/>
      <c r="D85" s="48"/>
      <c r="E85" s="48"/>
    </row>
    <row r="86" spans="1:5" x14ac:dyDescent="0.3">
      <c r="C86" s="48"/>
      <c r="D86" s="48"/>
      <c r="E86" s="48"/>
    </row>
  </sheetData>
  <mergeCells count="1">
    <mergeCell ref="AK35:AQ35"/>
  </mergeCells>
  <hyperlinks>
    <hyperlink ref="A22" r:id="rId1" display="http://www.transportation.gov/sites/dot.gov/files/docs/Tiger_Benefit-Cost_Analysis_%28BCA%29_Resource_Guide_1.pdf"/>
    <hyperlink ref="A9" r:id="rId2"/>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86"/>
  <sheetViews>
    <sheetView workbookViewId="0">
      <selection sqref="A1:XFD1048576"/>
    </sheetView>
  </sheetViews>
  <sheetFormatPr defaultRowHeight="14.4" x14ac:dyDescent="0.3"/>
  <cols>
    <col min="1" max="1" width="48" customWidth="1"/>
    <col min="2" max="4" width="20.109375" bestFit="1" customWidth="1"/>
    <col min="5" max="5" width="14.88671875" customWidth="1"/>
    <col min="6" max="7" width="14.33203125" bestFit="1" customWidth="1"/>
    <col min="8" max="8" width="10.88671875" bestFit="1" customWidth="1"/>
    <col min="9" max="9" width="18" customWidth="1"/>
    <col min="10" max="10" width="13.88671875" customWidth="1"/>
    <col min="11" max="11" width="14.5546875" customWidth="1"/>
  </cols>
  <sheetData>
    <row r="1" spans="1:6" ht="18" x14ac:dyDescent="0.35">
      <c r="A1" s="83" t="s">
        <v>189</v>
      </c>
    </row>
    <row r="2" spans="1:6" x14ac:dyDescent="0.3">
      <c r="A2" s="57"/>
    </row>
    <row r="3" spans="1:6" x14ac:dyDescent="0.3">
      <c r="A3" s="68"/>
    </row>
    <row r="4" spans="1:6" x14ac:dyDescent="0.3">
      <c r="A4" t="s">
        <v>202</v>
      </c>
      <c r="B4" s="45">
        <v>0.9</v>
      </c>
    </row>
    <row r="5" spans="1:6" x14ac:dyDescent="0.3">
      <c r="A5" t="s">
        <v>510</v>
      </c>
      <c r="B5" s="159">
        <v>2021</v>
      </c>
    </row>
    <row r="6" spans="1:6" x14ac:dyDescent="0.3">
      <c r="A6" t="s">
        <v>512</v>
      </c>
      <c r="B6" s="158">
        <v>0.5</v>
      </c>
    </row>
    <row r="7" spans="1:6" x14ac:dyDescent="0.3">
      <c r="B7" s="45"/>
    </row>
    <row r="8" spans="1:6" x14ac:dyDescent="0.3">
      <c r="B8" s="45"/>
    </row>
    <row r="9" spans="1:6" x14ac:dyDescent="0.3">
      <c r="A9" s="40"/>
      <c r="B9" s="72" t="s">
        <v>509</v>
      </c>
      <c r="C9" s="72" t="s">
        <v>493</v>
      </c>
      <c r="D9" s="72" t="s">
        <v>511</v>
      </c>
      <c r="E9" s="245" t="s">
        <v>38</v>
      </c>
      <c r="F9" s="247" t="s">
        <v>513</v>
      </c>
    </row>
    <row r="10" spans="1:6" x14ac:dyDescent="0.3">
      <c r="A10" s="233" t="s">
        <v>201</v>
      </c>
      <c r="B10" s="236"/>
      <c r="C10" s="235"/>
      <c r="D10" s="235"/>
      <c r="E10" s="38"/>
      <c r="F10" s="37"/>
    </row>
    <row r="11" spans="1:6" x14ac:dyDescent="0.3">
      <c r="A11" s="389" t="s">
        <v>660</v>
      </c>
      <c r="B11" s="239">
        <v>48770100</v>
      </c>
      <c r="C11" s="242">
        <v>20</v>
      </c>
      <c r="D11" s="246">
        <v>5.0000000000000044E-2</v>
      </c>
      <c r="E11" s="237">
        <v>2194654.5000000019</v>
      </c>
      <c r="F11" s="37">
        <v>208250</v>
      </c>
    </row>
    <row r="12" spans="1:6" x14ac:dyDescent="0.3">
      <c r="A12" s="390" t="s">
        <v>477</v>
      </c>
      <c r="B12" s="239">
        <v>42795500</v>
      </c>
      <c r="C12" s="242">
        <v>30</v>
      </c>
      <c r="D12" s="246">
        <v>0.3666666666666667</v>
      </c>
      <c r="E12" s="237">
        <v>14122515.000000002</v>
      </c>
      <c r="F12" s="37">
        <v>1187100</v>
      </c>
    </row>
    <row r="13" spans="1:6" x14ac:dyDescent="0.3">
      <c r="A13" s="389" t="s">
        <v>661</v>
      </c>
      <c r="B13" s="239">
        <v>70972500</v>
      </c>
      <c r="C13" s="242">
        <v>30</v>
      </c>
      <c r="D13" s="246">
        <v>0.3666666666666667</v>
      </c>
      <c r="E13" s="237">
        <v>23420925.000000004</v>
      </c>
      <c r="F13" s="37">
        <v>2374200</v>
      </c>
    </row>
    <row r="14" spans="1:6" x14ac:dyDescent="0.3">
      <c r="A14" s="390" t="s">
        <v>479</v>
      </c>
      <c r="B14" s="239">
        <v>12877300</v>
      </c>
      <c r="C14" s="242">
        <v>10</v>
      </c>
      <c r="D14" s="246">
        <v>0</v>
      </c>
      <c r="E14" s="237">
        <v>0</v>
      </c>
      <c r="F14" s="37">
        <v>0</v>
      </c>
    </row>
    <row r="15" spans="1:6" x14ac:dyDescent="0.3">
      <c r="A15" s="390" t="s">
        <v>480</v>
      </c>
      <c r="B15" s="239">
        <v>4247700</v>
      </c>
      <c r="C15" s="242">
        <v>30</v>
      </c>
      <c r="D15" s="246">
        <v>0.3666666666666667</v>
      </c>
      <c r="E15" s="237">
        <v>1401741</v>
      </c>
      <c r="F15" s="37">
        <v>566150</v>
      </c>
    </row>
    <row r="16" spans="1:6" x14ac:dyDescent="0.3">
      <c r="A16" s="234" t="s">
        <v>472</v>
      </c>
      <c r="B16" s="240"/>
      <c r="C16" s="243"/>
      <c r="D16" s="246"/>
      <c r="E16" s="237">
        <v>0</v>
      </c>
      <c r="F16" s="37"/>
    </row>
    <row r="17" spans="1:16" x14ac:dyDescent="0.3">
      <c r="A17" s="390" t="s">
        <v>481</v>
      </c>
      <c r="B17" s="239">
        <v>3447200</v>
      </c>
      <c r="C17" s="242">
        <v>25</v>
      </c>
      <c r="D17" s="246">
        <v>0.24</v>
      </c>
      <c r="E17" s="237">
        <v>744595.2</v>
      </c>
      <c r="F17" s="37">
        <v>20200</v>
      </c>
    </row>
    <row r="18" spans="1:16" x14ac:dyDescent="0.3">
      <c r="A18" s="390" t="s">
        <v>482</v>
      </c>
      <c r="B18" s="239">
        <v>10608500</v>
      </c>
      <c r="C18" s="242">
        <v>75</v>
      </c>
      <c r="D18" s="246">
        <v>0.74666666666666659</v>
      </c>
      <c r="E18" s="237">
        <v>7128911.9999999991</v>
      </c>
      <c r="F18" s="37">
        <v>473700</v>
      </c>
    </row>
    <row r="19" spans="1:16" x14ac:dyDescent="0.3">
      <c r="A19" s="390" t="s">
        <v>483</v>
      </c>
      <c r="B19" s="239">
        <v>6300800</v>
      </c>
      <c r="C19" s="242">
        <v>75</v>
      </c>
      <c r="D19" s="246">
        <v>0.74666666666666659</v>
      </c>
      <c r="E19" s="237">
        <v>4234137.5999999996</v>
      </c>
      <c r="F19" s="37">
        <v>0</v>
      </c>
    </row>
    <row r="20" spans="1:16" x14ac:dyDescent="0.3">
      <c r="A20" s="390" t="s">
        <v>484</v>
      </c>
      <c r="B20" s="239">
        <v>21260400</v>
      </c>
      <c r="C20" s="242">
        <v>75</v>
      </c>
      <c r="D20" s="246">
        <v>0.74666666666666659</v>
      </c>
      <c r="E20" s="237">
        <v>14286988.799999999</v>
      </c>
      <c r="F20" s="37">
        <v>217600</v>
      </c>
    </row>
    <row r="21" spans="1:16" x14ac:dyDescent="0.3">
      <c r="A21" s="390" t="s">
        <v>485</v>
      </c>
      <c r="B21" s="239">
        <v>8086900</v>
      </c>
      <c r="C21" s="242">
        <v>25</v>
      </c>
      <c r="D21" s="246">
        <v>0.24</v>
      </c>
      <c r="E21" s="237">
        <v>1746770.4</v>
      </c>
      <c r="F21" s="37">
        <v>48650</v>
      </c>
    </row>
    <row r="22" spans="1:16" x14ac:dyDescent="0.3">
      <c r="A22" s="234" t="s">
        <v>0</v>
      </c>
      <c r="B22" s="239">
        <v>229366900</v>
      </c>
      <c r="C22" s="244"/>
      <c r="D22" s="244"/>
      <c r="E22" s="239"/>
      <c r="F22" s="239">
        <v>5095850</v>
      </c>
      <c r="N22" s="9"/>
    </row>
    <row r="23" spans="1:16" x14ac:dyDescent="0.3">
      <c r="B23" s="45"/>
      <c r="D23" s="48"/>
      <c r="N23" s="9"/>
    </row>
    <row r="24" spans="1:16" x14ac:dyDescent="0.3">
      <c r="N24" s="9"/>
    </row>
    <row r="25" spans="1:16" x14ac:dyDescent="0.3">
      <c r="A25" s="2"/>
      <c r="N25" s="9"/>
    </row>
    <row r="26" spans="1:16" x14ac:dyDescent="0.3">
      <c r="B26" s="73" t="s">
        <v>322</v>
      </c>
      <c r="N26" s="9"/>
    </row>
    <row r="27" spans="1:16" x14ac:dyDescent="0.3">
      <c r="A27" t="s">
        <v>188</v>
      </c>
      <c r="B27" s="82">
        <v>5095850</v>
      </c>
      <c r="N27" s="9"/>
    </row>
    <row r="28" spans="1:16" x14ac:dyDescent="0.3">
      <c r="B28" s="9"/>
      <c r="D28" s="9"/>
      <c r="E28" s="9"/>
      <c r="F28" s="9"/>
      <c r="N28" s="9"/>
    </row>
    <row r="29" spans="1:16" x14ac:dyDescent="0.3">
      <c r="B29" s="9"/>
      <c r="C29" s="52">
        <v>2040</v>
      </c>
      <c r="D29" s="57"/>
      <c r="E29" s="57"/>
      <c r="F29" s="9"/>
      <c r="M29" s="87"/>
      <c r="N29" s="407"/>
      <c r="O29" s="87"/>
      <c r="P29" s="87"/>
    </row>
    <row r="30" spans="1:16" x14ac:dyDescent="0.3">
      <c r="A30" t="s">
        <v>201</v>
      </c>
      <c r="B30" s="74"/>
      <c r="C30" s="406">
        <v>41139835.500000007</v>
      </c>
      <c r="D30" s="106"/>
      <c r="E30" s="106"/>
      <c r="F30" s="9"/>
      <c r="I30" s="89"/>
      <c r="J30" s="89"/>
      <c r="K30" s="89"/>
      <c r="M30" s="87"/>
      <c r="N30" s="407"/>
      <c r="O30" s="87"/>
      <c r="P30" s="87"/>
    </row>
    <row r="31" spans="1:16" x14ac:dyDescent="0.3">
      <c r="A31" t="s">
        <v>472</v>
      </c>
      <c r="B31" s="74"/>
      <c r="C31" s="406">
        <v>28141403.999999996</v>
      </c>
      <c r="D31" s="106"/>
      <c r="E31" s="106"/>
      <c r="F31" s="9"/>
      <c r="I31" s="89"/>
      <c r="J31" s="89"/>
      <c r="K31" s="89"/>
      <c r="M31" s="87"/>
      <c r="N31" s="407"/>
      <c r="O31" s="87"/>
      <c r="P31" s="87"/>
    </row>
    <row r="32" spans="1:16" x14ac:dyDescent="0.3">
      <c r="A32" s="48" t="s">
        <v>190</v>
      </c>
      <c r="B32" s="75"/>
      <c r="C32" s="76">
        <v>74377089.5</v>
      </c>
      <c r="D32" s="76"/>
      <c r="E32" s="76"/>
      <c r="F32" s="9"/>
      <c r="M32" s="87"/>
      <c r="N32" s="407"/>
      <c r="O32" s="87"/>
      <c r="P32" s="87"/>
    </row>
    <row r="33" spans="1:16" x14ac:dyDescent="0.3">
      <c r="A33" s="48" t="s">
        <v>31</v>
      </c>
      <c r="B33" s="77"/>
      <c r="C33" s="75">
        <v>14663191.796554113</v>
      </c>
      <c r="D33" s="76"/>
      <c r="E33" s="76"/>
      <c r="F33" s="9"/>
      <c r="M33" s="87"/>
      <c r="N33" s="407"/>
      <c r="O33" s="87"/>
      <c r="P33" s="87"/>
    </row>
    <row r="34" spans="1:16" x14ac:dyDescent="0.3">
      <c r="A34" s="48" t="s">
        <v>32</v>
      </c>
      <c r="B34" s="77"/>
      <c r="C34" s="75">
        <v>36588599.535793096</v>
      </c>
      <c r="D34" s="76"/>
      <c r="E34" s="76"/>
      <c r="F34" s="76"/>
      <c r="M34" s="87"/>
      <c r="N34" s="407"/>
      <c r="O34" s="87"/>
      <c r="P34" s="87"/>
    </row>
    <row r="35" spans="1:16" x14ac:dyDescent="0.3">
      <c r="D35" s="9"/>
      <c r="E35" s="9"/>
      <c r="F35" s="9"/>
      <c r="M35" s="87"/>
      <c r="N35" s="408"/>
      <c r="O35" s="90"/>
      <c r="P35" s="90"/>
    </row>
    <row r="36" spans="1:16" x14ac:dyDescent="0.3">
      <c r="A36" s="72" t="s">
        <v>327</v>
      </c>
      <c r="B36" s="78" t="s">
        <v>322</v>
      </c>
      <c r="C36" s="115"/>
      <c r="D36" s="109"/>
      <c r="E36" s="9"/>
      <c r="F36" s="9"/>
      <c r="M36" s="87"/>
      <c r="N36" s="87"/>
      <c r="O36" s="87"/>
      <c r="P36" s="87"/>
    </row>
    <row r="37" spans="1:16" x14ac:dyDescent="0.3">
      <c r="A37" s="79" t="s">
        <v>0</v>
      </c>
      <c r="B37" s="80">
        <v>74.377089499999997</v>
      </c>
      <c r="C37" s="116"/>
      <c r="D37" s="116"/>
      <c r="M37" s="87"/>
      <c r="N37" s="86"/>
      <c r="O37" s="86"/>
      <c r="P37" s="86"/>
    </row>
    <row r="38" spans="1:16" x14ac:dyDescent="0.3">
      <c r="A38" s="38" t="s">
        <v>31</v>
      </c>
      <c r="B38" s="81">
        <v>14.663191796554113</v>
      </c>
      <c r="C38" s="114"/>
      <c r="D38" s="114"/>
      <c r="N38" s="44"/>
      <c r="O38" s="44"/>
      <c r="P38" s="44"/>
    </row>
    <row r="39" spans="1:16" x14ac:dyDescent="0.3">
      <c r="A39" s="38" t="s">
        <v>32</v>
      </c>
      <c r="B39" s="81">
        <v>36.588599535793094</v>
      </c>
      <c r="C39" s="114"/>
      <c r="D39" s="114"/>
      <c r="N39" s="44"/>
      <c r="O39" s="44"/>
      <c r="P39" s="44"/>
    </row>
    <row r="40" spans="1:16" x14ac:dyDescent="0.3">
      <c r="C40" s="48"/>
      <c r="D40" s="48"/>
    </row>
    <row r="41" spans="1:16" x14ac:dyDescent="0.3">
      <c r="A41" s="2"/>
      <c r="C41" s="48"/>
      <c r="D41" s="48"/>
    </row>
    <row r="42" spans="1:16" x14ac:dyDescent="0.3">
      <c r="B42" s="73"/>
    </row>
    <row r="43" spans="1:16" x14ac:dyDescent="0.3">
      <c r="B43" s="82"/>
    </row>
    <row r="44" spans="1:16" x14ac:dyDescent="0.3">
      <c r="B44" s="9"/>
    </row>
    <row r="45" spans="1:16" x14ac:dyDescent="0.3">
      <c r="B45" s="9"/>
      <c r="C45" s="52"/>
      <c r="D45" s="2"/>
      <c r="E45" s="2"/>
    </row>
    <row r="46" spans="1:16" x14ac:dyDescent="0.3">
      <c r="A46" s="93"/>
      <c r="B46" s="76"/>
      <c r="C46" s="108"/>
      <c r="D46" s="108"/>
      <c r="E46" s="108"/>
    </row>
    <row r="47" spans="1:16" x14ac:dyDescent="0.3">
      <c r="A47" s="93"/>
      <c r="B47" s="76"/>
      <c r="C47" s="108"/>
      <c r="D47" s="108"/>
      <c r="E47" s="108"/>
    </row>
    <row r="48" spans="1:16" x14ac:dyDescent="0.3">
      <c r="A48" s="93"/>
      <c r="B48" s="76"/>
      <c r="C48" s="76"/>
      <c r="D48" s="76"/>
      <c r="E48" s="76"/>
      <c r="H48" s="87"/>
      <c r="I48" s="87"/>
      <c r="J48" s="87"/>
    </row>
    <row r="49" spans="1:10" x14ac:dyDescent="0.3">
      <c r="A49" s="93"/>
      <c r="B49" s="107"/>
      <c r="C49" s="76"/>
      <c r="D49" s="76"/>
      <c r="E49" s="76"/>
      <c r="H49" s="87"/>
      <c r="I49" s="87"/>
      <c r="J49" s="87"/>
    </row>
    <row r="50" spans="1:10" x14ac:dyDescent="0.3">
      <c r="A50" s="93"/>
      <c r="B50" s="107"/>
      <c r="C50" s="76"/>
      <c r="D50" s="76"/>
      <c r="E50" s="76"/>
      <c r="H50" s="87"/>
      <c r="I50" s="87"/>
      <c r="J50" s="87"/>
    </row>
    <row r="51" spans="1:10" x14ac:dyDescent="0.3">
      <c r="A51" s="93"/>
      <c r="B51" s="93"/>
      <c r="C51" s="93"/>
      <c r="D51" s="93"/>
      <c r="E51" s="93"/>
      <c r="H51" s="90"/>
      <c r="I51" s="90"/>
      <c r="J51" s="90"/>
    </row>
    <row r="52" spans="1:10" x14ac:dyDescent="0.3">
      <c r="A52" s="71"/>
      <c r="B52" s="109"/>
      <c r="C52" s="109"/>
      <c r="D52" s="109"/>
      <c r="E52" s="93"/>
    </row>
    <row r="53" spans="1:10" x14ac:dyDescent="0.3">
      <c r="A53" s="110"/>
      <c r="B53" s="111"/>
      <c r="C53" s="111"/>
      <c r="D53" s="111"/>
      <c r="E53" s="93"/>
      <c r="H53" s="88"/>
      <c r="I53" s="88"/>
      <c r="J53" s="88"/>
    </row>
    <row r="54" spans="1:10" x14ac:dyDescent="0.3">
      <c r="A54" s="93"/>
      <c r="B54" s="112"/>
      <c r="C54" s="112"/>
      <c r="D54" s="112"/>
      <c r="E54" s="93"/>
      <c r="H54" s="44"/>
      <c r="I54" s="44"/>
      <c r="J54" s="44"/>
    </row>
    <row r="55" spans="1:10" x14ac:dyDescent="0.3">
      <c r="A55" s="93"/>
      <c r="B55" s="112"/>
      <c r="C55" s="112"/>
      <c r="D55" s="112"/>
      <c r="E55" s="93"/>
      <c r="H55" s="44"/>
      <c r="I55" s="44"/>
      <c r="J55" s="44"/>
    </row>
    <row r="56" spans="1:10" x14ac:dyDescent="0.3">
      <c r="A56" s="93"/>
      <c r="B56" s="93"/>
      <c r="C56" s="93"/>
      <c r="D56" s="93"/>
      <c r="E56" s="93"/>
    </row>
    <row r="57" spans="1:10" x14ac:dyDescent="0.3">
      <c r="A57" s="93"/>
      <c r="B57" s="93"/>
      <c r="C57" s="93"/>
      <c r="D57" s="93"/>
      <c r="E57" s="93"/>
    </row>
    <row r="58" spans="1:10" x14ac:dyDescent="0.3">
      <c r="A58" s="93"/>
      <c r="B58" s="93"/>
      <c r="C58" s="93"/>
      <c r="D58" s="93"/>
      <c r="E58" s="93"/>
    </row>
    <row r="59" spans="1:10" x14ac:dyDescent="0.3">
      <c r="A59" s="93"/>
      <c r="B59" s="93"/>
      <c r="C59" s="93"/>
      <c r="D59" s="93"/>
      <c r="E59" s="93"/>
    </row>
    <row r="60" spans="1:10" x14ac:dyDescent="0.3">
      <c r="A60" s="93"/>
      <c r="B60" s="93"/>
      <c r="C60" s="93"/>
      <c r="D60" s="93"/>
      <c r="E60" s="93"/>
    </row>
    <row r="61" spans="1:10" x14ac:dyDescent="0.3">
      <c r="A61" s="93"/>
      <c r="B61" s="93"/>
      <c r="C61" s="93"/>
      <c r="D61" s="93"/>
      <c r="E61" s="93"/>
    </row>
    <row r="62" spans="1:10" x14ac:dyDescent="0.3">
      <c r="A62" s="93"/>
      <c r="B62" s="93"/>
      <c r="C62" s="93"/>
      <c r="D62" s="93"/>
      <c r="E62" s="93"/>
    </row>
    <row r="63" spans="1:10" x14ac:dyDescent="0.3">
      <c r="A63" s="93"/>
      <c r="B63" s="93"/>
      <c r="C63" s="93"/>
      <c r="D63" s="93"/>
      <c r="E63" s="93"/>
    </row>
    <row r="64" spans="1:10" x14ac:dyDescent="0.3">
      <c r="A64" s="93"/>
      <c r="B64" s="93"/>
      <c r="C64" s="93"/>
      <c r="D64" s="93"/>
      <c r="E64" s="93"/>
    </row>
    <row r="65" spans="1:5" x14ac:dyDescent="0.3">
      <c r="A65" s="93"/>
      <c r="B65" s="93"/>
      <c r="C65" s="93"/>
      <c r="D65" s="93"/>
      <c r="E65" s="93"/>
    </row>
    <row r="66" spans="1:5" x14ac:dyDescent="0.3">
      <c r="A66" s="93"/>
      <c r="B66" s="93"/>
      <c r="C66" s="93"/>
      <c r="D66" s="93"/>
      <c r="E66" s="93"/>
    </row>
    <row r="67" spans="1:5" x14ac:dyDescent="0.3">
      <c r="A67" s="93"/>
      <c r="B67" s="93"/>
      <c r="C67" s="93"/>
      <c r="D67" s="93"/>
      <c r="E67" s="93"/>
    </row>
    <row r="68" spans="1:5" x14ac:dyDescent="0.3">
      <c r="A68" s="93"/>
      <c r="B68" s="93"/>
      <c r="C68" s="93"/>
      <c r="D68" s="93"/>
      <c r="E68" s="93"/>
    </row>
    <row r="69" spans="1:5" x14ac:dyDescent="0.3">
      <c r="A69" s="93"/>
      <c r="B69" s="93"/>
      <c r="C69" s="93"/>
      <c r="D69" s="93"/>
      <c r="E69" s="93"/>
    </row>
    <row r="70" spans="1:5" x14ac:dyDescent="0.3">
      <c r="A70" s="93"/>
      <c r="B70" s="93"/>
      <c r="C70" s="93"/>
      <c r="D70" s="93"/>
      <c r="E70" s="93"/>
    </row>
    <row r="71" spans="1:5" x14ac:dyDescent="0.3">
      <c r="A71" s="93"/>
      <c r="B71" s="93"/>
      <c r="C71" s="93"/>
      <c r="D71" s="93"/>
      <c r="E71" s="93"/>
    </row>
    <row r="72" spans="1:5" x14ac:dyDescent="0.3">
      <c r="A72" s="93"/>
      <c r="B72" s="93"/>
      <c r="C72" s="93"/>
      <c r="D72" s="93"/>
      <c r="E72" s="93"/>
    </row>
    <row r="73" spans="1:5" x14ac:dyDescent="0.3">
      <c r="A73" s="93"/>
      <c r="B73" s="93"/>
      <c r="C73" s="93"/>
      <c r="D73" s="93"/>
      <c r="E73" s="93"/>
    </row>
    <row r="74" spans="1:5" x14ac:dyDescent="0.3">
      <c r="A74" s="93"/>
      <c r="B74" s="93"/>
      <c r="C74" s="93"/>
      <c r="D74" s="93"/>
      <c r="E74" s="93"/>
    </row>
    <row r="75" spans="1:5" x14ac:dyDescent="0.3">
      <c r="A75" s="93"/>
      <c r="B75" s="93"/>
      <c r="C75" s="93"/>
      <c r="D75" s="93"/>
      <c r="E75" s="93"/>
    </row>
    <row r="76" spans="1:5" x14ac:dyDescent="0.3">
      <c r="A76" s="93"/>
      <c r="B76" s="93"/>
      <c r="C76" s="93"/>
      <c r="D76" s="93"/>
      <c r="E76" s="93"/>
    </row>
    <row r="77" spans="1:5" x14ac:dyDescent="0.3">
      <c r="A77" s="93"/>
      <c r="B77" s="93"/>
      <c r="C77" s="93"/>
      <c r="D77" s="93"/>
      <c r="E77" s="93"/>
    </row>
    <row r="78" spans="1:5" x14ac:dyDescent="0.3">
      <c r="A78" s="93"/>
      <c r="B78" s="93"/>
      <c r="C78" s="93"/>
      <c r="D78" s="93"/>
      <c r="E78" s="93"/>
    </row>
    <row r="79" spans="1:5" x14ac:dyDescent="0.3">
      <c r="A79" s="93"/>
      <c r="B79" s="93"/>
      <c r="C79" s="93"/>
      <c r="D79" s="93"/>
      <c r="E79" s="93"/>
    </row>
    <row r="80" spans="1:5" x14ac:dyDescent="0.3">
      <c r="A80" s="93"/>
      <c r="B80" s="93"/>
      <c r="C80" s="93"/>
      <c r="D80" s="93"/>
      <c r="E80" s="93"/>
    </row>
    <row r="81" spans="1:5" x14ac:dyDescent="0.3">
      <c r="A81" s="93"/>
      <c r="B81" s="93"/>
      <c r="C81" s="93"/>
      <c r="D81" s="93"/>
      <c r="E81" s="93"/>
    </row>
    <row r="82" spans="1:5" x14ac:dyDescent="0.3">
      <c r="A82" s="93"/>
      <c r="B82" s="93"/>
      <c r="C82" s="93"/>
      <c r="D82" s="93"/>
      <c r="E82" s="93"/>
    </row>
    <row r="83" spans="1:5" x14ac:dyDescent="0.3">
      <c r="A83" s="93"/>
      <c r="B83" s="93"/>
      <c r="C83" s="93"/>
      <c r="D83" s="93"/>
      <c r="E83" s="93"/>
    </row>
    <row r="84" spans="1:5" x14ac:dyDescent="0.3">
      <c r="A84" s="93"/>
      <c r="B84" s="93"/>
      <c r="C84" s="93"/>
      <c r="D84" s="93"/>
      <c r="E84" s="93"/>
    </row>
    <row r="85" spans="1:5" x14ac:dyDescent="0.3">
      <c r="A85" s="93"/>
      <c r="B85" s="93"/>
      <c r="C85" s="93"/>
      <c r="D85" s="93"/>
      <c r="E85" s="93"/>
    </row>
    <row r="86" spans="1:5" x14ac:dyDescent="0.3">
      <c r="A86" s="93"/>
      <c r="B86" s="93"/>
      <c r="C86" s="93"/>
      <c r="D86" s="93"/>
      <c r="E86" s="93"/>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C44"/>
  <sheetViews>
    <sheetView workbookViewId="0">
      <selection sqref="A1:XFD1048576"/>
    </sheetView>
  </sheetViews>
  <sheetFormatPr defaultRowHeight="14.4" x14ac:dyDescent="0.3"/>
  <cols>
    <col min="1" max="1" width="28.88671875" customWidth="1"/>
    <col min="2" max="2" width="12" bestFit="1" customWidth="1"/>
    <col min="3" max="3" width="26" customWidth="1"/>
    <col min="4" max="21" width="10.5546875" bestFit="1" customWidth="1"/>
    <col min="22" max="22" width="11.109375" bestFit="1" customWidth="1"/>
    <col min="23" max="23" width="37.33203125" bestFit="1" customWidth="1"/>
  </cols>
  <sheetData>
    <row r="1" spans="1:29" ht="18" x14ac:dyDescent="0.35">
      <c r="A1" s="83" t="s">
        <v>654</v>
      </c>
    </row>
    <row r="2" spans="1:29" x14ac:dyDescent="0.3">
      <c r="W2" s="354"/>
      <c r="X2" s="350">
        <v>2021</v>
      </c>
      <c r="Y2" s="350">
        <v>2025</v>
      </c>
      <c r="Z2" s="350">
        <v>2030</v>
      </c>
      <c r="AA2" s="350">
        <v>2035</v>
      </c>
      <c r="AB2" s="350">
        <v>2040</v>
      </c>
      <c r="AC2" s="350" t="s">
        <v>0</v>
      </c>
    </row>
    <row r="3" spans="1:29" x14ac:dyDescent="0.3">
      <c r="B3" t="s">
        <v>342</v>
      </c>
      <c r="C3" t="s">
        <v>341</v>
      </c>
      <c r="W3" s="353" t="s">
        <v>608</v>
      </c>
      <c r="X3" s="355">
        <v>0.47749624827729703</v>
      </c>
      <c r="Y3" s="355">
        <v>0.61301890363311884</v>
      </c>
      <c r="Z3" s="355">
        <v>0.72446169162391194</v>
      </c>
      <c r="AA3" s="355">
        <v>0.84811851769285496</v>
      </c>
      <c r="AB3" s="355">
        <v>0.99234620436176557</v>
      </c>
      <c r="AC3" s="356">
        <v>14.786755550213382</v>
      </c>
    </row>
    <row r="4" spans="1:29" x14ac:dyDescent="0.3">
      <c r="A4" t="s">
        <v>309</v>
      </c>
      <c r="B4" s="46">
        <v>12.9</v>
      </c>
      <c r="C4" s="35">
        <v>13.281896154200867</v>
      </c>
      <c r="W4" s="353" t="s">
        <v>606</v>
      </c>
      <c r="X4" s="355">
        <v>0.34044822577701517</v>
      </c>
      <c r="Y4" s="355">
        <v>0.33344166652799351</v>
      </c>
      <c r="Z4" s="355">
        <v>0.28095873446832959</v>
      </c>
      <c r="AA4" s="355">
        <v>0.23451183752287549</v>
      </c>
      <c r="AB4" s="355">
        <v>0.1956377000089396</v>
      </c>
      <c r="AC4" s="356">
        <v>5.5237510482795003</v>
      </c>
    </row>
    <row r="5" spans="1:29" x14ac:dyDescent="0.3">
      <c r="A5" s="10" t="s">
        <v>313</v>
      </c>
    </row>
    <row r="6" spans="1:29" x14ac:dyDescent="0.3">
      <c r="A6" s="70"/>
    </row>
    <row r="7" spans="1:29" x14ac:dyDescent="0.3">
      <c r="A7" s="413" t="s">
        <v>713</v>
      </c>
    </row>
    <row r="8" spans="1:29" x14ac:dyDescent="0.3">
      <c r="A8" s="69" t="s">
        <v>354</v>
      </c>
      <c r="B8">
        <v>15</v>
      </c>
    </row>
    <row r="9" spans="1:29" x14ac:dyDescent="0.3">
      <c r="A9" s="66" t="s">
        <v>356</v>
      </c>
      <c r="B9">
        <v>15</v>
      </c>
    </row>
    <row r="10" spans="1:29" x14ac:dyDescent="0.3">
      <c r="A10" s="66" t="s">
        <v>357</v>
      </c>
      <c r="B10">
        <v>0</v>
      </c>
    </row>
    <row r="11" spans="1:29" x14ac:dyDescent="0.3">
      <c r="A11" s="70"/>
    </row>
    <row r="12" spans="1:29" x14ac:dyDescent="0.3">
      <c r="A12" s="69"/>
    </row>
    <row r="14" spans="1:29" ht="15" thickBot="1" x14ac:dyDescent="0.35">
      <c r="A14" t="s">
        <v>344</v>
      </c>
      <c r="B14" s="151">
        <v>1.2E-2</v>
      </c>
      <c r="C14" t="s">
        <v>345</v>
      </c>
      <c r="W14" s="347"/>
    </row>
    <row r="15" spans="1:29" ht="15" thickBot="1" x14ac:dyDescent="0.35">
      <c r="B15" s="2">
        <v>2021</v>
      </c>
      <c r="C15" s="2">
        <v>2022</v>
      </c>
      <c r="D15" s="2">
        <v>2023</v>
      </c>
      <c r="E15" s="2">
        <v>2024</v>
      </c>
      <c r="F15" s="2">
        <v>2025</v>
      </c>
      <c r="G15" s="2">
        <v>2026</v>
      </c>
      <c r="H15" s="2">
        <v>2027</v>
      </c>
      <c r="I15" s="2">
        <v>2028</v>
      </c>
      <c r="J15" s="2">
        <v>2029</v>
      </c>
      <c r="K15" s="2">
        <v>2030</v>
      </c>
      <c r="L15" s="2">
        <v>2031</v>
      </c>
      <c r="M15" s="2">
        <v>2032</v>
      </c>
      <c r="N15" s="2">
        <v>2033</v>
      </c>
      <c r="O15" s="2">
        <v>2034</v>
      </c>
      <c r="P15" s="2">
        <v>2035</v>
      </c>
      <c r="Q15" s="2">
        <v>2036</v>
      </c>
      <c r="R15" s="2">
        <v>2037</v>
      </c>
      <c r="S15" s="2">
        <v>2038</v>
      </c>
      <c r="T15" s="2">
        <v>2039</v>
      </c>
      <c r="U15" s="2">
        <v>2040</v>
      </c>
      <c r="W15" s="347"/>
    </row>
    <row r="16" spans="1:29" x14ac:dyDescent="0.3">
      <c r="A16" t="s">
        <v>343</v>
      </c>
      <c r="B16" s="35">
        <v>14.098166745452465</v>
      </c>
      <c r="C16" s="35">
        <v>14.267344746397894</v>
      </c>
      <c r="D16" s="35">
        <v>14.438552883354671</v>
      </c>
      <c r="E16" s="35">
        <v>14.611815517954927</v>
      </c>
      <c r="F16" s="35">
        <v>14.787157304170385</v>
      </c>
      <c r="G16" s="35">
        <v>14.96460319182043</v>
      </c>
      <c r="H16" s="35">
        <v>15.144178430122274</v>
      </c>
      <c r="I16" s="35">
        <v>15.32590857128374</v>
      </c>
      <c r="J16" s="35">
        <v>15.509819474139146</v>
      </c>
      <c r="K16" s="35">
        <v>15.695937307828816</v>
      </c>
      <c r="L16" s="35">
        <v>15.884288555522765</v>
      </c>
      <c r="M16" s="35">
        <v>16.074900018189037</v>
      </c>
      <c r="N16" s="35">
        <v>16.267798818407307</v>
      </c>
      <c r="O16" s="35">
        <v>16.463012404228191</v>
      </c>
      <c r="P16" s="35">
        <v>16.660568553078932</v>
      </c>
      <c r="Q16" s="35">
        <v>16.860495375715878</v>
      </c>
      <c r="R16" s="35">
        <v>17.062821320224469</v>
      </c>
      <c r="S16" s="35">
        <v>17.267575176067158</v>
      </c>
      <c r="T16" s="35">
        <v>17.474786078179971</v>
      </c>
      <c r="U16" s="35">
        <v>17.684483511118128</v>
      </c>
    </row>
    <row r="17" spans="1:21" x14ac:dyDescent="0.3">
      <c r="B17" s="35"/>
      <c r="C17" s="35"/>
      <c r="D17" s="35"/>
      <c r="E17" s="35"/>
      <c r="F17" s="35"/>
      <c r="G17" s="35"/>
      <c r="H17" s="35"/>
      <c r="I17" s="35"/>
      <c r="J17" s="35"/>
      <c r="K17" s="35"/>
      <c r="L17" s="35"/>
      <c r="M17" s="35"/>
      <c r="N17" s="35"/>
      <c r="O17" s="35"/>
      <c r="P17" s="35"/>
      <c r="Q17" s="35"/>
      <c r="R17" s="35"/>
      <c r="S17" s="35"/>
      <c r="T17" s="35"/>
      <c r="U17" s="35"/>
    </row>
    <row r="18" spans="1:21" x14ac:dyDescent="0.3">
      <c r="B18" s="2">
        <v>2021</v>
      </c>
      <c r="C18" s="2">
        <v>2022</v>
      </c>
      <c r="D18" s="2">
        <v>2023</v>
      </c>
      <c r="E18" s="2">
        <v>2024</v>
      </c>
      <c r="F18" s="2">
        <v>2025</v>
      </c>
      <c r="G18" s="2">
        <v>2026</v>
      </c>
      <c r="H18" s="2">
        <v>2027</v>
      </c>
      <c r="I18" s="2">
        <v>2028</v>
      </c>
      <c r="J18" s="2">
        <v>2029</v>
      </c>
      <c r="K18" s="2">
        <v>2030</v>
      </c>
      <c r="L18" s="2">
        <v>2031</v>
      </c>
      <c r="M18" s="2">
        <v>2032</v>
      </c>
      <c r="N18" s="2">
        <v>2033</v>
      </c>
      <c r="O18" s="2">
        <v>2034</v>
      </c>
      <c r="P18" s="2">
        <v>2035</v>
      </c>
      <c r="Q18" s="2">
        <v>2036</v>
      </c>
      <c r="R18" s="2">
        <v>2037</v>
      </c>
      <c r="S18" s="2">
        <v>2038</v>
      </c>
      <c r="T18" s="2">
        <v>2039</v>
      </c>
      <c r="U18" s="2">
        <v>2040</v>
      </c>
    </row>
    <row r="19" spans="1:21" x14ac:dyDescent="0.3">
      <c r="A19" s="2" t="s">
        <v>379</v>
      </c>
      <c r="B19" s="1"/>
      <c r="C19" s="1"/>
      <c r="D19" s="1"/>
      <c r="E19" s="1"/>
      <c r="F19" s="1"/>
      <c r="G19" s="1"/>
      <c r="H19" s="1"/>
      <c r="I19" s="1"/>
      <c r="J19" s="1"/>
      <c r="K19" s="1"/>
      <c r="L19" s="1"/>
      <c r="M19" s="1"/>
      <c r="N19" s="1"/>
      <c r="O19" s="1"/>
      <c r="P19" s="1"/>
      <c r="Q19" s="1"/>
      <c r="R19" s="1"/>
      <c r="S19" s="1"/>
      <c r="T19" s="1"/>
      <c r="U19" s="1"/>
    </row>
    <row r="20" spans="1:21" x14ac:dyDescent="0.3">
      <c r="A20" s="69" t="s">
        <v>354</v>
      </c>
      <c r="B20" s="1">
        <v>26546.656500000005</v>
      </c>
      <c r="C20" s="1">
        <v>27873.989325000006</v>
      </c>
      <c r="D20" s="1">
        <v>29267.688791250013</v>
      </c>
      <c r="E20" s="1">
        <v>30731.073230812515</v>
      </c>
      <c r="F20" s="1">
        <v>31192.039329274699</v>
      </c>
      <c r="G20" s="1">
        <v>31659.919919213819</v>
      </c>
      <c r="H20" s="1">
        <v>32134.818718002025</v>
      </c>
      <c r="I20" s="1">
        <v>32616.840998772055</v>
      </c>
      <c r="J20" s="1">
        <v>33106.093613753634</v>
      </c>
      <c r="K20" s="1">
        <v>33602.685017959935</v>
      </c>
      <c r="L20" s="1">
        <v>34106.725293229334</v>
      </c>
      <c r="M20" s="1">
        <v>34618.326172627771</v>
      </c>
      <c r="N20" s="1">
        <v>35137.601065217183</v>
      </c>
      <c r="O20" s="1">
        <v>35664.665081195439</v>
      </c>
      <c r="P20" s="1">
        <v>36199.635057413361</v>
      </c>
      <c r="Q20" s="1">
        <v>36742.62958327456</v>
      </c>
      <c r="R20" s="1">
        <v>37293.769027023678</v>
      </c>
      <c r="S20" s="1">
        <v>37853.175562429031</v>
      </c>
      <c r="T20" s="1">
        <v>38420.973195865452</v>
      </c>
      <c r="U20" s="1">
        <v>38997.287793803436</v>
      </c>
    </row>
    <row r="21" spans="1:21" x14ac:dyDescent="0.3">
      <c r="A21" s="66" t="s">
        <v>356</v>
      </c>
      <c r="B21" s="1">
        <v>79639.969500000007</v>
      </c>
      <c r="C21" s="1">
        <v>83621.967975000021</v>
      </c>
      <c r="D21" s="1">
        <v>87803.066373750029</v>
      </c>
      <c r="E21" s="1">
        <v>92193.219692437546</v>
      </c>
      <c r="F21" s="1">
        <v>93576.117987824095</v>
      </c>
      <c r="G21" s="1">
        <v>94979.759757641456</v>
      </c>
      <c r="H21" s="1">
        <v>96404.456154006068</v>
      </c>
      <c r="I21" s="1">
        <v>97850.522996316155</v>
      </c>
      <c r="J21" s="1">
        <v>99318.280841260887</v>
      </c>
      <c r="K21" s="1">
        <v>100808.0550538798</v>
      </c>
      <c r="L21" s="1">
        <v>102320.17587968799</v>
      </c>
      <c r="M21" s="1">
        <v>103854.9785178833</v>
      </c>
      <c r="N21" s="1">
        <v>105412.80319565153</v>
      </c>
      <c r="O21" s="1">
        <v>106993.99524358629</v>
      </c>
      <c r="P21" s="1">
        <v>108598.90517224009</v>
      </c>
      <c r="Q21" s="1">
        <v>110227.88874982367</v>
      </c>
      <c r="R21" s="1">
        <v>111881.30708107102</v>
      </c>
      <c r="S21" s="1">
        <v>113559.52668728707</v>
      </c>
      <c r="T21" s="1">
        <v>115262.91958759636</v>
      </c>
      <c r="U21" s="1">
        <v>116991.86338141031</v>
      </c>
    </row>
    <row r="22" spans="1:21" x14ac:dyDescent="0.3">
      <c r="A22" s="66" t="s">
        <v>357</v>
      </c>
      <c r="B22" s="1">
        <v>26546.656500000005</v>
      </c>
      <c r="C22" s="1">
        <v>27873.989325000006</v>
      </c>
      <c r="D22" s="1">
        <v>29267.688791250013</v>
      </c>
      <c r="E22" s="1">
        <v>30731.073230812515</v>
      </c>
      <c r="F22" s="1">
        <v>31192.039329274699</v>
      </c>
      <c r="G22" s="1">
        <v>31659.919919213819</v>
      </c>
      <c r="H22" s="1">
        <v>32134.818718002025</v>
      </c>
      <c r="I22" s="1">
        <v>32616.840998772055</v>
      </c>
      <c r="J22" s="1">
        <v>33106.093613753634</v>
      </c>
      <c r="K22" s="1">
        <v>33602.685017959935</v>
      </c>
      <c r="L22" s="1">
        <v>34106.725293229334</v>
      </c>
      <c r="M22" s="1">
        <v>34618.326172627771</v>
      </c>
      <c r="N22" s="1">
        <v>35137.601065217183</v>
      </c>
      <c r="O22" s="1">
        <v>35664.665081195439</v>
      </c>
      <c r="P22" s="1">
        <v>36199.635057413361</v>
      </c>
      <c r="Q22" s="1">
        <v>36742.62958327456</v>
      </c>
      <c r="R22" s="1">
        <v>37293.769027023678</v>
      </c>
      <c r="S22" s="1">
        <v>37853.175562429031</v>
      </c>
      <c r="T22" s="1">
        <v>38420.973195865452</v>
      </c>
      <c r="U22" s="1">
        <v>38997.287793803436</v>
      </c>
    </row>
    <row r="23" spans="1:21" x14ac:dyDescent="0.3">
      <c r="A23" s="481" t="s">
        <v>0</v>
      </c>
      <c r="B23" s="174">
        <v>132733.28250000003</v>
      </c>
      <c r="C23" s="174">
        <v>139369.94662500004</v>
      </c>
      <c r="D23" s="174">
        <v>146338.44395625006</v>
      </c>
      <c r="E23" s="174">
        <v>153655.36615406256</v>
      </c>
      <c r="F23" s="174">
        <v>155960.19664637349</v>
      </c>
      <c r="G23" s="174">
        <v>158299.59959606908</v>
      </c>
      <c r="H23" s="174">
        <v>160674.09359001013</v>
      </c>
      <c r="I23" s="174">
        <v>163084.20499386027</v>
      </c>
      <c r="J23" s="174">
        <v>165530.46806876815</v>
      </c>
      <c r="K23" s="174">
        <v>168013.42508979968</v>
      </c>
      <c r="L23" s="174">
        <v>170533.62646614667</v>
      </c>
      <c r="M23" s="174">
        <v>173091.63086313885</v>
      </c>
      <c r="N23" s="174">
        <v>175688.0053260859</v>
      </c>
      <c r="O23" s="174">
        <v>178323.32540597717</v>
      </c>
      <c r="P23" s="174">
        <v>180998.17528706681</v>
      </c>
      <c r="Q23" s="174">
        <v>183713.14791637281</v>
      </c>
      <c r="R23" s="174">
        <v>186468.8451351184</v>
      </c>
      <c r="S23" s="174">
        <v>189265.87781214513</v>
      </c>
      <c r="T23" s="174">
        <v>192104.86597932727</v>
      </c>
      <c r="U23" s="174">
        <v>194986.43896901718</v>
      </c>
    </row>
    <row r="24" spans="1:21" x14ac:dyDescent="0.3">
      <c r="A24" s="481"/>
      <c r="B24" s="1"/>
      <c r="C24" s="1"/>
      <c r="D24" s="1"/>
      <c r="E24" s="1"/>
      <c r="F24" s="1"/>
      <c r="G24" s="1"/>
      <c r="H24" s="1"/>
      <c r="I24" s="1"/>
      <c r="J24" s="1"/>
      <c r="K24" s="1"/>
      <c r="L24" s="1"/>
      <c r="M24" s="1"/>
      <c r="N24" s="1"/>
      <c r="O24" s="1"/>
      <c r="P24" s="1"/>
      <c r="Q24" s="1"/>
      <c r="R24" s="1"/>
      <c r="S24" s="1"/>
      <c r="T24" s="1"/>
      <c r="U24" s="1"/>
    </row>
    <row r="25" spans="1:21" x14ac:dyDescent="0.3">
      <c r="B25" s="1"/>
      <c r="C25" s="1"/>
      <c r="D25" s="1"/>
      <c r="E25" s="1"/>
      <c r="F25" s="1"/>
      <c r="G25" s="1"/>
      <c r="H25" s="1"/>
      <c r="I25" s="1"/>
      <c r="J25" s="1"/>
      <c r="K25" s="1"/>
      <c r="L25" s="1"/>
      <c r="M25" s="1"/>
      <c r="N25" s="1"/>
      <c r="O25" s="1"/>
      <c r="P25" s="1"/>
      <c r="Q25" s="1"/>
      <c r="R25" s="1"/>
      <c r="S25" s="1"/>
      <c r="T25" s="1"/>
      <c r="U25" s="1"/>
    </row>
    <row r="26" spans="1:21" x14ac:dyDescent="0.3">
      <c r="B26" t="s">
        <v>367</v>
      </c>
    </row>
    <row r="27" spans="1:21" x14ac:dyDescent="0.3">
      <c r="A27" s="2" t="s">
        <v>380</v>
      </c>
      <c r="B27" s="2">
        <v>2021</v>
      </c>
      <c r="C27" s="2">
        <v>2022</v>
      </c>
      <c r="D27" s="2">
        <v>2023</v>
      </c>
      <c r="E27" s="2">
        <v>2024</v>
      </c>
      <c r="F27" s="2">
        <v>2025</v>
      </c>
      <c r="G27" s="2">
        <v>2026</v>
      </c>
      <c r="H27" s="2">
        <v>2027</v>
      </c>
      <c r="I27" s="2">
        <v>2028</v>
      </c>
      <c r="J27" s="2">
        <v>2029</v>
      </c>
      <c r="K27" s="2">
        <v>2030</v>
      </c>
      <c r="L27" s="2">
        <v>2031</v>
      </c>
      <c r="M27" s="2">
        <v>2032</v>
      </c>
      <c r="N27" s="2">
        <v>2033</v>
      </c>
      <c r="O27" s="2">
        <v>2034</v>
      </c>
      <c r="P27" s="2">
        <v>2035</v>
      </c>
      <c r="Q27" s="2">
        <v>2036</v>
      </c>
      <c r="R27" s="2">
        <v>2037</v>
      </c>
      <c r="S27" s="2">
        <v>2038</v>
      </c>
      <c r="T27" s="2">
        <v>2039</v>
      </c>
      <c r="U27" s="2">
        <v>2040</v>
      </c>
    </row>
    <row r="28" spans="1:21" x14ac:dyDescent="0.3">
      <c r="A28" s="69" t="s">
        <v>354</v>
      </c>
      <c r="B28" s="11">
        <v>0.33487499999999992</v>
      </c>
      <c r="C28" s="11">
        <v>0.33896874999999987</v>
      </c>
      <c r="D28" s="11">
        <v>0.34306249999999983</v>
      </c>
      <c r="E28" s="11">
        <v>0.34715624999999983</v>
      </c>
      <c r="F28" s="11">
        <v>0.35124999999999995</v>
      </c>
      <c r="G28" s="11">
        <v>0.3539895833333333</v>
      </c>
      <c r="H28" s="11">
        <v>0.35672916666666665</v>
      </c>
      <c r="I28" s="11">
        <v>0.35946875</v>
      </c>
      <c r="J28" s="11">
        <v>0.36220833333333335</v>
      </c>
      <c r="K28" s="11">
        <v>0.36494791666666671</v>
      </c>
      <c r="L28" s="11">
        <v>0.36695833333333339</v>
      </c>
      <c r="M28" s="11">
        <v>0.36896875000000007</v>
      </c>
      <c r="N28" s="11">
        <v>0.37097916666666675</v>
      </c>
      <c r="O28" s="11">
        <v>0.37298958333333343</v>
      </c>
      <c r="P28" s="11">
        <v>0.375</v>
      </c>
      <c r="Q28" s="11">
        <v>0.37701041666666668</v>
      </c>
      <c r="R28" s="11">
        <v>0.37902083333333336</v>
      </c>
      <c r="S28" s="11">
        <v>0.38103125000000004</v>
      </c>
      <c r="T28" s="11">
        <v>0.38304166666666672</v>
      </c>
      <c r="U28" s="11">
        <v>0.38505208333333335</v>
      </c>
    </row>
    <row r="29" spans="1:21" x14ac:dyDescent="0.3">
      <c r="A29" s="66" t="s">
        <v>356</v>
      </c>
      <c r="B29" s="11">
        <v>0.31026124999999993</v>
      </c>
      <c r="C29" s="11">
        <v>0.31316781249999992</v>
      </c>
      <c r="D29" s="11">
        <v>0.31607437499999991</v>
      </c>
      <c r="E29" s="11">
        <v>0.31898093749999989</v>
      </c>
      <c r="F29" s="11">
        <v>0.32188749999999999</v>
      </c>
      <c r="G29" s="11">
        <v>0.32383260416666665</v>
      </c>
      <c r="H29" s="11">
        <v>0.3257777083333333</v>
      </c>
      <c r="I29" s="11">
        <v>0.32772281250000002</v>
      </c>
      <c r="J29" s="11">
        <v>0.32966791666666667</v>
      </c>
      <c r="K29" s="11">
        <v>0.33161302083333338</v>
      </c>
      <c r="L29" s="11">
        <v>0.33304041666666673</v>
      </c>
      <c r="M29" s="11">
        <v>0.33446781250000007</v>
      </c>
      <c r="N29" s="11">
        <v>0.33589520833333342</v>
      </c>
      <c r="O29" s="11">
        <v>0.33732260416666676</v>
      </c>
      <c r="P29" s="11">
        <v>0.33875</v>
      </c>
      <c r="Q29" s="11">
        <v>0.34017739583333334</v>
      </c>
      <c r="R29" s="11">
        <v>0.34160479166666669</v>
      </c>
      <c r="S29" s="11">
        <v>0.34303218750000009</v>
      </c>
      <c r="T29" s="11">
        <v>0.34445958333333337</v>
      </c>
      <c r="U29" s="11">
        <v>0.34588697916666666</v>
      </c>
    </row>
    <row r="30" spans="1:21" x14ac:dyDescent="0.3">
      <c r="A30" s="66" t="s">
        <v>357</v>
      </c>
      <c r="B30" s="11">
        <v>1.0184999999999986E-2</v>
      </c>
      <c r="C30" s="11">
        <v>1.0676249999999983E-2</v>
      </c>
      <c r="D30" s="11">
        <v>1.116749999999998E-2</v>
      </c>
      <c r="E30" s="11">
        <v>1.1658749999999976E-2</v>
      </c>
      <c r="F30" s="11">
        <v>1.2149999999999994E-2</v>
      </c>
      <c r="G30" s="11">
        <v>1.2478749999999995E-2</v>
      </c>
      <c r="H30" s="11">
        <v>1.2807499999999996E-2</v>
      </c>
      <c r="I30" s="11">
        <v>1.3136249999999997E-2</v>
      </c>
      <c r="J30" s="11">
        <v>1.3464999999999998E-2</v>
      </c>
      <c r="K30" s="11">
        <v>1.3793750000000002E-2</v>
      </c>
      <c r="L30" s="11">
        <v>1.4035000000000002E-2</v>
      </c>
      <c r="M30" s="11">
        <v>1.4276250000000006E-2</v>
      </c>
      <c r="N30" s="11">
        <v>1.451750000000001E-2</v>
      </c>
      <c r="O30" s="11">
        <v>1.475875000000001E-2</v>
      </c>
      <c r="P30" s="11">
        <v>1.4999999999999998E-2</v>
      </c>
      <c r="Q30" s="11">
        <v>1.524125E-2</v>
      </c>
      <c r="R30" s="11">
        <v>1.5482500000000001E-2</v>
      </c>
      <c r="S30" s="11">
        <v>1.5723750000000005E-2</v>
      </c>
      <c r="T30" s="11">
        <v>1.5965000000000007E-2</v>
      </c>
      <c r="U30" s="11">
        <v>1.6206249999999998E-2</v>
      </c>
    </row>
    <row r="31" spans="1:21" x14ac:dyDescent="0.3">
      <c r="A31" s="66"/>
    </row>
    <row r="33" spans="1:22" x14ac:dyDescent="0.3">
      <c r="B33" s="2">
        <v>2021</v>
      </c>
      <c r="C33" s="2">
        <v>2022</v>
      </c>
      <c r="D33" s="2">
        <v>2023</v>
      </c>
      <c r="E33" s="2">
        <v>2024</v>
      </c>
      <c r="F33" s="2">
        <v>2025</v>
      </c>
      <c r="G33" s="2">
        <v>2026</v>
      </c>
      <c r="H33" s="2">
        <v>2027</v>
      </c>
      <c r="I33" s="2">
        <v>2028</v>
      </c>
      <c r="J33" s="2">
        <v>2029</v>
      </c>
      <c r="K33" s="2">
        <v>2030</v>
      </c>
      <c r="L33" s="2">
        <v>2031</v>
      </c>
      <c r="M33" s="2">
        <v>2032</v>
      </c>
      <c r="N33" s="2">
        <v>2033</v>
      </c>
      <c r="O33" s="2">
        <v>2034</v>
      </c>
      <c r="P33" s="2">
        <v>2035</v>
      </c>
      <c r="Q33" s="2">
        <v>2036</v>
      </c>
      <c r="R33" s="2">
        <v>2037</v>
      </c>
      <c r="S33" s="2">
        <v>2038</v>
      </c>
      <c r="T33" s="2">
        <v>2039</v>
      </c>
      <c r="U33" s="2">
        <v>2040</v>
      </c>
      <c r="V33" s="2" t="s">
        <v>0</v>
      </c>
    </row>
    <row r="34" spans="1:22" x14ac:dyDescent="0.3">
      <c r="A34" t="s">
        <v>366</v>
      </c>
      <c r="B34" s="1">
        <v>33869.385778921875</v>
      </c>
      <c r="C34" s="1">
        <v>35933.709785215426</v>
      </c>
      <c r="D34" s="1">
        <v>38119.792727691034</v>
      </c>
      <c r="E34" s="1">
        <v>40434.649689951162</v>
      </c>
      <c r="F34" s="1">
        <v>41456.169771064153</v>
      </c>
      <c r="G34" s="1">
        <v>42359.901031702488</v>
      </c>
      <c r="H34" s="1">
        <v>43281.416591961482</v>
      </c>
      <c r="I34" s="1">
        <v>44221.046641296118</v>
      </c>
      <c r="J34" s="1">
        <v>45179.127273377599</v>
      </c>
      <c r="K34" s="1">
        <v>46156.000588927243</v>
      </c>
      <c r="L34" s="1">
        <v>47071.188966929665</v>
      </c>
      <c r="M34" s="1">
        <v>48003.44789613966</v>
      </c>
      <c r="N34" s="1">
        <v>48953.083575708391</v>
      </c>
      <c r="O34" s="1">
        <v>49920.407549887554</v>
      </c>
      <c r="P34" s="1">
        <v>50905.736799487539</v>
      </c>
      <c r="Q34" s="1">
        <v>51909.393834876821</v>
      </c>
      <c r="R34" s="1">
        <v>52931.706790547891</v>
      </c>
      <c r="S34" s="1">
        <v>53973.009521276246</v>
      </c>
      <c r="T34" s="1">
        <v>55033.641699898573</v>
      </c>
      <c r="U34" s="1">
        <v>56113.948916737289</v>
      </c>
    </row>
    <row r="35" spans="1:22" x14ac:dyDescent="0.3">
      <c r="A35" t="s">
        <v>365</v>
      </c>
      <c r="B35" s="46">
        <v>0.47749624827729703</v>
      </c>
      <c r="C35" s="46">
        <v>0.51267862552267984</v>
      </c>
      <c r="D35" s="46">
        <v>0.55039464320128573</v>
      </c>
      <c r="E35" s="46">
        <v>0.59082364180269975</v>
      </c>
      <c r="F35" s="46">
        <v>0.61301890363311884</v>
      </c>
      <c r="G35" s="46">
        <v>0.63389911018421252</v>
      </c>
      <c r="H35" s="46">
        <v>0.65546149557711941</v>
      </c>
      <c r="I35" s="46">
        <v>0.67772771775097818</v>
      </c>
      <c r="J35" s="46">
        <v>0.70072010800924289</v>
      </c>
      <c r="K35" s="46">
        <v>0.72446169162391194</v>
      </c>
      <c r="L35" s="46">
        <v>0.74769234820225028</v>
      </c>
      <c r="M35" s="46">
        <v>0.77165062545879193</v>
      </c>
      <c r="N35" s="46">
        <v>0.79635891515030321</v>
      </c>
      <c r="O35" s="46">
        <v>0.82184028871792547</v>
      </c>
      <c r="P35" s="46">
        <v>0.84811851769285496</v>
      </c>
      <c r="Q35" s="46">
        <v>0.8752180947091549</v>
      </c>
      <c r="R35" s="46">
        <v>0.9031642551416309</v>
      </c>
      <c r="S35" s="46">
        <v>0.93198299938722606</v>
      </c>
      <c r="T35" s="46">
        <v>0.96170111580893236</v>
      </c>
      <c r="U35" s="46">
        <v>0.99234620436176557</v>
      </c>
      <c r="V35" s="154">
        <v>14.786755550213382</v>
      </c>
    </row>
    <row r="36" spans="1:22" x14ac:dyDescent="0.3">
      <c r="A36" t="s">
        <v>28</v>
      </c>
      <c r="B36" s="36">
        <v>0.34044822577701517</v>
      </c>
      <c r="C36" s="36">
        <v>0.34161941543397556</v>
      </c>
      <c r="D36" s="36">
        <v>0.34275812198826233</v>
      </c>
      <c r="E36" s="36">
        <v>0.3438647387214443</v>
      </c>
      <c r="F36" s="36">
        <v>0.33344166652799351</v>
      </c>
      <c r="G36" s="36">
        <v>0.32224216394697192</v>
      </c>
      <c r="H36" s="36">
        <v>0.31140503485812343</v>
      </c>
      <c r="I36" s="36">
        <v>0.30091921179036385</v>
      </c>
      <c r="J36" s="36">
        <v>0.2907739327444519</v>
      </c>
      <c r="K36" s="36">
        <v>0.28095873446832959</v>
      </c>
      <c r="L36" s="36">
        <v>0.27099811552295483</v>
      </c>
      <c r="M36" s="36">
        <v>0.26138476425427709</v>
      </c>
      <c r="N36" s="36">
        <v>0.25210683815436724</v>
      </c>
      <c r="O36" s="36">
        <v>0.24315288641095847</v>
      </c>
      <c r="P36" s="36">
        <v>0.23451183752287549</v>
      </c>
      <c r="Q36" s="36">
        <v>0.22617298727939392</v>
      </c>
      <c r="R36" s="36">
        <v>0.21812598709423434</v>
      </c>
      <c r="S36" s="36">
        <v>0.21036083268506015</v>
      </c>
      <c r="T36" s="36">
        <v>0.20286785308950719</v>
      </c>
      <c r="U36" s="36">
        <v>0.1956377000089396</v>
      </c>
      <c r="V36" s="154">
        <v>5.5237510482795003</v>
      </c>
    </row>
    <row r="37" spans="1:22" x14ac:dyDescent="0.3">
      <c r="A37" t="s">
        <v>29</v>
      </c>
      <c r="B37" s="36">
        <v>0.41189245827447818</v>
      </c>
      <c r="C37" s="36">
        <v>0.42936027761345913</v>
      </c>
      <c r="D37" s="36">
        <v>0.44752121227581937</v>
      </c>
      <c r="E37" s="36">
        <v>0.46640163869004025</v>
      </c>
      <c r="F37" s="36">
        <v>0.46982794498736768</v>
      </c>
      <c r="G37" s="36">
        <v>0.47168047054652124</v>
      </c>
      <c r="H37" s="36">
        <v>0.47351933039615657</v>
      </c>
      <c r="I37" s="36">
        <v>0.47534458547963826</v>
      </c>
      <c r="J37" s="36">
        <v>0.47715629650905828</v>
      </c>
      <c r="K37" s="36">
        <v>0.47895452396604582</v>
      </c>
      <c r="L37" s="36">
        <v>0.4799152666707211</v>
      </c>
      <c r="M37" s="36">
        <v>0.48086715841444222</v>
      </c>
      <c r="N37" s="36">
        <v>0.48181024046103421</v>
      </c>
      <c r="O37" s="36">
        <v>0.48274455391471832</v>
      </c>
      <c r="P37" s="36">
        <v>0.48367013972067757</v>
      </c>
      <c r="Q37" s="36">
        <v>0.48458703866561847</v>
      </c>
      <c r="R37" s="36">
        <v>0.48549529137833203</v>
      </c>
      <c r="S37" s="36">
        <v>0.4863949383302526</v>
      </c>
      <c r="T37" s="36">
        <v>0.48728601983601622</v>
      </c>
      <c r="U37" s="36">
        <v>0.48816857605401376</v>
      </c>
      <c r="V37" s="154">
        <v>9.4425979621844132</v>
      </c>
    </row>
    <row r="40" spans="1:22" x14ac:dyDescent="0.3">
      <c r="A40" s="2" t="s">
        <v>209</v>
      </c>
      <c r="B40" s="37" t="s">
        <v>326</v>
      </c>
    </row>
    <row r="41" spans="1:22" x14ac:dyDescent="0.3">
      <c r="A41" s="72" t="s">
        <v>579</v>
      </c>
      <c r="B41" s="72"/>
    </row>
    <row r="42" spans="1:22" x14ac:dyDescent="0.3">
      <c r="A42" s="38" t="s">
        <v>30</v>
      </c>
      <c r="B42" s="39">
        <v>14.786755550213382</v>
      </c>
    </row>
    <row r="43" spans="1:22" x14ac:dyDescent="0.3">
      <c r="A43" s="38" t="s">
        <v>28</v>
      </c>
      <c r="B43" s="39">
        <v>5.5237510482795003</v>
      </c>
    </row>
    <row r="44" spans="1:22" x14ac:dyDescent="0.3">
      <c r="A44" s="38" t="s">
        <v>29</v>
      </c>
      <c r="B44" s="39">
        <v>9.4425979621844132</v>
      </c>
    </row>
  </sheetData>
  <hyperlinks>
    <hyperlink ref="A5"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topLeftCell="A4" workbookViewId="0">
      <selection activeCell="A4" sqref="A1:XFD1048576"/>
    </sheetView>
  </sheetViews>
  <sheetFormatPr defaultRowHeight="14.4" x14ac:dyDescent="0.3"/>
  <cols>
    <col min="1" max="1" width="33.33203125" bestFit="1" customWidth="1"/>
    <col min="2" max="2" width="14.5546875" customWidth="1"/>
    <col min="22" max="22" width="10" bestFit="1" customWidth="1"/>
    <col min="23" max="23" width="35.33203125" bestFit="1" customWidth="1"/>
  </cols>
  <sheetData>
    <row r="1" spans="1:29" ht="15.6" x14ac:dyDescent="0.3">
      <c r="A1" s="62" t="s">
        <v>547</v>
      </c>
      <c r="B1" s="66"/>
    </row>
    <row r="2" spans="1:29" x14ac:dyDescent="0.3">
      <c r="W2" s="354"/>
      <c r="X2" s="350">
        <v>2021</v>
      </c>
      <c r="Y2" s="350">
        <v>2025</v>
      </c>
      <c r="Z2" s="350">
        <v>2030</v>
      </c>
      <c r="AA2" s="350">
        <v>2035</v>
      </c>
      <c r="AB2" s="350">
        <v>2040</v>
      </c>
      <c r="AC2" s="350" t="s">
        <v>0</v>
      </c>
    </row>
    <row r="3" spans="1:29" x14ac:dyDescent="0.3">
      <c r="A3" s="38" t="s">
        <v>561</v>
      </c>
      <c r="B3" s="38" t="s">
        <v>562</v>
      </c>
      <c r="W3" s="354" t="s">
        <v>613</v>
      </c>
      <c r="X3" s="366">
        <v>664.7874999999998</v>
      </c>
      <c r="Y3" s="366">
        <v>692.47749999999962</v>
      </c>
      <c r="Z3" s="366">
        <v>714.69666666666672</v>
      </c>
      <c r="AA3" s="366">
        <v>730.78416666666692</v>
      </c>
      <c r="AB3" s="366">
        <v>746.11333333333346</v>
      </c>
      <c r="AC3" s="361">
        <v>14251.574999999999</v>
      </c>
    </row>
    <row r="4" spans="1:29" x14ac:dyDescent="0.3">
      <c r="A4" s="263">
        <v>0.26041666666666669</v>
      </c>
      <c r="B4" s="38" t="s">
        <v>521</v>
      </c>
      <c r="W4" s="353" t="s">
        <v>518</v>
      </c>
      <c r="X4" s="351">
        <v>0.10570121249999997</v>
      </c>
      <c r="Y4" s="351">
        <v>0.11010392249999994</v>
      </c>
      <c r="Z4" s="351">
        <v>0.11363677000000001</v>
      </c>
      <c r="AA4" s="351">
        <v>0.11619468250000003</v>
      </c>
      <c r="AB4" s="351">
        <v>0.11863202000000003</v>
      </c>
      <c r="AC4" s="351">
        <v>2.2660004250000001</v>
      </c>
    </row>
    <row r="5" spans="1:29" x14ac:dyDescent="0.3">
      <c r="A5" s="263">
        <v>0.28125</v>
      </c>
      <c r="B5" s="38" t="s">
        <v>521</v>
      </c>
      <c r="W5" s="353" t="s">
        <v>609</v>
      </c>
      <c r="X5" s="351">
        <v>7.5363503667166348E-2</v>
      </c>
      <c r="Y5" s="351">
        <v>5.9889238638619946E-2</v>
      </c>
      <c r="Z5" s="351">
        <v>4.4070298619520318E-2</v>
      </c>
      <c r="AA5" s="351">
        <v>3.2128797962798772E-2</v>
      </c>
      <c r="AB5" s="351">
        <v>2.3387901760698014E-2</v>
      </c>
      <c r="AC5" s="351">
        <v>0.90402515983870446</v>
      </c>
    </row>
    <row r="6" spans="1:29" x14ac:dyDescent="0.3">
      <c r="A6" s="263">
        <v>0.35416666666666669</v>
      </c>
      <c r="B6" s="38" t="s">
        <v>521</v>
      </c>
      <c r="W6" s="353" t="s">
        <v>610</v>
      </c>
      <c r="X6" s="351">
        <v>9.1178794422557191E-2</v>
      </c>
      <c r="Y6" s="351">
        <v>8.4385488500665892E-2</v>
      </c>
      <c r="Z6" s="351">
        <v>7.5127292042715108E-2</v>
      </c>
      <c r="AA6" s="351">
        <v>6.6264203819598133E-2</v>
      </c>
      <c r="AB6" s="351">
        <v>5.8359092848103429E-2</v>
      </c>
      <c r="AC6" s="351">
        <v>1.4892399096042246</v>
      </c>
    </row>
    <row r="7" spans="1:29" x14ac:dyDescent="0.3">
      <c r="A7" s="263">
        <v>0.625</v>
      </c>
      <c r="B7" s="38" t="s">
        <v>536</v>
      </c>
    </row>
    <row r="8" spans="1:29" x14ac:dyDescent="0.3">
      <c r="A8" s="263">
        <v>0.67708333333333337</v>
      </c>
      <c r="B8" s="38" t="s">
        <v>536</v>
      </c>
    </row>
    <row r="9" spans="1:29" x14ac:dyDescent="0.3">
      <c r="A9" s="263">
        <v>0.6875</v>
      </c>
      <c r="B9" s="38" t="s">
        <v>536</v>
      </c>
    </row>
    <row r="10" spans="1:29" x14ac:dyDescent="0.3">
      <c r="A10" s="263">
        <v>0.70833333333333337</v>
      </c>
      <c r="B10" s="38" t="s">
        <v>536</v>
      </c>
    </row>
    <row r="11" spans="1:29" x14ac:dyDescent="0.3">
      <c r="A11" s="263">
        <v>0.74305555555555547</v>
      </c>
      <c r="B11" s="38" t="s">
        <v>535</v>
      </c>
    </row>
    <row r="12" spans="1:29" x14ac:dyDescent="0.3">
      <c r="A12" t="s">
        <v>687</v>
      </c>
    </row>
    <row r="13" spans="1:29" x14ac:dyDescent="0.3">
      <c r="A13" s="66"/>
    </row>
    <row r="17" spans="1:22" x14ac:dyDescent="0.3">
      <c r="A17" t="s">
        <v>541</v>
      </c>
      <c r="B17">
        <v>15</v>
      </c>
    </row>
    <row r="18" spans="1:22" x14ac:dyDescent="0.3">
      <c r="A18" t="s">
        <v>542</v>
      </c>
      <c r="B18">
        <v>0.25</v>
      </c>
    </row>
    <row r="19" spans="1:22" x14ac:dyDescent="0.3">
      <c r="A19" t="s">
        <v>540</v>
      </c>
      <c r="B19" s="44">
        <v>159</v>
      </c>
    </row>
    <row r="20" spans="1:22" x14ac:dyDescent="0.3">
      <c r="A20" t="s">
        <v>179</v>
      </c>
      <c r="B20" s="159">
        <v>260</v>
      </c>
    </row>
    <row r="22" spans="1:22" x14ac:dyDescent="0.3">
      <c r="A22" s="2" t="s">
        <v>543</v>
      </c>
      <c r="B22" s="2">
        <v>2021</v>
      </c>
      <c r="C22" s="2">
        <v>2022</v>
      </c>
      <c r="D22" s="2">
        <v>2023</v>
      </c>
      <c r="E22" s="2">
        <v>2024</v>
      </c>
      <c r="F22" s="2">
        <v>2025</v>
      </c>
      <c r="G22" s="2">
        <v>2026</v>
      </c>
      <c r="H22" s="2">
        <v>2027</v>
      </c>
      <c r="I22" s="2">
        <v>2028</v>
      </c>
      <c r="J22" s="2">
        <v>2029</v>
      </c>
      <c r="K22" s="2">
        <v>2030</v>
      </c>
      <c r="L22" s="2">
        <v>2031</v>
      </c>
      <c r="M22" s="2">
        <v>2032</v>
      </c>
      <c r="N22" s="2">
        <v>2033</v>
      </c>
      <c r="O22" s="2">
        <v>2034</v>
      </c>
      <c r="P22" s="2">
        <v>2035</v>
      </c>
      <c r="Q22" s="2">
        <v>2036</v>
      </c>
      <c r="R22" s="2">
        <v>2037</v>
      </c>
      <c r="S22" s="2">
        <v>2038</v>
      </c>
      <c r="T22" s="2">
        <v>2039</v>
      </c>
      <c r="U22" s="2">
        <v>2040</v>
      </c>
      <c r="V22" s="2"/>
    </row>
    <row r="23" spans="1:22" x14ac:dyDescent="0.3">
      <c r="A23" t="s">
        <v>545</v>
      </c>
      <c r="B23" s="11">
        <v>7.7916666666666537E-2</v>
      </c>
      <c r="C23" s="11">
        <v>8.1333333333333174E-2</v>
      </c>
      <c r="D23" s="11">
        <v>8.4749999999999812E-2</v>
      </c>
      <c r="E23" s="11">
        <v>8.8166666666666449E-2</v>
      </c>
      <c r="F23" s="11">
        <v>9.1583333333333086E-2</v>
      </c>
      <c r="G23" s="11">
        <v>9.4999999999999987E-2</v>
      </c>
      <c r="H23" s="11">
        <v>9.6250000000000002E-2</v>
      </c>
      <c r="I23" s="11">
        <v>9.7500000000000017E-2</v>
      </c>
      <c r="J23" s="11">
        <v>9.8750000000000046E-2</v>
      </c>
      <c r="K23" s="11">
        <v>0.10000000000000006</v>
      </c>
      <c r="L23" s="11">
        <v>0.10125000000000008</v>
      </c>
      <c r="M23" s="11">
        <v>0.10250000000000009</v>
      </c>
      <c r="N23" s="11">
        <v>0.10375000000000011</v>
      </c>
      <c r="O23" s="11">
        <v>0.10500000000000013</v>
      </c>
      <c r="P23" s="11">
        <v>0.10625000000000015</v>
      </c>
      <c r="Q23" s="11">
        <v>0.10749999999999998</v>
      </c>
      <c r="R23" s="11">
        <v>0.10875</v>
      </c>
      <c r="S23" s="11">
        <v>0.11000000000000003</v>
      </c>
      <c r="T23" s="11">
        <v>0.11125000000000004</v>
      </c>
      <c r="U23" s="11">
        <v>0.11250000000000006</v>
      </c>
      <c r="V23" s="171"/>
    </row>
    <row r="24" spans="1:22" x14ac:dyDescent="0.3">
      <c r="A24" t="s">
        <v>521</v>
      </c>
      <c r="B24" s="11">
        <v>3.8958333333333268E-2</v>
      </c>
      <c r="C24" s="11">
        <v>4.0666666666666587E-2</v>
      </c>
      <c r="D24" s="11">
        <v>4.2374999999999906E-2</v>
      </c>
      <c r="E24" s="11">
        <v>4.4083333333333224E-2</v>
      </c>
      <c r="F24" s="11">
        <v>4.5791666666666543E-2</v>
      </c>
      <c r="G24" s="11">
        <v>4.7499999999999994E-2</v>
      </c>
      <c r="H24" s="11">
        <v>4.8125000000000001E-2</v>
      </c>
      <c r="I24" s="11">
        <v>4.8750000000000009E-2</v>
      </c>
      <c r="J24" s="11">
        <v>4.9375000000000023E-2</v>
      </c>
      <c r="K24" s="11">
        <v>5.0000000000000031E-2</v>
      </c>
      <c r="L24" s="11">
        <v>5.0625000000000038E-2</v>
      </c>
      <c r="M24" s="11">
        <v>5.1250000000000046E-2</v>
      </c>
      <c r="N24" s="11">
        <v>5.1875000000000053E-2</v>
      </c>
      <c r="O24" s="11">
        <v>5.2500000000000067E-2</v>
      </c>
      <c r="P24" s="11">
        <v>5.3125000000000075E-2</v>
      </c>
      <c r="Q24" s="11">
        <v>5.3749999999999992E-2</v>
      </c>
      <c r="R24" s="11">
        <v>5.4375E-2</v>
      </c>
      <c r="S24" s="11">
        <v>5.5000000000000014E-2</v>
      </c>
      <c r="T24" s="11">
        <v>5.5625000000000022E-2</v>
      </c>
      <c r="U24" s="11">
        <v>5.6250000000000029E-2</v>
      </c>
      <c r="V24" s="171"/>
    </row>
    <row r="25" spans="1:22" x14ac:dyDescent="0.3">
      <c r="A25" t="s">
        <v>535</v>
      </c>
      <c r="B25" s="11">
        <v>0.12833333333333333</v>
      </c>
      <c r="C25" s="11">
        <v>0.13616666666666663</v>
      </c>
      <c r="D25" s="11">
        <v>0.14399999999999996</v>
      </c>
      <c r="E25" s="11">
        <v>0.15183333333333326</v>
      </c>
      <c r="F25" s="11">
        <v>0.15966666666666657</v>
      </c>
      <c r="G25" s="11">
        <v>0.1674999999999999</v>
      </c>
      <c r="H25" s="11">
        <v>0.1753333333333332</v>
      </c>
      <c r="I25" s="11">
        <v>0.18316666666666653</v>
      </c>
      <c r="J25" s="11">
        <v>0.19099999999999984</v>
      </c>
      <c r="K25" s="11">
        <v>0.19883333333333314</v>
      </c>
      <c r="L25" s="11">
        <v>0.20666666666666664</v>
      </c>
      <c r="M25" s="11">
        <v>0.21158333333333329</v>
      </c>
      <c r="N25" s="11">
        <v>0.21649999999999997</v>
      </c>
      <c r="O25" s="11">
        <v>0.22141666666666668</v>
      </c>
      <c r="P25" s="11">
        <v>0.22633333333333336</v>
      </c>
      <c r="Q25" s="11">
        <v>0.23125000000000007</v>
      </c>
      <c r="R25" s="11">
        <v>0.23616666666666675</v>
      </c>
      <c r="S25" s="11">
        <v>0.24108333333333345</v>
      </c>
      <c r="T25" s="11">
        <v>0.24600000000000014</v>
      </c>
      <c r="U25" s="11">
        <v>0.25091666666666684</v>
      </c>
      <c r="V25" s="171"/>
    </row>
    <row r="26" spans="1:22" x14ac:dyDescent="0.3">
      <c r="A26" t="s">
        <v>536</v>
      </c>
      <c r="B26" s="11">
        <v>7.7916666666666537E-2</v>
      </c>
      <c r="C26" s="11">
        <v>8.1333333333333174E-2</v>
      </c>
      <c r="D26" s="11">
        <v>8.4749999999999812E-2</v>
      </c>
      <c r="E26" s="11">
        <v>8.8166666666666449E-2</v>
      </c>
      <c r="F26" s="11">
        <v>9.1583333333333086E-2</v>
      </c>
      <c r="G26" s="11">
        <v>9.4999999999999987E-2</v>
      </c>
      <c r="H26" s="11">
        <v>9.6250000000000002E-2</v>
      </c>
      <c r="I26" s="11">
        <v>9.7500000000000017E-2</v>
      </c>
      <c r="J26" s="11">
        <v>9.8750000000000046E-2</v>
      </c>
      <c r="K26" s="11">
        <v>0.10000000000000006</v>
      </c>
      <c r="L26" s="11">
        <v>0.10125000000000008</v>
      </c>
      <c r="M26" s="11">
        <v>0.10250000000000009</v>
      </c>
      <c r="N26" s="11">
        <v>0.10375000000000011</v>
      </c>
      <c r="O26" s="11">
        <v>0.10500000000000013</v>
      </c>
      <c r="P26" s="11">
        <v>0.10625000000000015</v>
      </c>
      <c r="Q26" s="11">
        <v>0.10749999999999998</v>
      </c>
      <c r="R26" s="11">
        <v>0.10875</v>
      </c>
      <c r="S26" s="11">
        <v>0.11000000000000003</v>
      </c>
      <c r="T26" s="11">
        <v>0.11125000000000004</v>
      </c>
      <c r="U26" s="11">
        <v>0.11250000000000006</v>
      </c>
    </row>
    <row r="28" spans="1:22" x14ac:dyDescent="0.3">
      <c r="A28" s="2" t="s">
        <v>546</v>
      </c>
      <c r="B28" s="2">
        <v>2021</v>
      </c>
      <c r="C28" s="2">
        <v>2022</v>
      </c>
      <c r="D28" s="2">
        <v>2023</v>
      </c>
      <c r="E28" s="2">
        <v>2024</v>
      </c>
      <c r="F28" s="2">
        <v>2025</v>
      </c>
      <c r="G28" s="2">
        <v>2026</v>
      </c>
      <c r="H28" s="2">
        <v>2027</v>
      </c>
      <c r="I28" s="2">
        <v>2028</v>
      </c>
      <c r="J28" s="2">
        <v>2029</v>
      </c>
      <c r="K28" s="2">
        <v>2030</v>
      </c>
      <c r="L28" s="2">
        <v>2031</v>
      </c>
      <c r="M28" s="2">
        <v>2032</v>
      </c>
      <c r="N28" s="2">
        <v>2033</v>
      </c>
      <c r="O28" s="2">
        <v>2034</v>
      </c>
      <c r="P28" s="2">
        <v>2035</v>
      </c>
      <c r="Q28" s="2">
        <v>2036</v>
      </c>
      <c r="R28" s="2">
        <v>2037</v>
      </c>
      <c r="S28" s="2">
        <v>2038</v>
      </c>
      <c r="T28" s="2">
        <v>2039</v>
      </c>
      <c r="U28" s="2">
        <v>2040</v>
      </c>
    </row>
    <row r="29" spans="1:22" x14ac:dyDescent="0.3">
      <c r="A29" t="s">
        <v>534</v>
      </c>
      <c r="B29" s="11">
        <v>0</v>
      </c>
      <c r="C29" s="11">
        <v>0</v>
      </c>
      <c r="D29" s="11">
        <v>0</v>
      </c>
      <c r="E29" s="11">
        <v>0</v>
      </c>
      <c r="F29" s="11">
        <v>0</v>
      </c>
      <c r="G29" s="11">
        <v>0</v>
      </c>
      <c r="H29" s="11">
        <v>0</v>
      </c>
      <c r="I29" s="11">
        <v>0</v>
      </c>
      <c r="J29" s="11">
        <v>0</v>
      </c>
      <c r="K29" s="11">
        <v>0</v>
      </c>
      <c r="L29" s="11">
        <v>0</v>
      </c>
      <c r="M29" s="11">
        <v>0</v>
      </c>
      <c r="N29" s="11">
        <v>0</v>
      </c>
      <c r="O29" s="11">
        <v>0</v>
      </c>
      <c r="P29" s="11">
        <v>0</v>
      </c>
      <c r="Q29" s="11">
        <v>0</v>
      </c>
      <c r="R29" s="11">
        <v>0</v>
      </c>
      <c r="S29" s="11">
        <v>0</v>
      </c>
      <c r="T29" s="11">
        <v>0</v>
      </c>
      <c r="U29" s="11">
        <v>0</v>
      </c>
    </row>
    <row r="30" spans="1:22" x14ac:dyDescent="0.3">
      <c r="A30" t="s">
        <v>521</v>
      </c>
      <c r="B30" s="11">
        <v>0.86687499999999984</v>
      </c>
      <c r="C30" s="11">
        <v>0.87199999999999966</v>
      </c>
      <c r="D30" s="11">
        <v>0.87712499999999971</v>
      </c>
      <c r="E30" s="11">
        <v>0.88224999999999976</v>
      </c>
      <c r="F30" s="11">
        <v>0.88737499999999969</v>
      </c>
      <c r="G30" s="11">
        <v>0.89249999999999996</v>
      </c>
      <c r="H30" s="11">
        <v>0.89437499999999992</v>
      </c>
      <c r="I30" s="11">
        <v>0.89624999999999999</v>
      </c>
      <c r="J30" s="11">
        <v>0.89812500000000006</v>
      </c>
      <c r="K30" s="11">
        <v>0.90000000000000013</v>
      </c>
      <c r="L30" s="11">
        <v>0.90187500000000009</v>
      </c>
      <c r="M30" s="11">
        <v>0.90375000000000005</v>
      </c>
      <c r="N30" s="11">
        <v>0.90562500000000012</v>
      </c>
      <c r="O30" s="11">
        <v>0.9075000000000002</v>
      </c>
      <c r="P30" s="11">
        <v>0.90937500000000027</v>
      </c>
      <c r="Q30" s="11">
        <v>0.91124999999999989</v>
      </c>
      <c r="R30" s="11">
        <v>0.91312499999999996</v>
      </c>
      <c r="S30" s="11">
        <v>0.91500000000000004</v>
      </c>
      <c r="T30" s="11">
        <v>0.91687500000000011</v>
      </c>
      <c r="U30" s="11">
        <v>0.91875000000000007</v>
      </c>
    </row>
    <row r="31" spans="1:22" x14ac:dyDescent="0.3">
      <c r="A31" t="s">
        <v>535</v>
      </c>
      <c r="B31" s="11">
        <v>0.3783333333333333</v>
      </c>
      <c r="C31" s="11">
        <v>0.38616666666666666</v>
      </c>
      <c r="D31" s="11">
        <v>0.39399999999999996</v>
      </c>
      <c r="E31" s="11">
        <v>0.40183333333333326</v>
      </c>
      <c r="F31" s="11">
        <v>0.40966666666666657</v>
      </c>
      <c r="G31" s="11">
        <v>0.41749999999999987</v>
      </c>
      <c r="H31" s="11">
        <v>0.42533333333333323</v>
      </c>
      <c r="I31" s="11">
        <v>0.43316666666666653</v>
      </c>
      <c r="J31" s="11">
        <v>0.44099999999999984</v>
      </c>
      <c r="K31" s="11">
        <v>0.44883333333333314</v>
      </c>
      <c r="L31" s="11">
        <v>0.45666666666666667</v>
      </c>
      <c r="M31" s="11">
        <v>0.46158333333333329</v>
      </c>
      <c r="N31" s="11">
        <v>0.46649999999999997</v>
      </c>
      <c r="O31" s="11">
        <v>0.47141666666666671</v>
      </c>
      <c r="P31" s="11">
        <v>0.47633333333333339</v>
      </c>
      <c r="Q31" s="11">
        <v>0.48125000000000007</v>
      </c>
      <c r="R31" s="11">
        <v>0.48616666666666675</v>
      </c>
      <c r="S31" s="11">
        <v>0.49108333333333343</v>
      </c>
      <c r="T31" s="11">
        <v>0.49600000000000011</v>
      </c>
      <c r="U31" s="11">
        <v>0.5009166666666669</v>
      </c>
    </row>
    <row r="32" spans="1:22" x14ac:dyDescent="0.3">
      <c r="A32" t="s">
        <v>536</v>
      </c>
      <c r="B32" s="11">
        <v>1.3116666666666661</v>
      </c>
      <c r="C32" s="11">
        <v>1.3253333333333326</v>
      </c>
      <c r="D32" s="11">
        <v>1.3389999999999993</v>
      </c>
      <c r="E32" s="11">
        <v>1.3526666666666658</v>
      </c>
      <c r="F32" s="11">
        <v>1.3663333333333323</v>
      </c>
      <c r="G32" s="11">
        <v>1.38</v>
      </c>
      <c r="H32" s="11">
        <v>1.385</v>
      </c>
      <c r="I32" s="11">
        <v>1.3900000000000001</v>
      </c>
      <c r="J32" s="11">
        <v>1.3950000000000002</v>
      </c>
      <c r="K32" s="11">
        <v>1.4000000000000004</v>
      </c>
      <c r="L32" s="11">
        <v>1.4050000000000002</v>
      </c>
      <c r="M32" s="11">
        <v>1.4100000000000004</v>
      </c>
      <c r="N32" s="11">
        <v>1.4150000000000005</v>
      </c>
      <c r="O32" s="11">
        <v>1.4200000000000006</v>
      </c>
      <c r="P32" s="11">
        <v>1.4250000000000007</v>
      </c>
      <c r="Q32" s="11">
        <v>1.43</v>
      </c>
      <c r="R32" s="11">
        <v>1.4350000000000001</v>
      </c>
      <c r="S32" s="11">
        <v>1.4400000000000002</v>
      </c>
      <c r="T32" s="11">
        <v>1.4450000000000003</v>
      </c>
      <c r="U32" s="11">
        <v>1.4500000000000002</v>
      </c>
    </row>
    <row r="35" spans="1:22" x14ac:dyDescent="0.3">
      <c r="B35" s="2">
        <v>2021</v>
      </c>
      <c r="C35" s="2">
        <v>2022</v>
      </c>
      <c r="D35" s="2">
        <v>2023</v>
      </c>
      <c r="E35" s="2">
        <v>2024</v>
      </c>
      <c r="F35" s="2">
        <v>2025</v>
      </c>
      <c r="G35" s="2">
        <v>2026</v>
      </c>
      <c r="H35" s="2">
        <v>2027</v>
      </c>
      <c r="I35" s="2">
        <v>2028</v>
      </c>
      <c r="J35" s="2">
        <v>2029</v>
      </c>
      <c r="K35" s="2">
        <v>2030</v>
      </c>
      <c r="L35" s="2">
        <v>2031</v>
      </c>
      <c r="M35" s="2">
        <v>2032</v>
      </c>
      <c r="N35" s="2">
        <v>2033</v>
      </c>
      <c r="O35" s="2">
        <v>2034</v>
      </c>
      <c r="P35" s="2">
        <v>2035</v>
      </c>
      <c r="Q35" s="2">
        <v>2036</v>
      </c>
      <c r="R35" s="2">
        <v>2037</v>
      </c>
      <c r="S35" s="2">
        <v>2038</v>
      </c>
      <c r="T35" s="2">
        <v>2039</v>
      </c>
      <c r="U35" s="2">
        <v>2040</v>
      </c>
      <c r="V35" s="2" t="s">
        <v>0</v>
      </c>
    </row>
    <row r="36" spans="1:22" x14ac:dyDescent="0.3">
      <c r="A36" t="s">
        <v>613</v>
      </c>
      <c r="B36" s="364">
        <v>664.7874999999998</v>
      </c>
      <c r="C36" s="364">
        <v>671.7099999999997</v>
      </c>
      <c r="D36" s="364">
        <v>678.63249999999982</v>
      </c>
      <c r="E36" s="364">
        <v>685.55499999999972</v>
      </c>
      <c r="F36" s="364">
        <v>692.47749999999962</v>
      </c>
      <c r="G36" s="364">
        <v>699.39999999999986</v>
      </c>
      <c r="H36" s="364">
        <v>703.22416666666675</v>
      </c>
      <c r="I36" s="364">
        <v>707.04833333333329</v>
      </c>
      <c r="J36" s="364">
        <v>710.87250000000006</v>
      </c>
      <c r="K36" s="364">
        <v>714.69666666666672</v>
      </c>
      <c r="L36" s="364">
        <v>718.52083333333337</v>
      </c>
      <c r="M36" s="364">
        <v>721.5866666666667</v>
      </c>
      <c r="N36" s="364">
        <v>724.65250000000015</v>
      </c>
      <c r="O36" s="364">
        <v>727.71833333333359</v>
      </c>
      <c r="P36" s="364">
        <v>730.78416666666692</v>
      </c>
      <c r="Q36" s="364">
        <v>733.84999999999991</v>
      </c>
      <c r="R36" s="364">
        <v>736.91583333333335</v>
      </c>
      <c r="S36" s="364">
        <v>739.98166666666668</v>
      </c>
      <c r="T36" s="364">
        <v>743.04750000000013</v>
      </c>
      <c r="U36" s="364">
        <v>746.11333333333346</v>
      </c>
      <c r="V36" s="170">
        <v>14251.574999999999</v>
      </c>
    </row>
    <row r="37" spans="1:22" x14ac:dyDescent="0.3">
      <c r="A37" t="s">
        <v>369</v>
      </c>
      <c r="B37" s="36">
        <v>0.10570121249999997</v>
      </c>
      <c r="C37" s="36">
        <v>0.10680188999999995</v>
      </c>
      <c r="D37" s="36">
        <v>0.10790256749999996</v>
      </c>
      <c r="E37" s="36">
        <v>0.10900324499999996</v>
      </c>
      <c r="F37" s="36">
        <v>0.11010392249999994</v>
      </c>
      <c r="G37" s="36">
        <v>0.11120459999999997</v>
      </c>
      <c r="H37" s="36">
        <v>0.1118126425</v>
      </c>
      <c r="I37" s="36">
        <v>0.11242068499999999</v>
      </c>
      <c r="J37" s="36">
        <v>0.11302872750000001</v>
      </c>
      <c r="K37" s="36">
        <v>0.11363677000000001</v>
      </c>
      <c r="L37" s="36">
        <v>0.11424481250000001</v>
      </c>
      <c r="M37" s="36">
        <v>0.11473228000000002</v>
      </c>
      <c r="N37" s="36">
        <v>0.11521974750000002</v>
      </c>
      <c r="O37" s="36">
        <v>0.11570721500000006</v>
      </c>
      <c r="P37" s="36">
        <v>0.11619468250000003</v>
      </c>
      <c r="Q37" s="36">
        <v>0.11668215</v>
      </c>
      <c r="R37" s="36">
        <v>0.1171696175</v>
      </c>
      <c r="S37" s="36">
        <v>0.11765708500000001</v>
      </c>
      <c r="T37" s="36">
        <v>0.11814455250000001</v>
      </c>
      <c r="U37" s="36">
        <v>0.11863202000000003</v>
      </c>
      <c r="V37" s="261">
        <v>2.2660004250000001</v>
      </c>
    </row>
    <row r="38" spans="1:22" x14ac:dyDescent="0.3">
      <c r="A38" t="s">
        <v>28</v>
      </c>
      <c r="B38" s="36">
        <v>7.5363503667166348E-2</v>
      </c>
      <c r="C38" s="36">
        <v>7.1166608890406519E-2</v>
      </c>
      <c r="D38" s="36">
        <v>6.7196296059309643E-2</v>
      </c>
      <c r="E38" s="36">
        <v>6.344088101713348E-2</v>
      </c>
      <c r="F38" s="36">
        <v>5.9889238638619946E-2</v>
      </c>
      <c r="G38" s="36">
        <v>5.6530779692124423E-2</v>
      </c>
      <c r="H38" s="36">
        <v>5.3121380996810519E-2</v>
      </c>
      <c r="I38" s="36">
        <v>4.9916128606035538E-2</v>
      </c>
      <c r="J38" s="36">
        <v>4.6902903502581472E-2</v>
      </c>
      <c r="K38" s="36">
        <v>4.4070298619520318E-2</v>
      </c>
      <c r="L38" s="36">
        <v>4.1407577555412703E-2</v>
      </c>
      <c r="M38" s="36">
        <v>3.8863792720086658E-2</v>
      </c>
      <c r="N38" s="36">
        <v>3.647562133424119E-2</v>
      </c>
      <c r="O38" s="36">
        <v>3.4233589776565196E-2</v>
      </c>
      <c r="P38" s="36">
        <v>3.2128797962798772E-2</v>
      </c>
      <c r="Q38" s="36">
        <v>3.015288484917825E-2</v>
      </c>
      <c r="R38" s="36">
        <v>2.8297995994796654E-2</v>
      </c>
      <c r="S38" s="36">
        <v>2.6556753061128997E-2</v>
      </c>
      <c r="T38" s="36">
        <v>2.4922225134089791E-2</v>
      </c>
      <c r="U38" s="36">
        <v>2.3387901760698014E-2</v>
      </c>
      <c r="V38" s="261">
        <v>0.90402515983870446</v>
      </c>
    </row>
    <row r="39" spans="1:22" x14ac:dyDescent="0.3">
      <c r="A39" t="s">
        <v>29</v>
      </c>
      <c r="B39" s="36">
        <v>9.1178794422557191E-2</v>
      </c>
      <c r="C39" s="36">
        <v>8.9444901459059381E-2</v>
      </c>
      <c r="D39" s="36">
        <v>8.7734661686403217E-2</v>
      </c>
      <c r="E39" s="36">
        <v>8.6048168173184308E-2</v>
      </c>
      <c r="F39" s="36">
        <v>8.4385488500665892E-2</v>
      </c>
      <c r="G39" s="36">
        <v>8.2746666168524344E-2</v>
      </c>
      <c r="H39" s="36">
        <v>8.0775831934731021E-2</v>
      </c>
      <c r="I39" s="36">
        <v>7.884960657651198E-2</v>
      </c>
      <c r="J39" s="36">
        <v>7.6967063448848766E-2</v>
      </c>
      <c r="K39" s="36">
        <v>7.5127292042715108E-2</v>
      </c>
      <c r="L39" s="36">
        <v>7.3329397831222887E-2</v>
      </c>
      <c r="M39" s="36">
        <v>7.1497363757345153E-2</v>
      </c>
      <c r="N39" s="36">
        <v>6.9709842123581986E-2</v>
      </c>
      <c r="O39" s="36">
        <v>6.7965794153297898E-2</v>
      </c>
      <c r="P39" s="36">
        <v>6.6264203819598133E-2</v>
      </c>
      <c r="Q39" s="36">
        <v>6.460407740133306E-2</v>
      </c>
      <c r="R39" s="36">
        <v>6.2984443045666902E-2</v>
      </c>
      <c r="S39" s="36">
        <v>6.1404350337204948E-2</v>
      </c>
      <c r="T39" s="36">
        <v>5.9862869873668859E-2</v>
      </c>
      <c r="U39" s="36">
        <v>5.8359092848103429E-2</v>
      </c>
      <c r="V39" s="261">
        <v>1.4892399096042246</v>
      </c>
    </row>
    <row r="42" spans="1:22" x14ac:dyDescent="0.3">
      <c r="A42" s="2" t="s">
        <v>547</v>
      </c>
      <c r="B42" s="148" t="s">
        <v>326</v>
      </c>
    </row>
    <row r="43" spans="1:22" x14ac:dyDescent="0.3">
      <c r="A43" s="72" t="s">
        <v>579</v>
      </c>
      <c r="B43" s="72"/>
    </row>
    <row r="44" spans="1:22" x14ac:dyDescent="0.3">
      <c r="A44" s="38" t="s">
        <v>30</v>
      </c>
      <c r="B44" s="39">
        <v>2.2660004250000001</v>
      </c>
    </row>
    <row r="45" spans="1:22" x14ac:dyDescent="0.3">
      <c r="A45" s="38" t="s">
        <v>28</v>
      </c>
      <c r="B45" s="39">
        <v>0.90402515983870446</v>
      </c>
    </row>
    <row r="46" spans="1:22" x14ac:dyDescent="0.3">
      <c r="A46" s="38" t="s">
        <v>29</v>
      </c>
      <c r="B46" s="39">
        <v>1.4892399096042246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08"/>
  <sheetViews>
    <sheetView workbookViewId="0">
      <pane ySplit="3" topLeftCell="A4" activePane="bottomLeft" state="frozen"/>
      <selection pane="bottomLeft" sqref="A1:XFD1048576"/>
    </sheetView>
  </sheetViews>
  <sheetFormatPr defaultRowHeight="14.4" x14ac:dyDescent="0.3"/>
  <cols>
    <col min="1" max="1" width="49.44140625" bestFit="1" customWidth="1"/>
    <col min="2" max="3" width="24.88671875" bestFit="1" customWidth="1"/>
    <col min="4" max="4" width="15.109375" bestFit="1" customWidth="1"/>
    <col min="5" max="5" width="10.6640625" bestFit="1" customWidth="1"/>
  </cols>
  <sheetData>
    <row r="1" spans="1:5" ht="18" x14ac:dyDescent="0.35">
      <c r="A1" s="420" t="s">
        <v>256</v>
      </c>
      <c r="B1" s="38"/>
      <c r="C1" s="38"/>
      <c r="D1" s="38"/>
      <c r="E1" s="38"/>
    </row>
    <row r="2" spans="1:5" x14ac:dyDescent="0.3">
      <c r="A2" s="38" t="s">
        <v>251</v>
      </c>
      <c r="B2" s="38"/>
      <c r="C2" s="38"/>
      <c r="D2" s="38"/>
      <c r="E2" s="38"/>
    </row>
    <row r="3" spans="1:5" x14ac:dyDescent="0.3">
      <c r="A3" s="38"/>
      <c r="B3" s="38" t="s">
        <v>217</v>
      </c>
      <c r="C3" s="38" t="s">
        <v>218</v>
      </c>
      <c r="D3" s="38" t="s">
        <v>244</v>
      </c>
      <c r="E3" s="38" t="s">
        <v>245</v>
      </c>
    </row>
    <row r="4" spans="1:5" x14ac:dyDescent="0.3">
      <c r="A4" s="72" t="s">
        <v>254</v>
      </c>
      <c r="B4" s="38"/>
      <c r="C4" s="38"/>
      <c r="D4" s="38"/>
      <c r="E4" s="38"/>
    </row>
    <row r="5" spans="1:5" x14ac:dyDescent="0.3">
      <c r="A5" s="38" t="s">
        <v>213</v>
      </c>
      <c r="B5" s="38" t="s">
        <v>219</v>
      </c>
      <c r="C5" s="38" t="s">
        <v>220</v>
      </c>
      <c r="D5" s="421">
        <v>1426.15</v>
      </c>
      <c r="E5" s="421">
        <v>3180.79</v>
      </c>
    </row>
    <row r="6" spans="1:5" x14ac:dyDescent="0.3">
      <c r="A6" s="38" t="s">
        <v>214</v>
      </c>
      <c r="B6" s="38" t="s">
        <v>219</v>
      </c>
      <c r="C6" s="38" t="s">
        <v>222</v>
      </c>
      <c r="D6" s="421">
        <v>1032.99</v>
      </c>
      <c r="E6" s="421">
        <v>1555.9</v>
      </c>
    </row>
    <row r="7" spans="1:5" x14ac:dyDescent="0.3">
      <c r="A7" s="38" t="s">
        <v>227</v>
      </c>
      <c r="B7" s="38" t="s">
        <v>219</v>
      </c>
      <c r="C7" s="38" t="s">
        <v>229</v>
      </c>
      <c r="D7" s="38">
        <v>197.51</v>
      </c>
      <c r="E7" s="38">
        <v>352.7</v>
      </c>
    </row>
    <row r="8" spans="1:5" x14ac:dyDescent="0.3">
      <c r="A8" s="38" t="s">
        <v>228</v>
      </c>
      <c r="B8" s="38" t="s">
        <v>219</v>
      </c>
      <c r="C8" s="38" t="s">
        <v>230</v>
      </c>
      <c r="D8" s="38">
        <v>258.12</v>
      </c>
      <c r="E8" s="38">
        <v>666.91</v>
      </c>
    </row>
    <row r="9" spans="1:5" x14ac:dyDescent="0.3">
      <c r="A9" s="38"/>
      <c r="B9" s="38" t="s">
        <v>219</v>
      </c>
      <c r="C9" s="38" t="s">
        <v>231</v>
      </c>
      <c r="D9" s="38">
        <v>245.22</v>
      </c>
      <c r="E9" s="38">
        <v>577.86</v>
      </c>
    </row>
    <row r="10" spans="1:5" x14ac:dyDescent="0.3">
      <c r="A10" s="38"/>
      <c r="B10" s="38" t="s">
        <v>219</v>
      </c>
      <c r="C10" s="38" t="s">
        <v>232</v>
      </c>
      <c r="D10" s="38">
        <v>216.12</v>
      </c>
      <c r="E10" s="38">
        <v>380.82</v>
      </c>
    </row>
    <row r="11" spans="1:5" x14ac:dyDescent="0.3">
      <c r="A11" s="38"/>
      <c r="B11" s="38" t="s">
        <v>219</v>
      </c>
      <c r="C11" s="38" t="s">
        <v>234</v>
      </c>
      <c r="D11" s="38">
        <v>31.6</v>
      </c>
      <c r="E11" s="38">
        <v>380.13</v>
      </c>
    </row>
    <row r="12" spans="1:5" x14ac:dyDescent="0.3">
      <c r="A12" s="38"/>
      <c r="B12" s="38" t="s">
        <v>219</v>
      </c>
      <c r="C12" s="38" t="s">
        <v>233</v>
      </c>
      <c r="D12" s="38">
        <v>70.69</v>
      </c>
      <c r="E12" s="38">
        <v>364.84</v>
      </c>
    </row>
    <row r="13" spans="1:5" x14ac:dyDescent="0.3">
      <c r="A13" s="38"/>
      <c r="B13" s="38" t="s">
        <v>219</v>
      </c>
      <c r="C13" s="38" t="s">
        <v>235</v>
      </c>
      <c r="D13" s="38">
        <v>320.12</v>
      </c>
      <c r="E13" s="38">
        <v>576.89</v>
      </c>
    </row>
    <row r="14" spans="1:5" x14ac:dyDescent="0.3">
      <c r="A14" s="38"/>
      <c r="B14" s="38" t="s">
        <v>219</v>
      </c>
      <c r="C14" s="38" t="s">
        <v>236</v>
      </c>
      <c r="D14" s="38">
        <v>122.22</v>
      </c>
      <c r="E14" s="38">
        <v>291.04000000000002</v>
      </c>
    </row>
    <row r="15" spans="1:5" x14ac:dyDescent="0.3">
      <c r="A15" s="38"/>
      <c r="B15" s="38"/>
      <c r="C15" s="38"/>
      <c r="D15" s="38"/>
      <c r="E15" s="38"/>
    </row>
    <row r="16" spans="1:5" x14ac:dyDescent="0.3">
      <c r="A16" s="38"/>
      <c r="B16" s="38" t="s">
        <v>220</v>
      </c>
      <c r="C16" s="38" t="s">
        <v>219</v>
      </c>
      <c r="D16" s="421">
        <v>1158.92</v>
      </c>
      <c r="E16" s="421">
        <v>945.28</v>
      </c>
    </row>
    <row r="17" spans="1:5" x14ac:dyDescent="0.3">
      <c r="A17" s="38"/>
      <c r="B17" s="38" t="s">
        <v>222</v>
      </c>
      <c r="C17" s="38" t="s">
        <v>219</v>
      </c>
      <c r="D17" s="38">
        <v>58.84</v>
      </c>
      <c r="E17" s="38">
        <v>50.08</v>
      </c>
    </row>
    <row r="18" spans="1:5" x14ac:dyDescent="0.3">
      <c r="A18" s="38"/>
      <c r="B18" s="38" t="s">
        <v>229</v>
      </c>
      <c r="C18" s="38" t="s">
        <v>219</v>
      </c>
      <c r="D18" s="38">
        <v>23.04</v>
      </c>
      <c r="E18" s="38">
        <v>38.270000000000003</v>
      </c>
    </row>
    <row r="19" spans="1:5" x14ac:dyDescent="0.3">
      <c r="A19" s="38"/>
      <c r="B19" s="38" t="s">
        <v>230</v>
      </c>
      <c r="C19" s="38" t="s">
        <v>219</v>
      </c>
      <c r="D19" s="38">
        <v>170.88</v>
      </c>
      <c r="E19" s="38">
        <v>155.28</v>
      </c>
    </row>
    <row r="20" spans="1:5" x14ac:dyDescent="0.3">
      <c r="A20" s="38"/>
      <c r="B20" s="38" t="s">
        <v>231</v>
      </c>
      <c r="C20" s="38" t="s">
        <v>219</v>
      </c>
      <c r="D20" s="38">
        <v>162.59</v>
      </c>
      <c r="E20" s="38">
        <v>258.5</v>
      </c>
    </row>
    <row r="21" spans="1:5" x14ac:dyDescent="0.3">
      <c r="A21" s="38"/>
      <c r="B21" s="38" t="s">
        <v>232</v>
      </c>
      <c r="C21" s="38" t="s">
        <v>219</v>
      </c>
      <c r="D21" s="38">
        <v>91.19</v>
      </c>
      <c r="E21" s="38">
        <v>213.28</v>
      </c>
    </row>
    <row r="22" spans="1:5" x14ac:dyDescent="0.3">
      <c r="A22" s="38"/>
      <c r="B22" s="38" t="s">
        <v>234</v>
      </c>
      <c r="C22" s="38" t="s">
        <v>219</v>
      </c>
      <c r="D22" s="38">
        <v>23.17</v>
      </c>
      <c r="E22" s="38">
        <v>53.04</v>
      </c>
    </row>
    <row r="23" spans="1:5" x14ac:dyDescent="0.3">
      <c r="A23" s="38"/>
      <c r="B23" s="38" t="s">
        <v>233</v>
      </c>
      <c r="C23" s="38" t="s">
        <v>219</v>
      </c>
      <c r="D23" s="38">
        <v>238.62</v>
      </c>
      <c r="E23" s="38">
        <v>267.38</v>
      </c>
    </row>
    <row r="24" spans="1:5" x14ac:dyDescent="0.3">
      <c r="A24" s="38"/>
      <c r="B24" s="38" t="s">
        <v>235</v>
      </c>
      <c r="C24" s="38" t="s">
        <v>219</v>
      </c>
      <c r="D24" s="38">
        <v>76.23</v>
      </c>
      <c r="E24" s="38">
        <v>412.12</v>
      </c>
    </row>
    <row r="25" spans="1:5" x14ac:dyDescent="0.3">
      <c r="A25" s="38"/>
      <c r="B25" s="38" t="s">
        <v>236</v>
      </c>
      <c r="C25" s="38" t="s">
        <v>219</v>
      </c>
      <c r="D25" s="38">
        <v>128.46</v>
      </c>
      <c r="E25" s="38">
        <v>164.36</v>
      </c>
    </row>
    <row r="26" spans="1:5" x14ac:dyDescent="0.3">
      <c r="A26" s="38"/>
      <c r="B26" s="38"/>
      <c r="C26" s="38"/>
      <c r="D26" s="38"/>
      <c r="E26" s="38"/>
    </row>
    <row r="27" spans="1:5" x14ac:dyDescent="0.3">
      <c r="A27" s="72" t="s">
        <v>255</v>
      </c>
      <c r="B27" s="38"/>
      <c r="C27" s="38"/>
      <c r="D27" s="38"/>
      <c r="E27" s="38"/>
    </row>
    <row r="28" spans="1:5" x14ac:dyDescent="0.3">
      <c r="A28" s="38" t="s">
        <v>215</v>
      </c>
      <c r="B28" s="38" t="s">
        <v>221</v>
      </c>
      <c r="C28" s="38" t="s">
        <v>220</v>
      </c>
      <c r="D28" s="38">
        <v>6.9</v>
      </c>
      <c r="E28" s="38">
        <v>56.5</v>
      </c>
    </row>
    <row r="29" spans="1:5" x14ac:dyDescent="0.3">
      <c r="A29" s="38" t="s">
        <v>216</v>
      </c>
      <c r="B29" s="38" t="s">
        <v>221</v>
      </c>
      <c r="C29" s="38" t="s">
        <v>222</v>
      </c>
      <c r="D29" s="38">
        <v>3.73</v>
      </c>
      <c r="E29" s="38">
        <v>29.06</v>
      </c>
    </row>
    <row r="30" spans="1:5" x14ac:dyDescent="0.3">
      <c r="A30" s="38"/>
      <c r="B30" s="38" t="s">
        <v>221</v>
      </c>
      <c r="C30" s="38" t="s">
        <v>229</v>
      </c>
      <c r="D30" s="38">
        <v>9.0399999999999991</v>
      </c>
      <c r="E30" s="38">
        <v>27.55</v>
      </c>
    </row>
    <row r="31" spans="1:5" x14ac:dyDescent="0.3">
      <c r="A31" s="38"/>
      <c r="B31" s="38" t="s">
        <v>221</v>
      </c>
      <c r="C31" s="38" t="s">
        <v>230</v>
      </c>
      <c r="D31" s="38">
        <v>0.51</v>
      </c>
      <c r="E31" s="38">
        <v>1.93</v>
      </c>
    </row>
    <row r="32" spans="1:5" x14ac:dyDescent="0.3">
      <c r="A32" s="38"/>
      <c r="B32" s="38" t="s">
        <v>221</v>
      </c>
      <c r="C32" s="38" t="s">
        <v>231</v>
      </c>
      <c r="D32" s="38">
        <v>30.75</v>
      </c>
      <c r="E32" s="38">
        <v>12.67</v>
      </c>
    </row>
    <row r="33" spans="1:5" x14ac:dyDescent="0.3">
      <c r="A33" s="38"/>
      <c r="B33" s="38" t="s">
        <v>220</v>
      </c>
      <c r="C33" s="38" t="s">
        <v>221</v>
      </c>
      <c r="D33" s="38">
        <v>126.58</v>
      </c>
      <c r="E33" s="38">
        <v>159.49</v>
      </c>
    </row>
    <row r="34" spans="1:5" x14ac:dyDescent="0.3">
      <c r="A34" s="38"/>
      <c r="B34" s="38" t="s">
        <v>222</v>
      </c>
      <c r="C34" s="38" t="s">
        <v>221</v>
      </c>
      <c r="D34" s="38">
        <v>3.35</v>
      </c>
      <c r="E34" s="38">
        <v>9.81</v>
      </c>
    </row>
    <row r="35" spans="1:5" x14ac:dyDescent="0.3">
      <c r="A35" s="38"/>
      <c r="B35" s="38" t="s">
        <v>229</v>
      </c>
      <c r="C35" s="38" t="s">
        <v>221</v>
      </c>
      <c r="D35" s="38">
        <v>2.0499999999999998</v>
      </c>
      <c r="E35" s="38">
        <v>10.47</v>
      </c>
    </row>
    <row r="36" spans="1:5" x14ac:dyDescent="0.3">
      <c r="A36" s="38"/>
      <c r="B36" s="38" t="s">
        <v>230</v>
      </c>
      <c r="C36" s="38" t="s">
        <v>221</v>
      </c>
      <c r="D36" s="38">
        <v>7.12</v>
      </c>
      <c r="E36" s="38">
        <v>16.940000000000001</v>
      </c>
    </row>
    <row r="37" spans="1:5" x14ac:dyDescent="0.3">
      <c r="A37" s="38"/>
      <c r="B37" s="38" t="s">
        <v>231</v>
      </c>
      <c r="C37" s="38" t="s">
        <v>221</v>
      </c>
      <c r="D37" s="38">
        <v>14.62</v>
      </c>
      <c r="E37" s="38">
        <v>54.65</v>
      </c>
    </row>
    <row r="38" spans="1:5" x14ac:dyDescent="0.3">
      <c r="A38" s="38"/>
      <c r="B38" s="38"/>
      <c r="C38" s="38"/>
      <c r="D38" s="38"/>
      <c r="E38" s="38"/>
    </row>
    <row r="39" spans="1:5" x14ac:dyDescent="0.3">
      <c r="A39" s="38" t="s">
        <v>223</v>
      </c>
      <c r="B39" s="38" t="s">
        <v>223</v>
      </c>
      <c r="C39" s="38" t="s">
        <v>220</v>
      </c>
      <c r="D39" s="38">
        <v>39.340000000000003</v>
      </c>
      <c r="E39" s="38">
        <v>98.87</v>
      </c>
    </row>
    <row r="40" spans="1:5" x14ac:dyDescent="0.3">
      <c r="A40" s="38"/>
      <c r="B40" s="38" t="s">
        <v>223</v>
      </c>
      <c r="C40" s="38" t="s">
        <v>222</v>
      </c>
      <c r="D40" s="38">
        <v>42.66</v>
      </c>
      <c r="E40" s="38">
        <v>103.12</v>
      </c>
    </row>
    <row r="41" spans="1:5" x14ac:dyDescent="0.3">
      <c r="A41" s="38"/>
      <c r="B41" s="38" t="s">
        <v>223</v>
      </c>
      <c r="C41" s="38" t="s">
        <v>229</v>
      </c>
      <c r="D41" s="38">
        <v>35.36</v>
      </c>
      <c r="E41" s="38">
        <v>167.93</v>
      </c>
    </row>
    <row r="42" spans="1:5" x14ac:dyDescent="0.3">
      <c r="A42" s="38"/>
      <c r="B42" s="38" t="s">
        <v>223</v>
      </c>
      <c r="C42" s="38" t="s">
        <v>230</v>
      </c>
      <c r="D42" s="38">
        <v>12.23</v>
      </c>
      <c r="E42" s="38">
        <v>38.94</v>
      </c>
    </row>
    <row r="43" spans="1:5" x14ac:dyDescent="0.3">
      <c r="A43" s="38"/>
      <c r="B43" s="38" t="s">
        <v>220</v>
      </c>
      <c r="C43" s="38" t="s">
        <v>223</v>
      </c>
      <c r="D43" s="38">
        <v>33.299999999999997</v>
      </c>
      <c r="E43" s="38">
        <v>31.04</v>
      </c>
    </row>
    <row r="44" spans="1:5" x14ac:dyDescent="0.3">
      <c r="A44" s="38"/>
      <c r="B44" s="38" t="s">
        <v>222</v>
      </c>
      <c r="C44" s="38" t="s">
        <v>223</v>
      </c>
      <c r="D44" s="38">
        <v>23.69</v>
      </c>
      <c r="E44" s="38">
        <v>43.08</v>
      </c>
    </row>
    <row r="45" spans="1:5" x14ac:dyDescent="0.3">
      <c r="A45" s="38"/>
      <c r="B45" s="38" t="s">
        <v>229</v>
      </c>
      <c r="C45" s="38" t="s">
        <v>223</v>
      </c>
      <c r="D45" s="38">
        <v>4.51</v>
      </c>
      <c r="E45" s="38">
        <v>14.7</v>
      </c>
    </row>
    <row r="46" spans="1:5" x14ac:dyDescent="0.3">
      <c r="A46" s="38"/>
      <c r="B46" s="38" t="s">
        <v>230</v>
      </c>
      <c r="C46" s="38" t="s">
        <v>223</v>
      </c>
      <c r="D46" s="38">
        <v>17.59</v>
      </c>
      <c r="E46" s="38">
        <v>87.79</v>
      </c>
    </row>
    <row r="47" spans="1:5" x14ac:dyDescent="0.3">
      <c r="A47" s="38"/>
      <c r="B47" s="38"/>
      <c r="C47" s="38"/>
      <c r="D47" s="38"/>
      <c r="E47" s="38"/>
    </row>
    <row r="48" spans="1:5" x14ac:dyDescent="0.3">
      <c r="A48" s="38" t="s">
        <v>224</v>
      </c>
      <c r="B48" s="38" t="s">
        <v>226</v>
      </c>
      <c r="C48" s="38" t="s">
        <v>220</v>
      </c>
      <c r="D48" s="38">
        <v>0.54</v>
      </c>
      <c r="E48" s="38">
        <v>15.69</v>
      </c>
    </row>
    <row r="49" spans="1:5" x14ac:dyDescent="0.3">
      <c r="A49" s="38"/>
      <c r="B49" s="38" t="s">
        <v>226</v>
      </c>
      <c r="C49" s="38" t="s">
        <v>222</v>
      </c>
      <c r="D49" s="38">
        <v>1.88</v>
      </c>
      <c r="E49" s="38">
        <v>11.68</v>
      </c>
    </row>
    <row r="50" spans="1:5" x14ac:dyDescent="0.3">
      <c r="A50" s="38"/>
      <c r="B50" s="38" t="s">
        <v>226</v>
      </c>
      <c r="C50" s="38" t="s">
        <v>229</v>
      </c>
      <c r="D50" s="38">
        <v>11.12</v>
      </c>
      <c r="E50" s="38">
        <v>93.95</v>
      </c>
    </row>
    <row r="51" spans="1:5" x14ac:dyDescent="0.3">
      <c r="A51" s="38"/>
      <c r="B51" s="38" t="s">
        <v>226</v>
      </c>
      <c r="C51" s="38" t="s">
        <v>230</v>
      </c>
      <c r="D51" s="38">
        <v>0.28999999999999998</v>
      </c>
      <c r="E51" s="38">
        <v>0.44</v>
      </c>
    </row>
    <row r="52" spans="1:5" x14ac:dyDescent="0.3">
      <c r="A52" s="38"/>
      <c r="B52" s="38" t="s">
        <v>220</v>
      </c>
      <c r="C52" s="38" t="s">
        <v>226</v>
      </c>
      <c r="D52" s="38">
        <v>0.67</v>
      </c>
      <c r="E52" s="38">
        <v>4.5599999999999996</v>
      </c>
    </row>
    <row r="53" spans="1:5" x14ac:dyDescent="0.3">
      <c r="A53" s="38"/>
      <c r="B53" s="38" t="s">
        <v>222</v>
      </c>
      <c r="C53" s="38" t="s">
        <v>226</v>
      </c>
      <c r="D53" s="38">
        <v>1.27</v>
      </c>
      <c r="E53" s="38">
        <v>3.79</v>
      </c>
    </row>
    <row r="54" spans="1:5" x14ac:dyDescent="0.3">
      <c r="A54" s="38"/>
      <c r="B54" s="38" t="s">
        <v>229</v>
      </c>
      <c r="C54" s="38" t="s">
        <v>226</v>
      </c>
      <c r="D54" s="38">
        <v>0.56000000000000005</v>
      </c>
      <c r="E54" s="38">
        <v>1.48</v>
      </c>
    </row>
    <row r="55" spans="1:5" x14ac:dyDescent="0.3">
      <c r="A55" s="38"/>
      <c r="B55" s="38" t="s">
        <v>230</v>
      </c>
      <c r="C55" s="38" t="s">
        <v>226</v>
      </c>
      <c r="D55" s="38">
        <v>7.55</v>
      </c>
      <c r="E55" s="38">
        <v>67.52</v>
      </c>
    </row>
    <row r="56" spans="1:5" x14ac:dyDescent="0.3">
      <c r="A56" s="38"/>
      <c r="B56" s="38"/>
      <c r="C56" s="38"/>
      <c r="D56" s="38"/>
      <c r="E56" s="38"/>
    </row>
    <row r="57" spans="1:5" x14ac:dyDescent="0.3">
      <c r="A57" s="38" t="s">
        <v>225</v>
      </c>
      <c r="B57" s="38" t="s">
        <v>225</v>
      </c>
      <c r="C57" s="38" t="s">
        <v>220</v>
      </c>
      <c r="D57" s="38">
        <v>23.21</v>
      </c>
      <c r="E57" s="38">
        <v>42.98</v>
      </c>
    </row>
    <row r="58" spans="1:5" x14ac:dyDescent="0.3">
      <c r="A58" s="38"/>
      <c r="B58" s="38" t="s">
        <v>225</v>
      </c>
      <c r="C58" s="38" t="s">
        <v>222</v>
      </c>
      <c r="D58" s="38">
        <v>3.64</v>
      </c>
      <c r="E58" s="38">
        <v>21.53</v>
      </c>
    </row>
    <row r="59" spans="1:5" x14ac:dyDescent="0.3">
      <c r="A59" s="38"/>
      <c r="B59" s="38" t="s">
        <v>225</v>
      </c>
      <c r="C59" s="38" t="s">
        <v>229</v>
      </c>
      <c r="D59" s="38">
        <v>0.26</v>
      </c>
      <c r="E59" s="38">
        <v>1.1100000000000001</v>
      </c>
    </row>
    <row r="60" spans="1:5" x14ac:dyDescent="0.3">
      <c r="A60" s="38"/>
      <c r="B60" s="38" t="s">
        <v>225</v>
      </c>
      <c r="C60" s="38" t="s">
        <v>230</v>
      </c>
      <c r="D60" s="38">
        <v>0.34</v>
      </c>
      <c r="E60" s="38">
        <v>1.48</v>
      </c>
    </row>
    <row r="61" spans="1:5" x14ac:dyDescent="0.3">
      <c r="A61" s="38"/>
      <c r="B61" s="38" t="s">
        <v>220</v>
      </c>
      <c r="C61" s="38" t="s">
        <v>225</v>
      </c>
      <c r="D61" s="38">
        <v>33.979999999999997</v>
      </c>
      <c r="E61" s="38">
        <v>18.059999999999999</v>
      </c>
    </row>
    <row r="62" spans="1:5" x14ac:dyDescent="0.3">
      <c r="A62" s="38"/>
      <c r="B62" s="38" t="s">
        <v>222</v>
      </c>
      <c r="C62" s="38" t="s">
        <v>225</v>
      </c>
      <c r="D62" s="38">
        <v>4.6399999999999997</v>
      </c>
      <c r="E62" s="38">
        <v>26.88</v>
      </c>
    </row>
    <row r="63" spans="1:5" x14ac:dyDescent="0.3">
      <c r="A63" s="38"/>
      <c r="B63" s="38" t="s">
        <v>229</v>
      </c>
      <c r="C63" s="38" t="s">
        <v>225</v>
      </c>
      <c r="D63" s="38">
        <v>0.56000000000000005</v>
      </c>
      <c r="E63" s="38">
        <v>2.15</v>
      </c>
    </row>
    <row r="64" spans="1:5" x14ac:dyDescent="0.3">
      <c r="A64" s="38"/>
      <c r="B64" s="38" t="s">
        <v>230</v>
      </c>
      <c r="C64" s="38" t="s">
        <v>225</v>
      </c>
      <c r="D64" s="38">
        <v>0.85</v>
      </c>
      <c r="E64" s="38">
        <v>5.52</v>
      </c>
    </row>
    <row r="65" spans="1:5" x14ac:dyDescent="0.3">
      <c r="A65" s="38"/>
      <c r="B65" s="38"/>
      <c r="C65" s="38"/>
      <c r="D65" s="38"/>
      <c r="E65" s="38"/>
    </row>
    <row r="66" spans="1:5" x14ac:dyDescent="0.3">
      <c r="A66" s="38"/>
      <c r="B66" s="38"/>
      <c r="C66" s="38"/>
      <c r="D66" s="38"/>
      <c r="E66" s="38"/>
    </row>
    <row r="67" spans="1:5" x14ac:dyDescent="0.3">
      <c r="A67" s="72" t="s">
        <v>253</v>
      </c>
      <c r="B67" s="38"/>
      <c r="C67" s="38"/>
      <c r="D67" s="38"/>
      <c r="E67" s="38"/>
    </row>
    <row r="68" spans="1:5" x14ac:dyDescent="0.3">
      <c r="A68" s="72"/>
      <c r="B68" s="38" t="s">
        <v>221</v>
      </c>
      <c r="C68" s="38" t="s">
        <v>241</v>
      </c>
      <c r="D68" s="38">
        <v>3.58</v>
      </c>
      <c r="E68" s="38">
        <v>23.44</v>
      </c>
    </row>
    <row r="69" spans="1:5" x14ac:dyDescent="0.3">
      <c r="A69" s="72"/>
      <c r="B69" s="38" t="s">
        <v>223</v>
      </c>
      <c r="C69" s="38" t="s">
        <v>241</v>
      </c>
      <c r="D69" s="38">
        <v>89.32</v>
      </c>
      <c r="E69" s="38">
        <v>289.24</v>
      </c>
    </row>
    <row r="70" spans="1:5" x14ac:dyDescent="0.3">
      <c r="A70" s="72"/>
      <c r="B70" s="38" t="s">
        <v>224</v>
      </c>
      <c r="C70" s="38" t="s">
        <v>241</v>
      </c>
      <c r="D70" s="38">
        <v>10.95</v>
      </c>
      <c r="E70" s="38">
        <v>35.51</v>
      </c>
    </row>
    <row r="71" spans="1:5" x14ac:dyDescent="0.3">
      <c r="A71" s="72"/>
      <c r="B71" s="38" t="s">
        <v>225</v>
      </c>
      <c r="C71" s="38" t="s">
        <v>241</v>
      </c>
      <c r="D71" s="38">
        <v>8.85</v>
      </c>
      <c r="E71" s="38">
        <v>28.59</v>
      </c>
    </row>
    <row r="72" spans="1:5" x14ac:dyDescent="0.3">
      <c r="A72" s="72"/>
      <c r="B72" s="38" t="s">
        <v>243</v>
      </c>
      <c r="C72" s="38" t="s">
        <v>241</v>
      </c>
      <c r="D72" s="38">
        <v>72.7</v>
      </c>
      <c r="E72" s="38">
        <v>269.22000000000003</v>
      </c>
    </row>
    <row r="73" spans="1:5" x14ac:dyDescent="0.3">
      <c r="A73" s="72"/>
      <c r="B73" s="38" t="s">
        <v>246</v>
      </c>
      <c r="C73" s="38" t="s">
        <v>241</v>
      </c>
      <c r="D73" s="38">
        <v>5.23</v>
      </c>
      <c r="E73" s="38">
        <v>22.82</v>
      </c>
    </row>
    <row r="74" spans="1:5" x14ac:dyDescent="0.3">
      <c r="A74" s="72"/>
      <c r="B74" s="38"/>
      <c r="C74" s="38"/>
      <c r="D74" s="38"/>
      <c r="E74" s="38"/>
    </row>
    <row r="75" spans="1:5" x14ac:dyDescent="0.3">
      <c r="A75" s="38"/>
      <c r="B75" s="38"/>
      <c r="C75" s="38"/>
      <c r="D75" s="38"/>
      <c r="E75" s="38"/>
    </row>
    <row r="76" spans="1:5" x14ac:dyDescent="0.3">
      <c r="A76" s="72" t="s">
        <v>252</v>
      </c>
      <c r="B76" s="38"/>
      <c r="C76" s="38"/>
      <c r="D76" s="38"/>
      <c r="E76" s="38"/>
    </row>
    <row r="77" spans="1:5" x14ac:dyDescent="0.3">
      <c r="A77" s="72"/>
      <c r="B77" s="38" t="s">
        <v>220</v>
      </c>
      <c r="C77" s="38" t="s">
        <v>247</v>
      </c>
      <c r="D77" s="38">
        <v>1.52</v>
      </c>
      <c r="E77" s="38">
        <v>1.18</v>
      </c>
    </row>
    <row r="78" spans="1:5" x14ac:dyDescent="0.3">
      <c r="A78" s="72"/>
      <c r="B78" s="38" t="s">
        <v>249</v>
      </c>
      <c r="C78" s="38" t="s">
        <v>248</v>
      </c>
      <c r="D78" s="38">
        <v>14.4</v>
      </c>
      <c r="E78" s="38">
        <v>1.38</v>
      </c>
    </row>
    <row r="79" spans="1:5" x14ac:dyDescent="0.3">
      <c r="A79" s="72"/>
      <c r="B79" s="38" t="s">
        <v>231</v>
      </c>
      <c r="C79" s="38" t="s">
        <v>247</v>
      </c>
      <c r="D79" s="38">
        <v>4.12</v>
      </c>
      <c r="E79" s="38">
        <v>3</v>
      </c>
    </row>
    <row r="80" spans="1:5" x14ac:dyDescent="0.3">
      <c r="A80" s="72"/>
      <c r="B80" s="38" t="s">
        <v>229</v>
      </c>
      <c r="C80" s="38" t="s">
        <v>247</v>
      </c>
      <c r="D80" s="38">
        <v>11.35</v>
      </c>
      <c r="E80" s="38">
        <v>8.98</v>
      </c>
    </row>
    <row r="81" spans="1:5" x14ac:dyDescent="0.3">
      <c r="A81" s="72"/>
      <c r="B81" s="38" t="s">
        <v>230</v>
      </c>
      <c r="C81" s="38" t="s">
        <v>247</v>
      </c>
      <c r="D81" s="38">
        <v>5.29</v>
      </c>
      <c r="E81" s="38">
        <v>22.39</v>
      </c>
    </row>
    <row r="82" spans="1:5" x14ac:dyDescent="0.3">
      <c r="A82" s="38"/>
      <c r="B82" s="38"/>
      <c r="C82" s="38"/>
      <c r="D82" s="38"/>
      <c r="E82" s="38"/>
    </row>
    <row r="83" spans="1:5" x14ac:dyDescent="0.3">
      <c r="A83" s="38"/>
      <c r="B83" s="38"/>
      <c r="C83" s="38"/>
      <c r="D83" s="38"/>
      <c r="E83" s="38"/>
    </row>
    <row r="84" spans="1:5" x14ac:dyDescent="0.3">
      <c r="A84" s="72" t="s">
        <v>250</v>
      </c>
      <c r="B84" s="38"/>
      <c r="C84" s="38"/>
      <c r="D84" s="38"/>
      <c r="E84" s="38"/>
    </row>
    <row r="85" spans="1:5" x14ac:dyDescent="0.3">
      <c r="A85" s="79"/>
      <c r="B85" s="38" t="s">
        <v>247</v>
      </c>
      <c r="C85" s="38" t="s">
        <v>220</v>
      </c>
      <c r="D85" s="79">
        <v>0.15</v>
      </c>
      <c r="E85" s="38">
        <v>0.26</v>
      </c>
    </row>
    <row r="86" spans="1:5" x14ac:dyDescent="0.3">
      <c r="A86" s="79"/>
      <c r="B86" s="38" t="s">
        <v>248</v>
      </c>
      <c r="C86" s="38" t="s">
        <v>249</v>
      </c>
      <c r="D86" s="79">
        <v>0.22</v>
      </c>
      <c r="E86" s="38">
        <v>0.35</v>
      </c>
    </row>
    <row r="87" spans="1:5" x14ac:dyDescent="0.3">
      <c r="A87" s="79"/>
      <c r="B87" s="38" t="s">
        <v>247</v>
      </c>
      <c r="C87" s="38" t="s">
        <v>231</v>
      </c>
      <c r="D87" s="79">
        <v>0.01</v>
      </c>
      <c r="E87" s="38">
        <v>0.1</v>
      </c>
    </row>
    <row r="88" spans="1:5" x14ac:dyDescent="0.3">
      <c r="A88" s="79"/>
      <c r="B88" s="38" t="s">
        <v>247</v>
      </c>
      <c r="C88" s="38" t="s">
        <v>229</v>
      </c>
      <c r="D88" s="79">
        <v>0.05</v>
      </c>
      <c r="E88" s="38">
        <v>17.600000000000001</v>
      </c>
    </row>
    <row r="89" spans="1:5" x14ac:dyDescent="0.3">
      <c r="A89" s="79"/>
      <c r="B89" s="38" t="s">
        <v>247</v>
      </c>
      <c r="C89" s="38" t="s">
        <v>230</v>
      </c>
      <c r="D89" s="79">
        <v>4.1100000000000003</v>
      </c>
      <c r="E89" s="38">
        <v>11.28</v>
      </c>
    </row>
    <row r="90" spans="1:5" x14ac:dyDescent="0.3">
      <c r="A90" s="79"/>
      <c r="B90" s="79"/>
      <c r="C90" s="79"/>
      <c r="D90" s="79"/>
      <c r="E90" s="38"/>
    </row>
    <row r="91" spans="1:5" x14ac:dyDescent="0.3">
      <c r="A91" s="79"/>
      <c r="B91" s="79"/>
      <c r="C91" s="79"/>
      <c r="D91" s="79"/>
      <c r="E91" s="38"/>
    </row>
    <row r="92" spans="1:5" x14ac:dyDescent="0.3">
      <c r="A92" s="79"/>
      <c r="B92" s="79"/>
      <c r="C92" s="79"/>
      <c r="D92" s="79"/>
      <c r="E92" s="38"/>
    </row>
    <row r="93" spans="1:5" x14ac:dyDescent="0.3">
      <c r="A93" s="72" t="s">
        <v>242</v>
      </c>
      <c r="B93" s="38"/>
      <c r="C93" s="38"/>
      <c r="D93" s="38"/>
      <c r="E93" s="38"/>
    </row>
    <row r="94" spans="1:5" x14ac:dyDescent="0.3">
      <c r="A94" s="38" t="s">
        <v>237</v>
      </c>
      <c r="B94" s="38" t="s">
        <v>241</v>
      </c>
      <c r="C94" s="38" t="s">
        <v>221</v>
      </c>
      <c r="D94" s="38">
        <v>10.08</v>
      </c>
      <c r="E94" s="38">
        <v>21.29</v>
      </c>
    </row>
    <row r="95" spans="1:5" x14ac:dyDescent="0.3">
      <c r="A95" s="38" t="s">
        <v>238</v>
      </c>
      <c r="B95" s="38" t="s">
        <v>241</v>
      </c>
      <c r="C95" s="38" t="s">
        <v>223</v>
      </c>
      <c r="D95" s="129">
        <v>24.22</v>
      </c>
      <c r="E95" s="38">
        <v>43.23</v>
      </c>
    </row>
    <row r="96" spans="1:5" x14ac:dyDescent="0.3">
      <c r="A96" s="38"/>
      <c r="B96" s="38" t="s">
        <v>241</v>
      </c>
      <c r="C96" s="38" t="s">
        <v>224</v>
      </c>
      <c r="D96" s="38">
        <v>3.87</v>
      </c>
      <c r="E96" s="38">
        <v>6.91</v>
      </c>
    </row>
    <row r="97" spans="1:5" x14ac:dyDescent="0.3">
      <c r="A97" s="38"/>
      <c r="B97" s="38" t="s">
        <v>241</v>
      </c>
      <c r="C97" s="38" t="s">
        <v>225</v>
      </c>
      <c r="D97" s="38">
        <v>2.46</v>
      </c>
      <c r="E97" s="38">
        <v>4.3899999999999997</v>
      </c>
    </row>
    <row r="98" spans="1:5" x14ac:dyDescent="0.3">
      <c r="A98" s="38" t="s">
        <v>239</v>
      </c>
      <c r="B98" s="38" t="s">
        <v>241</v>
      </c>
      <c r="C98" s="38" t="s">
        <v>243</v>
      </c>
      <c r="D98" s="38">
        <v>91.22</v>
      </c>
      <c r="E98" s="38">
        <v>264.33999999999997</v>
      </c>
    </row>
    <row r="99" spans="1:5" x14ac:dyDescent="0.3">
      <c r="A99" s="38" t="s">
        <v>240</v>
      </c>
      <c r="B99" s="38" t="s">
        <v>241</v>
      </c>
      <c r="C99" s="38" t="s">
        <v>246</v>
      </c>
      <c r="D99" s="38">
        <v>2.4900000000000002</v>
      </c>
      <c r="E99" s="38">
        <v>18.46</v>
      </c>
    </row>
    <row r="100" spans="1:5" x14ac:dyDescent="0.3">
      <c r="A100" s="38"/>
      <c r="B100" s="38"/>
      <c r="C100" s="38"/>
      <c r="D100" s="38"/>
      <c r="E100" s="38"/>
    </row>
    <row r="101" spans="1:5" x14ac:dyDescent="0.3">
      <c r="A101" s="38"/>
      <c r="B101" s="38"/>
      <c r="C101" s="38"/>
      <c r="D101" s="38"/>
      <c r="E101" s="38"/>
    </row>
    <row r="102" spans="1:5" x14ac:dyDescent="0.3">
      <c r="A102" s="38"/>
      <c r="B102" s="38"/>
      <c r="C102" s="38"/>
      <c r="D102" s="38"/>
      <c r="E102" s="38"/>
    </row>
    <row r="103" spans="1:5" x14ac:dyDescent="0.3">
      <c r="A103" s="38"/>
      <c r="B103" s="38"/>
      <c r="C103" s="38"/>
      <c r="D103" s="38"/>
      <c r="E103" s="38"/>
    </row>
    <row r="104" spans="1:5" x14ac:dyDescent="0.3">
      <c r="A104" s="38"/>
      <c r="B104" s="38"/>
      <c r="C104" s="38" t="s">
        <v>257</v>
      </c>
      <c r="D104" s="152">
        <v>1915.6026668361374</v>
      </c>
      <c r="E104" s="38"/>
    </row>
    <row r="105" spans="1:5" x14ac:dyDescent="0.3">
      <c r="A105" s="38"/>
      <c r="B105" s="38"/>
      <c r="C105" s="38"/>
      <c r="D105" s="38"/>
      <c r="E105" s="38"/>
    </row>
    <row r="106" spans="1:5" x14ac:dyDescent="0.3">
      <c r="A106" s="38"/>
      <c r="B106" s="38"/>
      <c r="C106" s="38"/>
      <c r="D106" s="38"/>
      <c r="E106" s="38"/>
    </row>
    <row r="107" spans="1:5" x14ac:dyDescent="0.3">
      <c r="A107" s="38" t="s">
        <v>663</v>
      </c>
      <c r="B107" s="38"/>
      <c r="C107" s="38"/>
      <c r="D107" s="38"/>
      <c r="E107" s="38"/>
    </row>
    <row r="108" spans="1:5" x14ac:dyDescent="0.3">
      <c r="A108" s="394" t="s">
        <v>662</v>
      </c>
      <c r="B108" s="38"/>
      <c r="C108" s="38"/>
      <c r="D108" s="38"/>
      <c r="E108" s="38"/>
    </row>
  </sheetData>
  <hyperlinks>
    <hyperlink ref="A108" r:id="rId1"/>
  </hyperlinks>
  <pageMargins left="0.7" right="0.7" top="0.75" bottom="0.75" header="0.3" footer="0.3"/>
  <pageSetup paperSize="0" orientation="portrait"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C35"/>
  <sheetViews>
    <sheetView workbookViewId="0">
      <selection sqref="A1:XFD1048576"/>
    </sheetView>
  </sheetViews>
  <sheetFormatPr defaultRowHeight="14.4" x14ac:dyDescent="0.3"/>
  <cols>
    <col min="1" max="1" width="28.44140625" customWidth="1"/>
    <col min="2" max="2" width="14" customWidth="1"/>
    <col min="3" max="3" width="13.44140625" bestFit="1" customWidth="1"/>
    <col min="4" max="4" width="14.44140625" bestFit="1" customWidth="1"/>
    <col min="5" max="7" width="13.44140625" bestFit="1" customWidth="1"/>
    <col min="8" max="8" width="14.44140625" bestFit="1" customWidth="1"/>
    <col min="9" max="9" width="13.44140625" bestFit="1" customWidth="1"/>
    <col min="10" max="10" width="10.5546875" bestFit="1" customWidth="1"/>
    <col min="11" max="11" width="10.6640625" bestFit="1" customWidth="1"/>
    <col min="12" max="21" width="10.5546875" bestFit="1" customWidth="1"/>
    <col min="24" max="26" width="10.44140625" bestFit="1" customWidth="1"/>
  </cols>
  <sheetData>
    <row r="1" spans="1:29" ht="18" x14ac:dyDescent="0.35">
      <c r="A1" s="83" t="s">
        <v>258</v>
      </c>
    </row>
    <row r="2" spans="1:29" x14ac:dyDescent="0.3">
      <c r="A2" s="455" t="s">
        <v>268</v>
      </c>
      <c r="B2" s="456"/>
      <c r="C2" s="456"/>
      <c r="D2" s="456"/>
      <c r="E2" s="456"/>
      <c r="F2" s="456"/>
      <c r="G2" s="456"/>
      <c r="H2" s="456"/>
      <c r="I2" s="456"/>
      <c r="J2" s="456"/>
      <c r="K2" s="456"/>
      <c r="L2" s="456"/>
      <c r="M2" s="456"/>
    </row>
    <row r="3" spans="1:29" x14ac:dyDescent="0.3">
      <c r="A3" s="456"/>
      <c r="B3" s="456"/>
      <c r="C3" s="456"/>
      <c r="D3" s="456"/>
      <c r="E3" s="456"/>
      <c r="F3" s="456"/>
      <c r="G3" s="456"/>
      <c r="H3" s="456"/>
      <c r="I3" s="456"/>
      <c r="J3" s="456"/>
      <c r="K3" s="456"/>
      <c r="L3" s="456"/>
      <c r="M3" s="456"/>
    </row>
    <row r="4" spans="1:29" x14ac:dyDescent="0.3">
      <c r="A4" s="456" t="s">
        <v>259</v>
      </c>
      <c r="B4" s="456"/>
      <c r="C4" s="456"/>
      <c r="D4" s="456"/>
      <c r="E4" s="456"/>
      <c r="F4" s="456"/>
      <c r="G4" s="456"/>
      <c r="H4" s="456"/>
      <c r="I4" s="456"/>
      <c r="J4" s="456"/>
      <c r="K4" s="456"/>
      <c r="L4" s="456"/>
      <c r="M4" s="456"/>
    </row>
    <row r="5" spans="1:29" x14ac:dyDescent="0.3">
      <c r="A5" s="456"/>
      <c r="B5" s="456"/>
      <c r="C5" s="456"/>
      <c r="D5" s="456"/>
      <c r="E5" s="456"/>
      <c r="F5" s="456"/>
      <c r="G5" s="456"/>
      <c r="H5" s="456"/>
      <c r="I5" s="456"/>
      <c r="J5" s="456"/>
      <c r="K5" s="456"/>
      <c r="L5" s="456"/>
      <c r="M5" s="456"/>
    </row>
    <row r="6" spans="1:29" x14ac:dyDescent="0.3">
      <c r="A6" s="117">
        <v>0.04</v>
      </c>
      <c r="B6" t="s">
        <v>260</v>
      </c>
      <c r="C6" s="423"/>
      <c r="D6" s="423"/>
      <c r="E6" s="423"/>
      <c r="F6" s="423"/>
      <c r="G6" s="423"/>
      <c r="H6" s="423"/>
      <c r="I6" s="423"/>
      <c r="J6" s="423"/>
      <c r="K6" s="423"/>
      <c r="L6" s="423"/>
      <c r="M6" s="423"/>
    </row>
    <row r="7" spans="1:29" x14ac:dyDescent="0.3">
      <c r="A7" s="118">
        <v>4.5662100456621006E-6</v>
      </c>
      <c r="B7" s="119" t="s">
        <v>261</v>
      </c>
      <c r="D7" s="60"/>
      <c r="W7" s="349"/>
      <c r="X7" s="350">
        <v>2021</v>
      </c>
      <c r="Y7" s="350">
        <v>2025</v>
      </c>
      <c r="Z7" s="350">
        <v>2030</v>
      </c>
      <c r="AA7" s="350">
        <v>2035</v>
      </c>
      <c r="AB7" s="350">
        <v>2040</v>
      </c>
      <c r="AC7" s="350" t="s">
        <v>0</v>
      </c>
    </row>
    <row r="8" spans="1:29" x14ac:dyDescent="0.3">
      <c r="A8" s="120">
        <v>365</v>
      </c>
      <c r="B8" s="121" t="s">
        <v>179</v>
      </c>
      <c r="D8" s="60"/>
      <c r="W8" s="353" t="s">
        <v>614</v>
      </c>
      <c r="X8" s="367">
        <v>4.8651460407429809E-3</v>
      </c>
      <c r="Y8" s="368">
        <v>6.7974703574904087E-3</v>
      </c>
      <c r="Z8" s="368">
        <v>6.4505520972586473E-3</v>
      </c>
      <c r="AA8" s="368">
        <v>6.0251315070388297E-3</v>
      </c>
      <c r="AB8" s="368">
        <v>5.4438727892709331E-3</v>
      </c>
      <c r="AC8" s="363">
        <v>0.12157793739989406</v>
      </c>
    </row>
    <row r="9" spans="1:29" x14ac:dyDescent="0.3">
      <c r="A9" s="118"/>
      <c r="B9" s="119"/>
      <c r="D9" s="60"/>
      <c r="X9" s="367">
        <v>3.468781888219434E-3</v>
      </c>
      <c r="Y9" s="368">
        <v>3.6973734916545646E-3</v>
      </c>
      <c r="Z9" s="368">
        <v>2.5016353173973674E-3</v>
      </c>
      <c r="AA9" s="368">
        <v>1.6659990691823938E-3</v>
      </c>
      <c r="AB9" s="368">
        <v>1.0732411198359905E-3</v>
      </c>
      <c r="AC9" s="363">
        <v>4.9096610851830293E-2</v>
      </c>
    </row>
    <row r="10" spans="1:29" x14ac:dyDescent="0.3">
      <c r="A10" s="122"/>
      <c r="B10" s="423"/>
      <c r="C10" s="423"/>
      <c r="E10" s="423"/>
      <c r="F10" s="423"/>
      <c r="G10" s="423"/>
      <c r="X10" s="365" t="e">
        <v>#REF!</v>
      </c>
      <c r="Y10" s="365" t="e">
        <v>#REF!</v>
      </c>
      <c r="Z10" s="365" t="e">
        <v>#REF!</v>
      </c>
      <c r="AA10" s="365" t="e">
        <v>#REF!</v>
      </c>
      <c r="AB10" s="365" t="e">
        <v>#REF!</v>
      </c>
      <c r="AC10" s="60" t="e">
        <v>#REF!</v>
      </c>
    </row>
    <row r="11" spans="1:29" x14ac:dyDescent="0.3">
      <c r="A11" s="102">
        <v>12</v>
      </c>
      <c r="B11" t="s">
        <v>267</v>
      </c>
      <c r="C11" s="423"/>
      <c r="E11" s="423"/>
      <c r="F11" s="423"/>
      <c r="G11" s="423"/>
      <c r="X11" s="365" t="e">
        <v>#REF!</v>
      </c>
      <c r="Y11" s="365" t="e">
        <v>#REF!</v>
      </c>
      <c r="Z11" s="365" t="e">
        <v>#REF!</v>
      </c>
      <c r="AA11" s="365" t="e">
        <v>#REF!</v>
      </c>
      <c r="AB11" s="365" t="e">
        <v>#REF!</v>
      </c>
      <c r="AC11" s="60" t="e">
        <v>#REF!</v>
      </c>
    </row>
    <row r="12" spans="1:29" x14ac:dyDescent="0.3">
      <c r="A12" s="102" t="s">
        <v>266</v>
      </c>
      <c r="C12" s="423"/>
      <c r="E12" s="423"/>
      <c r="F12" s="423"/>
      <c r="G12" s="423"/>
    </row>
    <row r="13" spans="1:29" x14ac:dyDescent="0.3">
      <c r="A13" s="10" t="s">
        <v>664</v>
      </c>
    </row>
    <row r="15" spans="1:29" x14ac:dyDescent="0.3">
      <c r="A15" s="74"/>
    </row>
    <row r="16" spans="1:29" x14ac:dyDescent="0.3">
      <c r="A16" s="391" t="s">
        <v>264</v>
      </c>
    </row>
    <row r="17" spans="1:24" x14ac:dyDescent="0.3">
      <c r="A17" s="34">
        <v>1915.6026668361374</v>
      </c>
      <c r="B17" t="s">
        <v>263</v>
      </c>
    </row>
    <row r="18" spans="1:24" x14ac:dyDescent="0.3">
      <c r="A18" s="123">
        <v>22987.232002033648</v>
      </c>
      <c r="B18" t="s">
        <v>265</v>
      </c>
    </row>
    <row r="21" spans="1:24" x14ac:dyDescent="0.3">
      <c r="B21" s="2">
        <v>2021</v>
      </c>
      <c r="C21" s="2">
        <v>2022</v>
      </c>
      <c r="D21" s="2">
        <v>2023</v>
      </c>
      <c r="E21" s="2">
        <v>2024</v>
      </c>
      <c r="F21" s="2">
        <v>2025</v>
      </c>
      <c r="G21" s="2">
        <v>2026</v>
      </c>
      <c r="H21" s="2">
        <v>2027</v>
      </c>
      <c r="I21" s="2">
        <v>2028</v>
      </c>
      <c r="J21" s="2">
        <v>2029</v>
      </c>
      <c r="K21" s="2">
        <v>2030</v>
      </c>
      <c r="L21" s="2">
        <v>2031</v>
      </c>
      <c r="M21" s="2">
        <v>2032</v>
      </c>
      <c r="N21" s="2">
        <v>2033</v>
      </c>
      <c r="O21" s="2">
        <v>2034</v>
      </c>
      <c r="P21" s="2">
        <v>2035</v>
      </c>
      <c r="Q21" s="2">
        <v>2036</v>
      </c>
      <c r="R21" s="2">
        <v>2037</v>
      </c>
      <c r="S21" s="2">
        <v>2038</v>
      </c>
      <c r="T21" s="2">
        <v>2039</v>
      </c>
      <c r="U21" s="2">
        <v>2040</v>
      </c>
    </row>
    <row r="22" spans="1:24" x14ac:dyDescent="0.3">
      <c r="A22" t="s">
        <v>269</v>
      </c>
      <c r="B22" s="1">
        <v>46350.381934999939</v>
      </c>
      <c r="C22" s="1">
        <v>50767.593056304278</v>
      </c>
      <c r="D22" s="1">
        <v>55308.214700869496</v>
      </c>
      <c r="E22" s="1">
        <v>59972.246868695576</v>
      </c>
      <c r="F22" s="1">
        <v>64759.689559782615</v>
      </c>
      <c r="G22" s="1">
        <v>64206.358209782607</v>
      </c>
      <c r="H22" s="1">
        <v>63599.182541304333</v>
      </c>
      <c r="I22" s="1">
        <v>62938.1625543478</v>
      </c>
      <c r="J22" s="1">
        <v>62223.298248913008</v>
      </c>
      <c r="K22" s="1">
        <v>61454.58962499995</v>
      </c>
      <c r="L22" s="1">
        <v>60762.764795652103</v>
      </c>
      <c r="M22" s="1">
        <v>60011.552998912957</v>
      </c>
      <c r="N22" s="1">
        <v>59200.954234782504</v>
      </c>
      <c r="O22" s="1">
        <v>58330.968503260738</v>
      </c>
      <c r="P22" s="1">
        <v>57401.595804347788</v>
      </c>
      <c r="Q22" s="1">
        <v>56412.836138043436</v>
      </c>
      <c r="R22" s="1">
        <v>55364.689504347756</v>
      </c>
      <c r="S22" s="1">
        <v>54257.155903260791</v>
      </c>
      <c r="T22" s="1">
        <v>53090.235334782512</v>
      </c>
      <c r="U22" s="1">
        <v>51863.927798912948</v>
      </c>
    </row>
    <row r="25" spans="1:24" x14ac:dyDescent="0.3">
      <c r="A25" s="124"/>
      <c r="D25" s="125"/>
      <c r="E25" s="424"/>
      <c r="F25" s="424"/>
      <c r="G25" s="424"/>
      <c r="H25" s="424"/>
      <c r="I25" s="424"/>
      <c r="J25" s="424"/>
      <c r="K25" s="424"/>
      <c r="L25" s="424"/>
      <c r="M25" s="424"/>
      <c r="N25" s="424"/>
      <c r="O25" s="424"/>
      <c r="P25" s="424"/>
      <c r="Q25" s="424"/>
      <c r="R25" s="424"/>
      <c r="S25" s="424"/>
      <c r="T25" s="424"/>
      <c r="U25" s="424"/>
      <c r="V25" s="424"/>
      <c r="W25" s="424"/>
      <c r="X25" s="2"/>
    </row>
    <row r="26" spans="1:24" x14ac:dyDescent="0.3">
      <c r="A26" s="118"/>
      <c r="B26" s="2">
        <v>2021</v>
      </c>
      <c r="C26" s="2">
        <v>2022</v>
      </c>
      <c r="D26" s="2">
        <v>2023</v>
      </c>
      <c r="E26" s="2">
        <v>2024</v>
      </c>
      <c r="F26" s="2">
        <v>2025</v>
      </c>
      <c r="G26" s="2">
        <v>2026</v>
      </c>
      <c r="H26" s="2">
        <v>2027</v>
      </c>
      <c r="I26" s="2">
        <v>2028</v>
      </c>
      <c r="J26" s="2">
        <v>2029</v>
      </c>
      <c r="K26" s="2">
        <v>2030</v>
      </c>
      <c r="L26" s="2">
        <v>2031</v>
      </c>
      <c r="M26" s="2">
        <v>2032</v>
      </c>
      <c r="N26" s="2">
        <v>2033</v>
      </c>
      <c r="O26" s="2">
        <v>2034</v>
      </c>
      <c r="P26" s="2">
        <v>2035</v>
      </c>
      <c r="Q26" s="2">
        <v>2036</v>
      </c>
      <c r="R26" s="2">
        <v>2037</v>
      </c>
      <c r="S26" s="2">
        <v>2038</v>
      </c>
      <c r="T26" s="2">
        <v>2039</v>
      </c>
      <c r="U26" s="2">
        <v>2040</v>
      </c>
      <c r="V26" s="2" t="s">
        <v>0</v>
      </c>
    </row>
    <row r="27" spans="1:24" x14ac:dyDescent="0.3">
      <c r="A27" t="s">
        <v>258</v>
      </c>
      <c r="B27" s="126">
        <v>4865.1460407429813</v>
      </c>
      <c r="C27" s="126">
        <v>5328.7965286305889</v>
      </c>
      <c r="D27" s="126">
        <v>5805.4007440510286</v>
      </c>
      <c r="E27" s="126">
        <v>6294.9586870042976</v>
      </c>
      <c r="F27" s="126">
        <v>6797.4703574904088</v>
      </c>
      <c r="G27" s="126">
        <v>6739.390192575117</v>
      </c>
      <c r="H27" s="126">
        <v>6675.6582840942947</v>
      </c>
      <c r="I27" s="126">
        <v>6606.2746320479437</v>
      </c>
      <c r="J27" s="126">
        <v>6531.2392364360621</v>
      </c>
      <c r="K27" s="126">
        <v>6450.5520972586473</v>
      </c>
      <c r="L27" s="126">
        <v>6377.9350294185278</v>
      </c>
      <c r="M27" s="126">
        <v>6299.0844364764862</v>
      </c>
      <c r="N27" s="126">
        <v>6214.0003184325196</v>
      </c>
      <c r="O27" s="126">
        <v>6122.6826752866309</v>
      </c>
      <c r="P27" s="126">
        <v>6025.13150703883</v>
      </c>
      <c r="Q27" s="126">
        <v>5921.3468136890979</v>
      </c>
      <c r="R27" s="126">
        <v>5811.328595237439</v>
      </c>
      <c r="S27" s="126">
        <v>5695.0768516838598</v>
      </c>
      <c r="T27" s="126">
        <v>5572.5915830283566</v>
      </c>
      <c r="U27" s="126">
        <v>5443.872789270933</v>
      </c>
      <c r="V27" s="127">
        <v>0.12157793739989406</v>
      </c>
    </row>
    <row r="28" spans="1:24" x14ac:dyDescent="0.3">
      <c r="A28" t="s">
        <v>31</v>
      </c>
      <c r="B28" s="128">
        <v>3468.7818882194338</v>
      </c>
      <c r="C28" s="128">
        <v>3550.8021291534187</v>
      </c>
      <c r="D28" s="128">
        <v>3615.3118148943913</v>
      </c>
      <c r="E28" s="128">
        <v>3663.7232686972811</v>
      </c>
      <c r="F28" s="128">
        <v>3697.3734916545645</v>
      </c>
      <c r="G28" s="128">
        <v>3425.9642338152203</v>
      </c>
      <c r="H28" s="128">
        <v>3171.557161918317</v>
      </c>
      <c r="I28" s="128">
        <v>2933.2649426579751</v>
      </c>
      <c r="J28" s="128">
        <v>2710.2320837756447</v>
      </c>
      <c r="K28" s="128">
        <v>2501.6353173973675</v>
      </c>
      <c r="L28" s="128">
        <v>2311.6571649503217</v>
      </c>
      <c r="M28" s="128">
        <v>2133.7178330766719</v>
      </c>
      <c r="N28" s="128">
        <v>1967.1933631515612</v>
      </c>
      <c r="O28" s="128">
        <v>1811.4808747047032</v>
      </c>
      <c r="P28" s="128">
        <v>1665.9990691823939</v>
      </c>
      <c r="Q28" s="128">
        <v>1530.1885389086153</v>
      </c>
      <c r="R28" s="128">
        <v>1403.5119071074573</v>
      </c>
      <c r="S28" s="128">
        <v>1285.4538221333653</v>
      </c>
      <c r="T28" s="128">
        <v>1175.5208265955937</v>
      </c>
      <c r="U28" s="128">
        <v>1073.2411198359905</v>
      </c>
      <c r="V28" s="127">
        <v>4.9096610851830293E-2</v>
      </c>
    </row>
    <row r="29" spans="1:24" x14ac:dyDescent="0.3">
      <c r="A29" t="s">
        <v>699</v>
      </c>
      <c r="B29" s="128">
        <v>4196.7177120567321</v>
      </c>
      <c r="C29" s="128">
        <v>4462.7831997986268</v>
      </c>
      <c r="D29" s="128">
        <v>4720.3220649342811</v>
      </c>
      <c r="E29" s="128">
        <v>4969.2985171459213</v>
      </c>
      <c r="F29" s="128">
        <v>5209.6950195904647</v>
      </c>
      <c r="G29" s="128">
        <v>5014.7392324098137</v>
      </c>
      <c r="H29" s="128">
        <v>4822.6375797325036</v>
      </c>
      <c r="I29" s="128">
        <v>4633.5081099476647</v>
      </c>
      <c r="J29" s="128">
        <v>4447.4561098671566</v>
      </c>
      <c r="K29" s="128">
        <v>4264.5748488583295</v>
      </c>
      <c r="L29" s="128">
        <v>4093.753798352318</v>
      </c>
      <c r="M29" s="128">
        <v>3925.3811681681109</v>
      </c>
      <c r="N29" s="128">
        <v>3759.5723871363198</v>
      </c>
      <c r="O29" s="128">
        <v>3596.4307876090029</v>
      </c>
      <c r="P29" s="128">
        <v>3436.0483081685202</v>
      </c>
      <c r="Q29" s="128">
        <v>3278.5061628681628</v>
      </c>
      <c r="R29" s="128">
        <v>3123.8754784395182</v>
      </c>
      <c r="S29" s="128">
        <v>2972.2179008438111</v>
      </c>
      <c r="T29" s="128">
        <v>2823.5861724892379</v>
      </c>
      <c r="U29" s="128">
        <v>2678.0246813830372</v>
      </c>
      <c r="V29" s="127">
        <v>8.0429129239799516E-2</v>
      </c>
    </row>
    <row r="30" spans="1:24" x14ac:dyDescent="0.3">
      <c r="A30" s="61"/>
      <c r="B30" s="9"/>
      <c r="C30" s="9"/>
      <c r="D30" s="9"/>
      <c r="E30" s="9"/>
    </row>
    <row r="32" spans="1:24" x14ac:dyDescent="0.3">
      <c r="A32" s="72" t="s">
        <v>290</v>
      </c>
      <c r="B32" s="72" t="s">
        <v>579</v>
      </c>
    </row>
    <row r="33" spans="1:2" x14ac:dyDescent="0.3">
      <c r="A33" s="38" t="s">
        <v>262</v>
      </c>
      <c r="B33" s="81">
        <v>0.12157793739989406</v>
      </c>
    </row>
    <row r="34" spans="1:2" x14ac:dyDescent="0.3">
      <c r="A34" s="38" t="s">
        <v>28</v>
      </c>
      <c r="B34" s="81">
        <v>4.9096610851830293E-2</v>
      </c>
    </row>
    <row r="35" spans="1:2" x14ac:dyDescent="0.3">
      <c r="A35" s="38" t="s">
        <v>29</v>
      </c>
      <c r="B35" s="81">
        <v>8.0429129239799516E-2</v>
      </c>
    </row>
  </sheetData>
  <mergeCells count="2">
    <mergeCell ref="A2:M3"/>
    <mergeCell ref="A4:M5"/>
  </mergeCells>
  <hyperlinks>
    <hyperlink ref="A13" r:id="rId1"/>
  </hyperlinks>
  <pageMargins left="0.7" right="0.7" top="0.75" bottom="0.75" header="0.3" footer="0.3"/>
  <pageSetup orientation="portrait" horizontalDpi="300" verticalDpi="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Q38"/>
  <sheetViews>
    <sheetView workbookViewId="0">
      <selection activeCell="D20" sqref="D20"/>
    </sheetView>
  </sheetViews>
  <sheetFormatPr defaultRowHeight="14.4" x14ac:dyDescent="0.3"/>
  <cols>
    <col min="1" max="1" width="42" customWidth="1"/>
    <col min="2" max="2" width="22.88671875" bestFit="1" customWidth="1"/>
    <col min="3" max="21" width="13.33203125" bestFit="1" customWidth="1"/>
    <col min="22" max="22" width="10.5546875" bestFit="1" customWidth="1"/>
    <col min="29" max="29" width="35.33203125" bestFit="1" customWidth="1"/>
    <col min="30" max="34" width="9" bestFit="1" customWidth="1"/>
    <col min="35" max="35" width="10.44140625" bestFit="1" customWidth="1"/>
  </cols>
  <sheetData>
    <row r="1" spans="1:43" ht="18" x14ac:dyDescent="0.35">
      <c r="A1" s="83" t="s">
        <v>270</v>
      </c>
    </row>
    <row r="2" spans="1:43" ht="18" x14ac:dyDescent="0.35">
      <c r="A2" s="83"/>
    </row>
    <row r="3" spans="1:43" ht="18" x14ac:dyDescent="0.35">
      <c r="A3" s="83"/>
    </row>
    <row r="4" spans="1:43" x14ac:dyDescent="0.3">
      <c r="A4" t="s">
        <v>344</v>
      </c>
      <c r="B4" s="151">
        <v>1.2E-2</v>
      </c>
      <c r="C4" t="s">
        <v>345</v>
      </c>
    </row>
    <row r="5" spans="1:43" x14ac:dyDescent="0.3">
      <c r="A5" s="2" t="s">
        <v>346</v>
      </c>
    </row>
    <row r="6" spans="1:43" x14ac:dyDescent="0.3">
      <c r="A6" s="72" t="s">
        <v>338</v>
      </c>
      <c r="B6" s="72" t="s">
        <v>553</v>
      </c>
      <c r="C6" s="72" t="s">
        <v>322</v>
      </c>
      <c r="D6" s="2">
        <v>2021</v>
      </c>
      <c r="E6" s="2">
        <v>2022</v>
      </c>
      <c r="F6" s="2">
        <v>2023</v>
      </c>
      <c r="G6" s="2">
        <v>2024</v>
      </c>
      <c r="H6" s="2">
        <v>2025</v>
      </c>
      <c r="I6" s="2">
        <v>2026</v>
      </c>
      <c r="J6" s="2">
        <v>2027</v>
      </c>
      <c r="K6" s="2">
        <v>2028</v>
      </c>
      <c r="L6" s="2">
        <v>2029</v>
      </c>
      <c r="M6" s="2">
        <v>2030</v>
      </c>
      <c r="N6" s="2">
        <v>2031</v>
      </c>
      <c r="O6" s="2">
        <v>2032</v>
      </c>
      <c r="P6" s="2">
        <v>2033</v>
      </c>
      <c r="Q6" s="2">
        <v>2034</v>
      </c>
      <c r="R6" s="2">
        <v>2035</v>
      </c>
      <c r="S6" s="2">
        <v>2036</v>
      </c>
      <c r="T6" s="2">
        <v>2037</v>
      </c>
      <c r="U6" s="2">
        <v>2038</v>
      </c>
      <c r="V6" s="2">
        <v>2039</v>
      </c>
      <c r="W6" s="2">
        <v>2040</v>
      </c>
    </row>
    <row r="7" spans="1:43" x14ac:dyDescent="0.3">
      <c r="A7" s="38" t="s">
        <v>314</v>
      </c>
      <c r="B7" s="146">
        <v>23.29</v>
      </c>
      <c r="C7" s="152">
        <v>23.979485382274277</v>
      </c>
      <c r="AC7" s="354"/>
      <c r="AD7" s="350">
        <v>2021</v>
      </c>
      <c r="AE7" s="350">
        <v>2025</v>
      </c>
      <c r="AF7" s="350">
        <v>2030</v>
      </c>
      <c r="AG7" s="350">
        <v>2035</v>
      </c>
      <c r="AH7" s="350">
        <v>2040</v>
      </c>
      <c r="AI7" s="350" t="s">
        <v>30</v>
      </c>
      <c r="AK7" s="118"/>
      <c r="AL7" s="424">
        <v>2021</v>
      </c>
      <c r="AM7" s="424">
        <v>2025</v>
      </c>
      <c r="AN7" s="424">
        <v>2030</v>
      </c>
      <c r="AO7" s="424">
        <v>2035</v>
      </c>
      <c r="AP7" s="424">
        <v>2040</v>
      </c>
      <c r="AQ7" s="2" t="s">
        <v>0</v>
      </c>
    </row>
    <row r="8" spans="1:43" ht="15" thickBot="1" x14ac:dyDescent="0.35">
      <c r="A8" s="38" t="s">
        <v>315</v>
      </c>
      <c r="B8" s="39">
        <v>8.59</v>
      </c>
      <c r="C8" s="152">
        <v>8.8443013926035228</v>
      </c>
      <c r="AC8" s="354" t="s">
        <v>603</v>
      </c>
      <c r="AD8" s="361">
        <v>42188.485267499942</v>
      </c>
      <c r="AE8" s="361">
        <v>58916.039247282613</v>
      </c>
      <c r="AF8" s="361">
        <v>55603.38712499995</v>
      </c>
      <c r="AG8" s="361">
        <v>51141.413304347792</v>
      </c>
      <c r="AH8" s="361">
        <v>45451.53967391295</v>
      </c>
      <c r="AI8" s="362">
        <v>1158276.3983163028</v>
      </c>
      <c r="AK8" s="347" t="s">
        <v>518</v>
      </c>
      <c r="AL8" s="35">
        <v>3.2000368000191481</v>
      </c>
      <c r="AM8" s="35">
        <v>4.468837705531806</v>
      </c>
      <c r="AN8" s="35">
        <v>4.2175698861315132</v>
      </c>
      <c r="AO8" s="35">
        <v>3.8791249209644794</v>
      </c>
      <c r="AP8" s="35">
        <v>3.4475425854195598</v>
      </c>
      <c r="AQ8" s="127">
        <v>79.006098853159003</v>
      </c>
    </row>
    <row r="9" spans="1:43" ht="15" thickBot="1" x14ac:dyDescent="0.35">
      <c r="A9" s="38" t="s">
        <v>316</v>
      </c>
      <c r="B9" s="39">
        <v>6.31</v>
      </c>
      <c r="C9" s="152">
        <v>6.4968034676749964</v>
      </c>
      <c r="AC9" s="353" t="s">
        <v>518</v>
      </c>
      <c r="AD9" s="351">
        <v>3.2000368000191481</v>
      </c>
      <c r="AE9" s="351">
        <v>4.468837705531806</v>
      </c>
      <c r="AF9" s="351">
        <v>4.2175698861315132</v>
      </c>
      <c r="AG9" s="351">
        <v>3.8791249209644794</v>
      </c>
      <c r="AH9" s="351">
        <v>3.4475425854195598</v>
      </c>
      <c r="AI9" s="352">
        <v>79.006098853159003</v>
      </c>
      <c r="AK9" s="347" t="s">
        <v>609</v>
      </c>
      <c r="AL9" s="63">
        <v>2.2815820122527959</v>
      </c>
      <c r="AM9" s="63">
        <v>2.430751618171072</v>
      </c>
      <c r="AN9" s="63">
        <v>1.6356463170372766</v>
      </c>
      <c r="AO9" s="63">
        <v>1.0726103654366927</v>
      </c>
      <c r="AP9" s="63">
        <v>0.67967136784500082</v>
      </c>
      <c r="AQ9" s="127">
        <v>32.03345697379082</v>
      </c>
    </row>
    <row r="10" spans="1:43" ht="15" thickBot="1" x14ac:dyDescent="0.35">
      <c r="A10" s="38" t="s">
        <v>317</v>
      </c>
      <c r="B10" s="39">
        <v>2.89</v>
      </c>
      <c r="C10" s="152">
        <v>2.9755565802822095</v>
      </c>
      <c r="AC10" s="353" t="s">
        <v>609</v>
      </c>
      <c r="AD10" s="351">
        <v>2.2815820122527959</v>
      </c>
      <c r="AE10" s="351">
        <v>2.430751618171072</v>
      </c>
      <c r="AF10" s="351">
        <v>1.6356463170372766</v>
      </c>
      <c r="AG10" s="351">
        <v>1.0726103654366927</v>
      </c>
      <c r="AH10" s="351">
        <v>0.67967136784500082</v>
      </c>
      <c r="AI10" s="352">
        <v>32.03345697379082</v>
      </c>
      <c r="AK10" s="347" t="s">
        <v>610</v>
      </c>
      <c r="AL10" s="63">
        <v>2.7603798540491078</v>
      </c>
      <c r="AM10" s="63">
        <v>3.4249919916476781</v>
      </c>
      <c r="AN10" s="63">
        <v>2.7883105490059497</v>
      </c>
      <c r="AO10" s="63">
        <v>2.2122107386839556</v>
      </c>
      <c r="AP10" s="63">
        <v>1.6959625052350165</v>
      </c>
      <c r="AQ10" s="127">
        <v>52.363324387704651</v>
      </c>
    </row>
    <row r="11" spans="1:43" x14ac:dyDescent="0.3">
      <c r="A11" s="38" t="s">
        <v>318</v>
      </c>
      <c r="B11" s="39"/>
      <c r="C11" s="152">
        <v>0</v>
      </c>
      <c r="AC11" s="353" t="s">
        <v>610</v>
      </c>
      <c r="AD11" s="351">
        <v>2.7603798540491078</v>
      </c>
      <c r="AE11" s="351">
        <v>3.4249919916476781</v>
      </c>
      <c r="AF11" s="351">
        <v>2.7883105490059497</v>
      </c>
      <c r="AG11" s="351">
        <v>2.2122107386839556</v>
      </c>
      <c r="AH11" s="351">
        <v>1.6959625052350165</v>
      </c>
      <c r="AI11" s="352">
        <v>52.363324387704651</v>
      </c>
    </row>
    <row r="12" spans="1:43" x14ac:dyDescent="0.3">
      <c r="A12" s="38" t="s">
        <v>552</v>
      </c>
      <c r="B12" s="39"/>
      <c r="C12" s="152">
        <v>0</v>
      </c>
    </row>
    <row r="13" spans="1:43" x14ac:dyDescent="0.3">
      <c r="A13" s="38" t="s">
        <v>319</v>
      </c>
      <c r="B13" s="39"/>
      <c r="C13" s="152">
        <v>0</v>
      </c>
    </row>
    <row r="14" spans="1:43" x14ac:dyDescent="0.3">
      <c r="A14" s="72" t="s">
        <v>320</v>
      </c>
      <c r="B14" s="39"/>
      <c r="C14" s="152">
        <v>0</v>
      </c>
    </row>
    <row r="15" spans="1:43" x14ac:dyDescent="0.3">
      <c r="A15" s="38" t="s">
        <v>563</v>
      </c>
      <c r="B15" s="146">
        <v>26.68</v>
      </c>
      <c r="C15" s="152">
        <v>27.469844139075899</v>
      </c>
      <c r="D15" s="60">
        <v>29.158068896796262</v>
      </c>
      <c r="E15" s="60">
        <v>29.507965723557817</v>
      </c>
      <c r="F15" s="60">
        <v>29.86206131224051</v>
      </c>
      <c r="G15" s="60">
        <v>30.220406047987396</v>
      </c>
      <c r="H15" s="60">
        <v>30.583050920563245</v>
      </c>
      <c r="I15" s="60">
        <v>30.950047531610004</v>
      </c>
      <c r="J15" s="60">
        <v>31.321448101989326</v>
      </c>
      <c r="K15" s="60">
        <v>31.697305479213199</v>
      </c>
      <c r="L15" s="60">
        <v>32.077673144963761</v>
      </c>
      <c r="M15" s="60">
        <v>32.462605222703324</v>
      </c>
      <c r="N15" s="60">
        <v>32.852156485375765</v>
      </c>
      <c r="O15" s="60">
        <v>33.246382363200276</v>
      </c>
      <c r="P15" s="60">
        <v>33.645338951558678</v>
      </c>
      <c r="Q15" s="60">
        <v>34.049083018977385</v>
      </c>
      <c r="R15" s="60">
        <v>34.457672015205112</v>
      </c>
      <c r="S15" s="60">
        <v>34.871164079387576</v>
      </c>
      <c r="T15" s="60">
        <v>35.28961804834023</v>
      </c>
      <c r="U15" s="60">
        <v>35.713093464920313</v>
      </c>
      <c r="V15" s="60">
        <v>36.14165058649936</v>
      </c>
      <c r="W15" s="60">
        <v>36.575350393537349</v>
      </c>
    </row>
    <row r="16" spans="1:43" x14ac:dyDescent="0.3">
      <c r="A16" s="38" t="s">
        <v>321</v>
      </c>
      <c r="B16" s="39">
        <v>5.15</v>
      </c>
      <c r="C16" s="152">
        <v>5.3024624181499584</v>
      </c>
    </row>
    <row r="17" spans="1:23" x14ac:dyDescent="0.3">
      <c r="A17" s="72" t="s">
        <v>0</v>
      </c>
      <c r="B17" s="147">
        <v>72.91</v>
      </c>
      <c r="C17" s="152">
        <v>75.068453380060859</v>
      </c>
      <c r="D17" s="60">
        <v>76.756678137781222</v>
      </c>
      <c r="E17" s="60">
        <v>77.106574964542773</v>
      </c>
      <c r="F17" s="60">
        <v>77.460670553225469</v>
      </c>
      <c r="G17" s="60">
        <v>77.819015288972352</v>
      </c>
      <c r="H17" s="60">
        <v>78.181660161548194</v>
      </c>
      <c r="I17" s="60">
        <v>78.548656772594967</v>
      </c>
      <c r="J17" s="60">
        <v>78.920057342974275</v>
      </c>
      <c r="K17" s="60">
        <v>79.295914720198155</v>
      </c>
      <c r="L17" s="60">
        <v>79.676282385948724</v>
      </c>
      <c r="M17" s="60">
        <v>80.061214463688287</v>
      </c>
      <c r="N17" s="60">
        <v>80.450765726360714</v>
      </c>
      <c r="O17" s="60">
        <v>80.844991604185225</v>
      </c>
      <c r="P17" s="60">
        <v>81.243948192543627</v>
      </c>
      <c r="Q17" s="60">
        <v>81.647692259962341</v>
      </c>
      <c r="R17" s="60">
        <v>82.056281256190061</v>
      </c>
      <c r="S17" s="60">
        <v>82.469773320372525</v>
      </c>
      <c r="T17" s="60">
        <v>82.888227289325187</v>
      </c>
      <c r="U17" s="60">
        <v>83.311702705905276</v>
      </c>
      <c r="V17" s="60">
        <v>83.740259827484323</v>
      </c>
      <c r="W17" s="60">
        <v>84.173959634522305</v>
      </c>
    </row>
    <row r="18" spans="1:23" x14ac:dyDescent="0.3">
      <c r="A18" s="48" t="s">
        <v>665</v>
      </c>
      <c r="B18" s="264"/>
      <c r="C18" s="265"/>
    </row>
    <row r="19" spans="1:23" x14ac:dyDescent="0.3">
      <c r="A19" s="93" t="s">
        <v>627</v>
      </c>
      <c r="B19" s="264"/>
      <c r="C19" s="265"/>
    </row>
    <row r="20" spans="1:23" x14ac:dyDescent="0.3">
      <c r="A20" t="s">
        <v>554</v>
      </c>
    </row>
    <row r="21" spans="1:23" x14ac:dyDescent="0.3">
      <c r="A21" t="s">
        <v>443</v>
      </c>
    </row>
    <row r="23" spans="1:23" x14ac:dyDescent="0.3">
      <c r="A23" s="10"/>
    </row>
    <row r="24" spans="1:23" x14ac:dyDescent="0.3">
      <c r="B24" s="2">
        <v>2021</v>
      </c>
      <c r="C24" s="2">
        <v>2022</v>
      </c>
      <c r="D24" s="2">
        <v>2023</v>
      </c>
      <c r="E24" s="2">
        <v>2024</v>
      </c>
      <c r="F24" s="2">
        <v>2025</v>
      </c>
      <c r="G24" s="2">
        <v>2026</v>
      </c>
      <c r="H24" s="2">
        <v>2027</v>
      </c>
      <c r="I24" s="2">
        <v>2028</v>
      </c>
      <c r="J24" s="2">
        <v>2029</v>
      </c>
      <c r="K24" s="2">
        <v>2030</v>
      </c>
      <c r="L24" s="2">
        <v>2031</v>
      </c>
      <c r="M24" s="2">
        <v>2032</v>
      </c>
      <c r="N24" s="2">
        <v>2033</v>
      </c>
      <c r="O24" s="2">
        <v>2034</v>
      </c>
      <c r="P24" s="2">
        <v>2035</v>
      </c>
      <c r="Q24" s="2">
        <v>2036</v>
      </c>
      <c r="R24" s="2">
        <v>2037</v>
      </c>
      <c r="S24" s="2">
        <v>2038</v>
      </c>
      <c r="T24" s="2">
        <v>2039</v>
      </c>
      <c r="U24" s="2">
        <v>2040</v>
      </c>
    </row>
    <row r="25" spans="1:23" x14ac:dyDescent="0.3">
      <c r="A25" t="s">
        <v>269</v>
      </c>
      <c r="B25" s="1">
        <v>46350.381934999939</v>
      </c>
      <c r="C25" s="1">
        <v>50767.593056304278</v>
      </c>
      <c r="D25" s="1">
        <v>55308.214700869496</v>
      </c>
      <c r="E25" s="1">
        <v>59972.246868695576</v>
      </c>
      <c r="F25" s="1">
        <v>64759.689559782615</v>
      </c>
      <c r="G25" s="1">
        <v>64206.358209782607</v>
      </c>
      <c r="H25" s="1">
        <v>63599.182541304333</v>
      </c>
      <c r="I25" s="1">
        <v>62938.1625543478</v>
      </c>
      <c r="J25" s="1">
        <v>62223.298248913008</v>
      </c>
      <c r="K25" s="1">
        <v>61454.58962499995</v>
      </c>
      <c r="L25" s="1">
        <v>60762.764795652103</v>
      </c>
      <c r="M25" s="1">
        <v>60011.552998912957</v>
      </c>
      <c r="N25" s="1">
        <v>59200.954234782504</v>
      </c>
      <c r="O25" s="1">
        <v>58330.968503260738</v>
      </c>
      <c r="P25" s="1">
        <v>57401.595804347788</v>
      </c>
      <c r="Q25" s="1">
        <v>56412.836138043436</v>
      </c>
      <c r="R25" s="1">
        <v>55364.689504347756</v>
      </c>
      <c r="S25" s="1">
        <v>54257.155903260791</v>
      </c>
      <c r="T25" s="1">
        <v>53090.235334782512</v>
      </c>
      <c r="U25" s="1">
        <v>51863.927798912948</v>
      </c>
    </row>
    <row r="29" spans="1:23" x14ac:dyDescent="0.3">
      <c r="A29" s="118"/>
      <c r="B29" s="424">
        <v>2021</v>
      </c>
      <c r="C29" s="424">
        <v>2022</v>
      </c>
      <c r="D29" s="424">
        <v>2023</v>
      </c>
      <c r="E29" s="424">
        <v>2024</v>
      </c>
      <c r="F29" s="424">
        <v>2025</v>
      </c>
      <c r="G29" s="424">
        <v>2026</v>
      </c>
      <c r="H29" s="424">
        <v>2027</v>
      </c>
      <c r="I29" s="424">
        <v>2028</v>
      </c>
      <c r="J29" s="424">
        <v>2029</v>
      </c>
      <c r="K29" s="424">
        <v>2030</v>
      </c>
      <c r="L29" s="424">
        <v>2031</v>
      </c>
      <c r="M29" s="424">
        <v>2032</v>
      </c>
      <c r="N29" s="424">
        <v>2033</v>
      </c>
      <c r="O29" s="424">
        <v>2034</v>
      </c>
      <c r="P29" s="424">
        <v>2035</v>
      </c>
      <c r="Q29" s="424">
        <v>2036</v>
      </c>
      <c r="R29" s="424">
        <v>2037</v>
      </c>
      <c r="S29" s="424">
        <v>2038</v>
      </c>
      <c r="T29" s="424">
        <v>2039</v>
      </c>
      <c r="U29" s="424">
        <v>2040</v>
      </c>
      <c r="V29" s="2" t="s">
        <v>0</v>
      </c>
    </row>
    <row r="30" spans="1:23" x14ac:dyDescent="0.3">
      <c r="A30" t="s">
        <v>310</v>
      </c>
      <c r="B30" s="35">
        <v>3.5577013477480199</v>
      </c>
      <c r="C30" s="35">
        <v>3.914515219765327</v>
      </c>
      <c r="D30" s="35">
        <v>4.2842113978311138</v>
      </c>
      <c r="E30" s="35">
        <v>4.6669811959890453</v>
      </c>
      <c r="F30" s="35">
        <v>5.0630200413302857</v>
      </c>
      <c r="G30" s="35">
        <v>5.043323193638499</v>
      </c>
      <c r="H30" s="35">
        <v>5.0192511331260263</v>
      </c>
      <c r="I30" s="35">
        <v>4.990739170555532</v>
      </c>
      <c r="J30" s="35">
        <v>4.9577210822655022</v>
      </c>
      <c r="K30" s="35">
        <v>4.9201290797450739</v>
      </c>
      <c r="L30" s="35">
        <v>4.8884109554609658</v>
      </c>
      <c r="M30" s="35">
        <v>4.8516334983512346</v>
      </c>
      <c r="N30" s="35">
        <v>4.8097192587998165</v>
      </c>
      <c r="O30" s="35">
        <v>4.7625889655797895</v>
      </c>
      <c r="P30" s="35">
        <v>4.7101614898757012</v>
      </c>
      <c r="Q30" s="35">
        <v>4.6523538086637615</v>
      </c>
      <c r="R30" s="35">
        <v>4.5890809674392941</v>
      </c>
      <c r="S30" s="35">
        <v>4.5202560422804163</v>
      </c>
      <c r="T30" s="35">
        <v>4.4457901012369767</v>
      </c>
      <c r="U30" s="35">
        <v>4.365592165033477</v>
      </c>
      <c r="V30" s="127">
        <v>93.01318011471588</v>
      </c>
    </row>
    <row r="31" spans="1:23" x14ac:dyDescent="0.3">
      <c r="A31" t="s">
        <v>31</v>
      </c>
      <c r="B31" s="63">
        <v>2.5365918916747585</v>
      </c>
      <c r="C31" s="63">
        <v>2.6084067767020125</v>
      </c>
      <c r="D31" s="63">
        <v>2.6679915421783496</v>
      </c>
      <c r="E31" s="63">
        <v>2.7162255468994565</v>
      </c>
      <c r="F31" s="63">
        <v>2.75394743985933</v>
      </c>
      <c r="G31" s="63">
        <v>2.5637697754927351</v>
      </c>
      <c r="H31" s="63">
        <v>2.3846100566084067</v>
      </c>
      <c r="I31" s="63">
        <v>2.215947877177844</v>
      </c>
      <c r="J31" s="63">
        <v>2.0572779916876671</v>
      </c>
      <c r="K31" s="63">
        <v>1.9081108851558441</v>
      </c>
      <c r="L31" s="63">
        <v>1.7717850931829313</v>
      </c>
      <c r="M31" s="63">
        <v>1.6434161217205066</v>
      </c>
      <c r="N31" s="63">
        <v>1.5226339426580435</v>
      </c>
      <c r="O31" s="63">
        <v>1.409078223186466</v>
      </c>
      <c r="P31" s="63">
        <v>1.3023989017773823</v>
      </c>
      <c r="Q31" s="63">
        <v>1.2022566319721932</v>
      </c>
      <c r="R31" s="63">
        <v>1.1083231097549215</v>
      </c>
      <c r="S31" s="63">
        <v>1.0202812987243164</v>
      </c>
      <c r="T31" s="63">
        <v>0.93782556586293531</v>
      </c>
      <c r="U31" s="63">
        <v>0.86066173941129798</v>
      </c>
      <c r="V31" s="127">
        <v>37.191540411687392</v>
      </c>
    </row>
    <row r="32" spans="1:23" x14ac:dyDescent="0.3">
      <c r="A32" t="s">
        <v>699</v>
      </c>
      <c r="B32" s="63">
        <v>3.0689044347828216</v>
      </c>
      <c r="C32" s="63">
        <v>3.2783448691020172</v>
      </c>
      <c r="D32" s="63">
        <v>3.4834559203769224</v>
      </c>
      <c r="E32" s="63">
        <v>3.6841580524832485</v>
      </c>
      <c r="F32" s="63">
        <v>3.8803832758666528</v>
      </c>
      <c r="G32" s="63">
        <v>3.7527060992439254</v>
      </c>
      <c r="H32" s="63">
        <v>3.6260138111626881</v>
      </c>
      <c r="I32" s="63">
        <v>3.5004040415186175</v>
      </c>
      <c r="J32" s="63">
        <v>3.3759668142811221</v>
      </c>
      <c r="K32" s="63">
        <v>3.2527849415454457</v>
      </c>
      <c r="L32" s="63">
        <v>3.137684975547625</v>
      </c>
      <c r="M32" s="63">
        <v>3.0233775973853145</v>
      </c>
      <c r="N32" s="63">
        <v>2.9099592514702124</v>
      </c>
      <c r="O32" s="63">
        <v>2.7975190766743783</v>
      </c>
      <c r="P32" s="63">
        <v>2.6861392817037508</v>
      </c>
      <c r="Q32" s="63">
        <v>2.5758955037535762</v>
      </c>
      <c r="R32" s="63">
        <v>2.4668571511350557</v>
      </c>
      <c r="S32" s="63">
        <v>2.3590877305353448</v>
      </c>
      <c r="T32" s="63">
        <v>2.252645159547193</v>
      </c>
      <c r="U32" s="63">
        <v>2.1475820650794066</v>
      </c>
      <c r="V32" s="127">
        <v>61.259870053195314</v>
      </c>
    </row>
    <row r="33" spans="1:5" x14ac:dyDescent="0.3">
      <c r="A33" s="61"/>
      <c r="B33" s="9"/>
      <c r="C33" s="9"/>
      <c r="D33" s="9"/>
      <c r="E33" s="9"/>
    </row>
    <row r="35" spans="1:5" x14ac:dyDescent="0.3">
      <c r="A35" s="72" t="s">
        <v>290</v>
      </c>
      <c r="B35" s="72" t="s">
        <v>579</v>
      </c>
    </row>
    <row r="36" spans="1:5" x14ac:dyDescent="0.3">
      <c r="A36" s="38" t="s">
        <v>311</v>
      </c>
      <c r="B36" s="81">
        <v>93.01318011471588</v>
      </c>
    </row>
    <row r="37" spans="1:5" x14ac:dyDescent="0.3">
      <c r="A37" s="38" t="s">
        <v>28</v>
      </c>
      <c r="B37" s="81">
        <v>37.191540411687392</v>
      </c>
    </row>
    <row r="38" spans="1:5" x14ac:dyDescent="0.3">
      <c r="A38" s="38" t="s">
        <v>29</v>
      </c>
      <c r="B38" s="81">
        <v>61.259870053195314</v>
      </c>
    </row>
  </sheetData>
  <pageMargins left="0.7" right="0.7" top="0.75" bottom="0.75" header="0.3" footer="0.3"/>
  <pageSetup paperSize="0" orientation="portrait"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85"/>
  <sheetViews>
    <sheetView workbookViewId="0">
      <selection sqref="A1:XFD1048576"/>
    </sheetView>
  </sheetViews>
  <sheetFormatPr defaultRowHeight="14.4" x14ac:dyDescent="0.3"/>
  <cols>
    <col min="1" max="1" width="27.6640625" customWidth="1"/>
    <col min="2" max="2" width="13.44140625" bestFit="1" customWidth="1"/>
    <col min="3" max="3" width="13.5546875" bestFit="1" customWidth="1"/>
    <col min="4" max="4" width="11" customWidth="1"/>
    <col min="5" max="21" width="10.6640625" bestFit="1" customWidth="1"/>
    <col min="22" max="22" width="10.109375" bestFit="1" customWidth="1"/>
  </cols>
  <sheetData>
    <row r="1" spans="1:4" ht="18" x14ac:dyDescent="0.35">
      <c r="A1" s="83" t="s">
        <v>274</v>
      </c>
    </row>
    <row r="3" spans="1:4" x14ac:dyDescent="0.3">
      <c r="A3" t="s">
        <v>281</v>
      </c>
    </row>
    <row r="4" spans="1:4" ht="43.2" x14ac:dyDescent="0.3">
      <c r="A4" s="72" t="s">
        <v>275</v>
      </c>
      <c r="B4" s="72" t="s">
        <v>276</v>
      </c>
      <c r="C4" s="72" t="s">
        <v>277</v>
      </c>
      <c r="D4" s="400" t="s">
        <v>688</v>
      </c>
    </row>
    <row r="5" spans="1:4" x14ac:dyDescent="0.3">
      <c r="A5" s="38" t="s">
        <v>7</v>
      </c>
      <c r="B5" s="129">
        <v>3.5179999999999998</v>
      </c>
      <c r="C5" s="38">
        <v>4.218</v>
      </c>
      <c r="D5" s="38">
        <v>3.8679999999999999</v>
      </c>
    </row>
    <row r="6" spans="1:4" x14ac:dyDescent="0.3">
      <c r="A6" s="38" t="s">
        <v>278</v>
      </c>
      <c r="B6" s="38">
        <v>3.5649999999999999</v>
      </c>
      <c r="C6" s="38">
        <v>4.2699999999999996</v>
      </c>
      <c r="D6" s="38">
        <v>3.9174999999999995</v>
      </c>
    </row>
    <row r="7" spans="1:4" x14ac:dyDescent="0.3">
      <c r="A7" s="38" t="s">
        <v>2</v>
      </c>
      <c r="B7" s="38">
        <v>26.547999999999998</v>
      </c>
      <c r="C7" s="38">
        <v>34.472999999999999</v>
      </c>
      <c r="D7" s="38">
        <v>30.5105</v>
      </c>
    </row>
    <row r="8" spans="1:4" x14ac:dyDescent="0.3">
      <c r="A8" s="38" t="s">
        <v>279</v>
      </c>
      <c r="B8" s="38">
        <v>35.758000000000003</v>
      </c>
      <c r="C8" s="38">
        <v>42.344999999999999</v>
      </c>
      <c r="D8" s="38">
        <v>39.051500000000004</v>
      </c>
    </row>
    <row r="9" spans="1:4" x14ac:dyDescent="0.3">
      <c r="A9" s="38" t="s">
        <v>4</v>
      </c>
      <c r="B9" s="38">
        <v>1.07</v>
      </c>
      <c r="C9" s="38">
        <v>1.1140000000000001</v>
      </c>
      <c r="D9" s="38">
        <v>1.0920000000000001</v>
      </c>
    </row>
    <row r="10" spans="1:4" x14ac:dyDescent="0.3">
      <c r="A10" s="38" t="s">
        <v>5</v>
      </c>
      <c r="B10" s="38">
        <v>1.163</v>
      </c>
      <c r="C10" s="38">
        <v>1.2110000000000001</v>
      </c>
      <c r="D10" s="38">
        <v>1.1870000000000001</v>
      </c>
    </row>
    <row r="11" spans="1:4" x14ac:dyDescent="0.3">
      <c r="A11" s="38" t="s">
        <v>282</v>
      </c>
      <c r="B11" s="130">
        <v>0.5</v>
      </c>
      <c r="C11" s="130">
        <v>0.5</v>
      </c>
      <c r="D11" s="38"/>
    </row>
    <row r="12" spans="1:4" x14ac:dyDescent="0.3">
      <c r="A12" t="s">
        <v>339</v>
      </c>
    </row>
    <row r="13" spans="1:4" x14ac:dyDescent="0.3">
      <c r="A13" t="s">
        <v>280</v>
      </c>
    </row>
    <row r="15" spans="1:4" x14ac:dyDescent="0.3">
      <c r="A15" s="2" t="s">
        <v>288</v>
      </c>
    </row>
    <row r="17" spans="1:21" x14ac:dyDescent="0.3">
      <c r="A17" t="s">
        <v>294</v>
      </c>
      <c r="B17">
        <v>4341.5555555555557</v>
      </c>
    </row>
    <row r="18" spans="1:21" x14ac:dyDescent="0.3">
      <c r="A18" t="s">
        <v>287</v>
      </c>
    </row>
    <row r="22" spans="1:21" x14ac:dyDescent="0.3">
      <c r="A22" s="2" t="s">
        <v>11</v>
      </c>
    </row>
    <row r="23" spans="1:21" x14ac:dyDescent="0.3">
      <c r="A23">
        <v>907185</v>
      </c>
      <c r="B23" s="9" t="s">
        <v>26</v>
      </c>
    </row>
    <row r="24" spans="1:21" x14ac:dyDescent="0.3">
      <c r="A24" s="9">
        <v>1000000</v>
      </c>
      <c r="B24" s="9" t="s">
        <v>27</v>
      </c>
    </row>
    <row r="26" spans="1:21" x14ac:dyDescent="0.3">
      <c r="B26" s="2">
        <v>2021</v>
      </c>
      <c r="C26" s="2">
        <v>2022</v>
      </c>
      <c r="D26" s="2">
        <v>2023</v>
      </c>
      <c r="E26" s="2">
        <v>2024</v>
      </c>
      <c r="F26" s="2">
        <v>2025</v>
      </c>
      <c r="G26" s="2">
        <v>2026</v>
      </c>
      <c r="H26" s="2">
        <v>2027</v>
      </c>
      <c r="I26" s="2">
        <v>2028</v>
      </c>
      <c r="J26" s="2">
        <v>2029</v>
      </c>
      <c r="K26" s="2">
        <v>2030</v>
      </c>
      <c r="L26" s="2">
        <v>2031</v>
      </c>
      <c r="M26" s="2">
        <v>2032</v>
      </c>
      <c r="N26" s="2">
        <v>2033</v>
      </c>
      <c r="O26" s="2">
        <v>2034</v>
      </c>
      <c r="P26" s="2">
        <v>2035</v>
      </c>
      <c r="Q26" s="2">
        <v>2036</v>
      </c>
      <c r="R26" s="2">
        <v>2037</v>
      </c>
      <c r="S26" s="2">
        <v>2038</v>
      </c>
      <c r="T26" s="2">
        <v>2039</v>
      </c>
      <c r="U26" s="2">
        <v>2040</v>
      </c>
    </row>
    <row r="27" spans="1:21" x14ac:dyDescent="0.3">
      <c r="A27" t="s">
        <v>269</v>
      </c>
      <c r="B27" s="1">
        <v>46350.381934999939</v>
      </c>
      <c r="C27" s="1">
        <v>50767.593056304278</v>
      </c>
      <c r="D27" s="1">
        <v>55308.214700869496</v>
      </c>
      <c r="E27" s="1">
        <v>59972.246868695576</v>
      </c>
      <c r="F27" s="1">
        <v>64759.689559782615</v>
      </c>
      <c r="G27" s="1">
        <v>64206.358209782607</v>
      </c>
      <c r="H27" s="1">
        <v>63599.182541304333</v>
      </c>
      <c r="I27" s="1">
        <v>62938.1625543478</v>
      </c>
      <c r="J27" s="1">
        <v>62223.298248913008</v>
      </c>
      <c r="K27" s="1">
        <v>61454.58962499995</v>
      </c>
      <c r="L27" s="1">
        <v>60762.764795652103</v>
      </c>
      <c r="M27" s="1">
        <v>60011.552998912957</v>
      </c>
      <c r="N27" s="1">
        <v>59200.954234782504</v>
      </c>
      <c r="O27" s="1">
        <v>58330.968503260738</v>
      </c>
      <c r="P27" s="1">
        <v>57401.595804347788</v>
      </c>
      <c r="Q27" s="1">
        <v>56412.836138043436</v>
      </c>
      <c r="R27" s="1">
        <v>55364.689504347756</v>
      </c>
      <c r="S27" s="1">
        <v>54257.155903260791</v>
      </c>
      <c r="T27" s="1">
        <v>53090.235334782512</v>
      </c>
      <c r="U27" s="1">
        <v>51863.927798912948</v>
      </c>
    </row>
    <row r="29" spans="1:21" x14ac:dyDescent="0.3">
      <c r="B29" s="2">
        <v>2021</v>
      </c>
      <c r="C29" s="2">
        <v>2022</v>
      </c>
      <c r="D29" s="2">
        <v>2023</v>
      </c>
      <c r="E29" s="2">
        <v>2024</v>
      </c>
      <c r="F29" s="2">
        <v>2025</v>
      </c>
      <c r="G29" s="2">
        <v>2026</v>
      </c>
      <c r="H29" s="2">
        <v>2027</v>
      </c>
      <c r="I29" s="2">
        <v>2028</v>
      </c>
      <c r="J29" s="2">
        <v>2029</v>
      </c>
      <c r="K29" s="2">
        <v>2030</v>
      </c>
      <c r="L29" s="2">
        <v>2031</v>
      </c>
      <c r="M29" s="2">
        <v>2032</v>
      </c>
      <c r="N29" s="2">
        <v>2033</v>
      </c>
      <c r="O29" s="2">
        <v>2034</v>
      </c>
      <c r="P29" s="2">
        <v>2035</v>
      </c>
      <c r="Q29" s="2">
        <v>2036</v>
      </c>
      <c r="R29" s="2">
        <v>2037</v>
      </c>
      <c r="S29" s="2">
        <v>2038</v>
      </c>
      <c r="T29" s="2">
        <v>2039</v>
      </c>
      <c r="U29" s="2">
        <v>2040</v>
      </c>
    </row>
    <row r="30" spans="1:21" x14ac:dyDescent="0.3">
      <c r="A30" t="s">
        <v>193</v>
      </c>
      <c r="B30" s="11">
        <v>1.5588588083222448</v>
      </c>
      <c r="C30" s="11">
        <v>1.7074187160770644</v>
      </c>
      <c r="D30" s="11">
        <v>1.8601291739070629</v>
      </c>
      <c r="E30" s="11">
        <v>2.0169901818122393</v>
      </c>
      <c r="F30" s="11">
        <v>2.1780017397925975</v>
      </c>
      <c r="G30" s="11">
        <v>2.1593920668436675</v>
      </c>
      <c r="H30" s="11">
        <v>2.1389714985658559</v>
      </c>
      <c r="I30" s="11">
        <v>2.1167400349591632</v>
      </c>
      <c r="J30" s="11">
        <v>2.0926976760235898</v>
      </c>
      <c r="K30" s="11">
        <v>2.0668444217591353</v>
      </c>
      <c r="L30" s="11">
        <v>2.0435769278567695</v>
      </c>
      <c r="M30" s="11">
        <v>2.0183121279268659</v>
      </c>
      <c r="N30" s="11">
        <v>1.9910500219694238</v>
      </c>
      <c r="O30" s="11">
        <v>1.9617906099844429</v>
      </c>
      <c r="P30" s="11">
        <v>1.9305338919719277</v>
      </c>
      <c r="Q30" s="11">
        <v>1.897279867931871</v>
      </c>
      <c r="R30" s="11">
        <v>1.8620285378642749</v>
      </c>
      <c r="S30" s="11">
        <v>1.8247799017691411</v>
      </c>
      <c r="T30" s="11">
        <v>1.785533959646469</v>
      </c>
      <c r="U30" s="11">
        <v>1.7442907114962587</v>
      </c>
    </row>
    <row r="31" spans="1:21" x14ac:dyDescent="0.3">
      <c r="A31" t="s">
        <v>194</v>
      </c>
      <c r="B31" s="11">
        <v>1.9952401551333525</v>
      </c>
      <c r="C31" s="11">
        <v>2.1853873909271724</v>
      </c>
      <c r="D31" s="11">
        <v>2.3808470669058739</v>
      </c>
      <c r="E31" s="11">
        <v>2.5816191830694568</v>
      </c>
      <c r="F31" s="11">
        <v>2.787703739417926</v>
      </c>
      <c r="G31" s="11">
        <v>2.7638845413331636</v>
      </c>
      <c r="H31" s="11">
        <v>2.7377475123726103</v>
      </c>
      <c r="I31" s="11">
        <v>2.7092926525362673</v>
      </c>
      <c r="J31" s="11">
        <v>2.6785199618241333</v>
      </c>
      <c r="K31" s="11">
        <v>2.6454294402362097</v>
      </c>
      <c r="L31" s="11">
        <v>2.6156485274970467</v>
      </c>
      <c r="M31" s="11">
        <v>2.5833111900406749</v>
      </c>
      <c r="N31" s="11">
        <v>2.5484174278670935</v>
      </c>
      <c r="O31" s="11">
        <v>2.5109672409763024</v>
      </c>
      <c r="P31" s="11">
        <v>2.4709606293683075</v>
      </c>
      <c r="Q31" s="11">
        <v>2.4283975930430985</v>
      </c>
      <c r="R31" s="11">
        <v>2.3832781320006799</v>
      </c>
      <c r="S31" s="11">
        <v>2.3356022462410522</v>
      </c>
      <c r="T31" s="11">
        <v>2.2853699357642152</v>
      </c>
      <c r="U31" s="11">
        <v>2.2325812005701695</v>
      </c>
    </row>
    <row r="32" spans="1:21" x14ac:dyDescent="0.3">
      <c r="A32" t="s">
        <v>195</v>
      </c>
      <c r="B32" s="11">
        <v>5.5793048907356202E-2</v>
      </c>
      <c r="C32" s="11">
        <v>6.1110150209146175E-2</v>
      </c>
      <c r="D32" s="11">
        <v>6.657580367108086E-2</v>
      </c>
      <c r="E32" s="11">
        <v>7.2190009293160246E-2</v>
      </c>
      <c r="F32" s="11">
        <v>7.7952767075384427E-2</v>
      </c>
      <c r="G32" s="11">
        <v>7.7286709067150156E-2</v>
      </c>
      <c r="H32" s="11">
        <v>7.6555837381685476E-2</v>
      </c>
      <c r="I32" s="11">
        <v>7.5760152018990404E-2</v>
      </c>
      <c r="J32" s="11">
        <v>7.4899652979064923E-2</v>
      </c>
      <c r="K32" s="11">
        <v>7.397434026190905E-2</v>
      </c>
      <c r="L32" s="11">
        <v>7.3141574383231753E-2</v>
      </c>
      <c r="M32" s="11">
        <v>7.2237323009984686E-2</v>
      </c>
      <c r="N32" s="11">
        <v>7.1261586142167807E-2</v>
      </c>
      <c r="O32" s="11">
        <v>7.0214363779781117E-2</v>
      </c>
      <c r="P32" s="11">
        <v>6.9095655922824767E-2</v>
      </c>
      <c r="Q32" s="11">
        <v>6.7905462571298508E-2</v>
      </c>
      <c r="R32" s="11">
        <v>6.664378372520241E-2</v>
      </c>
      <c r="S32" s="11">
        <v>6.5310619384536542E-2</v>
      </c>
      <c r="T32" s="11">
        <v>6.3905969549300862E-2</v>
      </c>
      <c r="U32" s="11">
        <v>6.2429834219495405E-2</v>
      </c>
    </row>
    <row r="33" spans="1:21" x14ac:dyDescent="0.3">
      <c r="A33" t="s">
        <v>196</v>
      </c>
      <c r="B33" s="11">
        <v>6.0646839792153677E-2</v>
      </c>
      <c r="C33" s="11">
        <v>6.6426509430637826E-2</v>
      </c>
      <c r="D33" s="11">
        <v>7.2367654723052177E-2</v>
      </c>
      <c r="E33" s="11">
        <v>7.8470275669396711E-2</v>
      </c>
      <c r="F33" s="11">
        <v>8.4734372269671537E-2</v>
      </c>
      <c r="G33" s="11">
        <v>8.4010369654493808E-2</v>
      </c>
      <c r="H33" s="11">
        <v>8.3215914809579364E-2</v>
      </c>
      <c r="I33" s="11">
        <v>8.2351007734928205E-2</v>
      </c>
      <c r="J33" s="11">
        <v>8.1415648430540347E-2</v>
      </c>
      <c r="K33" s="11">
        <v>8.0409836896415759E-2</v>
      </c>
      <c r="L33" s="11">
        <v>7.9504623436718047E-2</v>
      </c>
      <c r="M33" s="11">
        <v>7.8521705506274561E-2</v>
      </c>
      <c r="N33" s="11">
        <v>7.7461083105085329E-2</v>
      </c>
      <c r="O33" s="11">
        <v>7.6322756233150352E-2</v>
      </c>
      <c r="P33" s="11">
        <v>7.5106724890469781E-2</v>
      </c>
      <c r="Q33" s="11">
        <v>7.3812989077043339E-2</v>
      </c>
      <c r="R33" s="11">
        <v>7.244154879287111E-2</v>
      </c>
      <c r="S33" s="11">
        <v>7.0992404037953177E-2</v>
      </c>
      <c r="T33" s="11">
        <v>6.9465554812289498E-2</v>
      </c>
      <c r="U33" s="11">
        <v>6.7861001115880087E-2</v>
      </c>
    </row>
    <row r="34" spans="1:21" x14ac:dyDescent="0.3">
      <c r="A34" t="s">
        <v>197</v>
      </c>
      <c r="B34" s="11"/>
      <c r="C34" s="11"/>
      <c r="D34" s="11"/>
      <c r="E34" s="11"/>
      <c r="F34" s="11"/>
      <c r="G34" s="11"/>
      <c r="H34" s="11"/>
      <c r="I34" s="11"/>
      <c r="J34" s="11"/>
      <c r="K34" s="11"/>
      <c r="L34" s="11"/>
      <c r="M34" s="11"/>
      <c r="N34" s="11"/>
      <c r="O34" s="11"/>
      <c r="P34" s="11"/>
      <c r="Q34" s="11"/>
      <c r="R34" s="11"/>
      <c r="S34" s="11"/>
      <c r="T34" s="11"/>
      <c r="U34" s="11"/>
    </row>
    <row r="35" spans="1:21" x14ac:dyDescent="0.3">
      <c r="A35" t="s">
        <v>198</v>
      </c>
      <c r="B35" s="11">
        <v>0.19762592781470126</v>
      </c>
      <c r="C35" s="11">
        <v>0.21645976282873386</v>
      </c>
      <c r="D35" s="11">
        <v>0.2358197880950007</v>
      </c>
      <c r="E35" s="11">
        <v>0.2557060036135016</v>
      </c>
      <c r="F35" s="11">
        <v>0.27611840938423715</v>
      </c>
      <c r="G35" s="11">
        <v>0.27375914896679193</v>
      </c>
      <c r="H35" s="11">
        <v>0.27117031043256351</v>
      </c>
      <c r="I35" s="11">
        <v>0.26835189378155205</v>
      </c>
      <c r="J35" s="11">
        <v>0.26530389901375739</v>
      </c>
      <c r="K35" s="11">
        <v>0.26202632612917959</v>
      </c>
      <c r="L35" s="11">
        <v>0.25907656567247289</v>
      </c>
      <c r="M35" s="11">
        <v>0.25587359469104465</v>
      </c>
      <c r="N35" s="11">
        <v>0.25241741318489475</v>
      </c>
      <c r="O35" s="11">
        <v>0.24870802115402318</v>
      </c>
      <c r="P35" s="11">
        <v>0.24474541859843058</v>
      </c>
      <c r="Q35" s="11">
        <v>0.24052960551811595</v>
      </c>
      <c r="R35" s="11">
        <v>0.2360605819130796</v>
      </c>
      <c r="S35" s="11">
        <v>0.23133834778332177</v>
      </c>
      <c r="T35" s="11">
        <v>0.22636290312884225</v>
      </c>
      <c r="U35" s="11">
        <v>0.22113424794964123</v>
      </c>
    </row>
    <row r="36" spans="1:21" x14ac:dyDescent="0.3">
      <c r="A36" t="s">
        <v>203</v>
      </c>
      <c r="B36" s="11">
        <v>201.23275819202087</v>
      </c>
      <c r="C36" s="11">
        <v>220.41032567578148</v>
      </c>
      <c r="D36" s="11">
        <v>240.12368680241943</v>
      </c>
      <c r="E36" s="11">
        <v>260.37284157193454</v>
      </c>
      <c r="F36" s="11">
        <v>281.15778998432734</v>
      </c>
      <c r="G36" s="11">
        <v>278.75547118767173</v>
      </c>
      <c r="H36" s="11">
        <v>276.11938429099172</v>
      </c>
      <c r="I36" s="11">
        <v>273.2495292942873</v>
      </c>
      <c r="J36" s="11">
        <v>270.14590619755853</v>
      </c>
      <c r="K36" s="11">
        <v>266.80851500080536</v>
      </c>
      <c r="L36" s="11">
        <v>263.80491906947896</v>
      </c>
      <c r="M36" s="11">
        <v>260.54349131994724</v>
      </c>
      <c r="N36" s="11">
        <v>257.0242317522102</v>
      </c>
      <c r="O36" s="11">
        <v>253.24714036626781</v>
      </c>
      <c r="P36" s="11">
        <v>249.21221716212062</v>
      </c>
      <c r="Q36" s="11">
        <v>244.91946213976772</v>
      </c>
      <c r="R36" s="11">
        <v>240.36887529920935</v>
      </c>
      <c r="S36" s="11">
        <v>235.56045664044581</v>
      </c>
      <c r="T36" s="11">
        <v>230.49420616347689</v>
      </c>
      <c r="U36" s="11">
        <v>225.17012386830274</v>
      </c>
    </row>
    <row r="38" spans="1:21" x14ac:dyDescent="0.3">
      <c r="A38" s="12" t="s">
        <v>12</v>
      </c>
      <c r="B38" s="13"/>
      <c r="C38" s="14"/>
      <c r="D38" s="14"/>
    </row>
    <row r="39" spans="1:21" x14ac:dyDescent="0.3">
      <c r="A39" s="2" t="s">
        <v>13</v>
      </c>
      <c r="B39" s="15" t="s">
        <v>77</v>
      </c>
      <c r="C39" s="15" t="s">
        <v>285</v>
      </c>
      <c r="D39" s="16" t="s">
        <v>14</v>
      </c>
      <c r="E39" s="17"/>
      <c r="F39" s="13"/>
    </row>
    <row r="40" spans="1:21" x14ac:dyDescent="0.3">
      <c r="A40" s="18" t="s">
        <v>15</v>
      </c>
      <c r="B40" s="19">
        <v>0</v>
      </c>
      <c r="C40" s="370">
        <v>0</v>
      </c>
      <c r="D40" s="20" t="s">
        <v>16</v>
      </c>
      <c r="E40" s="14"/>
      <c r="F40" s="13"/>
    </row>
    <row r="41" spans="1:21" x14ac:dyDescent="0.3">
      <c r="A41" s="18" t="s">
        <v>17</v>
      </c>
      <c r="B41" s="19">
        <v>1844</v>
      </c>
      <c r="C41" s="19">
        <v>1873.195268425842</v>
      </c>
      <c r="D41" s="20" t="s">
        <v>16</v>
      </c>
      <c r="E41" s="21"/>
      <c r="F41" s="22"/>
    </row>
    <row r="42" spans="1:21" x14ac:dyDescent="0.3">
      <c r="A42" s="18" t="s">
        <v>18</v>
      </c>
      <c r="B42" s="19">
        <v>7266</v>
      </c>
      <c r="C42" s="19">
        <v>7381.0394904458608</v>
      </c>
      <c r="D42" s="20" t="s">
        <v>16</v>
      </c>
      <c r="E42" s="21"/>
      <c r="F42" s="22"/>
    </row>
    <row r="43" spans="1:21" x14ac:dyDescent="0.3">
      <c r="A43" s="18" t="s">
        <v>19</v>
      </c>
      <c r="B43" s="19">
        <v>332405</v>
      </c>
      <c r="C43" s="19">
        <v>337667.82711555966</v>
      </c>
      <c r="D43" s="20" t="s">
        <v>16</v>
      </c>
      <c r="E43" s="21"/>
      <c r="F43" s="22"/>
    </row>
    <row r="44" spans="1:21" x14ac:dyDescent="0.3">
      <c r="A44" s="18" t="s">
        <v>20</v>
      </c>
      <c r="B44" s="19">
        <v>42947</v>
      </c>
      <c r="C44" s="19">
        <v>43626.961601455878</v>
      </c>
      <c r="D44" s="20" t="s">
        <v>16</v>
      </c>
      <c r="E44" s="21"/>
      <c r="F44" s="22"/>
    </row>
    <row r="45" spans="1:21" x14ac:dyDescent="0.3">
      <c r="A45" s="18" t="s">
        <v>21</v>
      </c>
      <c r="B45" s="23" t="s">
        <v>22</v>
      </c>
      <c r="C45" s="23" t="s">
        <v>22</v>
      </c>
      <c r="D45" s="20" t="s">
        <v>23</v>
      </c>
      <c r="E45" s="21"/>
      <c r="F45" s="22"/>
    </row>
    <row r="46" spans="1:21" x14ac:dyDescent="0.3">
      <c r="A46" s="24" t="s">
        <v>286</v>
      </c>
      <c r="B46" s="25"/>
    </row>
    <row r="47" spans="1:21" x14ac:dyDescent="0.3">
      <c r="A47" s="26" t="s">
        <v>24</v>
      </c>
      <c r="B47" s="27"/>
      <c r="E47" s="28"/>
      <c r="F47" s="28"/>
    </row>
    <row r="48" spans="1:21" x14ac:dyDescent="0.3">
      <c r="A48" s="10" t="s">
        <v>25</v>
      </c>
    </row>
    <row r="49" spans="1:22" x14ac:dyDescent="0.3">
      <c r="A49" s="29" t="s">
        <v>666</v>
      </c>
    </row>
    <row r="50" spans="1:22" x14ac:dyDescent="0.3">
      <c r="A50" s="29" t="s">
        <v>283</v>
      </c>
    </row>
    <row r="51" spans="1:22" x14ac:dyDescent="0.3">
      <c r="A51" s="10" t="s">
        <v>284</v>
      </c>
    </row>
    <row r="52" spans="1:22" x14ac:dyDescent="0.3">
      <c r="A52" s="10"/>
    </row>
    <row r="53" spans="1:22" x14ac:dyDescent="0.3">
      <c r="A53" s="70"/>
    </row>
    <row r="54" spans="1:22" x14ac:dyDescent="0.3">
      <c r="A54" s="70"/>
      <c r="B54" s="2">
        <v>2021</v>
      </c>
      <c r="C54" s="2">
        <v>2022</v>
      </c>
      <c r="D54" s="2">
        <v>2023</v>
      </c>
      <c r="E54" s="2">
        <v>2024</v>
      </c>
      <c r="F54" s="2">
        <v>2025</v>
      </c>
      <c r="G54" s="2">
        <v>2026</v>
      </c>
      <c r="H54" s="2">
        <v>2027</v>
      </c>
      <c r="I54" s="2">
        <v>2028</v>
      </c>
      <c r="J54" s="2">
        <v>2029</v>
      </c>
      <c r="K54" s="2">
        <v>2030</v>
      </c>
      <c r="L54" s="2">
        <v>2031</v>
      </c>
      <c r="M54" s="2">
        <v>2032</v>
      </c>
      <c r="N54" s="2">
        <v>2033</v>
      </c>
      <c r="O54" s="2">
        <v>2034</v>
      </c>
      <c r="P54" s="2">
        <v>2035</v>
      </c>
      <c r="Q54" s="2">
        <v>2036</v>
      </c>
      <c r="R54" s="2">
        <v>2037</v>
      </c>
      <c r="S54" s="2">
        <v>2038</v>
      </c>
      <c r="T54" s="2">
        <v>2039</v>
      </c>
      <c r="U54" s="2">
        <v>2040</v>
      </c>
    </row>
    <row r="55" spans="1:22" x14ac:dyDescent="0.3">
      <c r="A55" s="70" t="s">
        <v>289</v>
      </c>
      <c r="B55" s="35">
        <v>47</v>
      </c>
      <c r="C55" s="35">
        <v>48</v>
      </c>
      <c r="D55" s="35">
        <v>50</v>
      </c>
      <c r="E55" s="35">
        <v>51</v>
      </c>
      <c r="F55" s="35">
        <v>52</v>
      </c>
      <c r="G55" s="35">
        <v>53</v>
      </c>
      <c r="H55" s="35">
        <v>54</v>
      </c>
      <c r="I55" s="35">
        <v>55</v>
      </c>
      <c r="J55" s="35">
        <v>55</v>
      </c>
      <c r="K55" s="35">
        <v>56</v>
      </c>
      <c r="L55" s="35">
        <v>58</v>
      </c>
      <c r="M55" s="35">
        <v>59</v>
      </c>
      <c r="N55" s="35">
        <v>60</v>
      </c>
      <c r="O55" s="35">
        <v>61</v>
      </c>
      <c r="P55" s="35">
        <v>62</v>
      </c>
      <c r="Q55" s="35">
        <v>63</v>
      </c>
      <c r="R55" s="35">
        <v>64</v>
      </c>
      <c r="S55" s="35">
        <v>65</v>
      </c>
      <c r="T55" s="35">
        <v>67</v>
      </c>
      <c r="U55" s="35">
        <v>68</v>
      </c>
    </row>
    <row r="56" spans="1:22" x14ac:dyDescent="0.3">
      <c r="A56" s="70" t="s">
        <v>204</v>
      </c>
      <c r="B56" s="35">
        <v>47.74413102820747</v>
      </c>
      <c r="C56" s="35">
        <v>48.759963603275708</v>
      </c>
      <c r="D56" s="35">
        <v>50.791628753412198</v>
      </c>
      <c r="E56" s="35">
        <v>51.807461328480443</v>
      </c>
      <c r="F56" s="35">
        <v>52.823293903548688</v>
      </c>
      <c r="G56" s="35">
        <v>53.839126478616933</v>
      </c>
      <c r="H56" s="35">
        <v>54.854959053685178</v>
      </c>
      <c r="I56" s="35">
        <v>55.870791628753416</v>
      </c>
      <c r="J56" s="35">
        <v>55.870791628753416</v>
      </c>
      <c r="K56" s="35">
        <v>56.886624203821661</v>
      </c>
      <c r="L56" s="35">
        <v>58.918289353958151</v>
      </c>
      <c r="M56" s="35">
        <v>59.934121929026396</v>
      </c>
      <c r="N56" s="35">
        <v>60.949954504094642</v>
      </c>
      <c r="O56" s="35">
        <v>61.96578707916288</v>
      </c>
      <c r="P56" s="35">
        <v>62.981619654231125</v>
      </c>
      <c r="Q56" s="35">
        <v>63.99745222929937</v>
      </c>
      <c r="R56" s="35">
        <v>65.013284804367615</v>
      </c>
      <c r="S56" s="35">
        <v>66.02911737943586</v>
      </c>
      <c r="T56" s="35">
        <v>68.06078252957235</v>
      </c>
      <c r="U56" s="35">
        <v>69.076615104640595</v>
      </c>
    </row>
    <row r="57" spans="1:22" x14ac:dyDescent="0.3">
      <c r="A57" s="70" t="s">
        <v>448</v>
      </c>
      <c r="B57" s="35"/>
    </row>
    <row r="58" spans="1:22" x14ac:dyDescent="0.3">
      <c r="A58" s="69"/>
    </row>
    <row r="59" spans="1:22" x14ac:dyDescent="0.3">
      <c r="A59" s="69"/>
    </row>
    <row r="60" spans="1:22" x14ac:dyDescent="0.3">
      <c r="A60" s="69"/>
      <c r="B60" s="2">
        <v>2021</v>
      </c>
      <c r="C60" s="2">
        <v>2022</v>
      </c>
      <c r="D60" s="2">
        <v>2023</v>
      </c>
      <c r="E60" s="2">
        <v>2024</v>
      </c>
      <c r="F60" s="2">
        <v>2025</v>
      </c>
      <c r="G60" s="2">
        <v>2026</v>
      </c>
      <c r="H60" s="2">
        <v>2027</v>
      </c>
      <c r="I60" s="2">
        <v>2028</v>
      </c>
      <c r="J60" s="2">
        <v>2029</v>
      </c>
      <c r="K60" s="2">
        <v>2030</v>
      </c>
      <c r="L60" s="2">
        <v>2031</v>
      </c>
      <c r="M60" s="2">
        <v>2032</v>
      </c>
      <c r="N60" s="2">
        <v>2033</v>
      </c>
      <c r="O60" s="2">
        <v>2034</v>
      </c>
      <c r="P60" s="2">
        <v>2035</v>
      </c>
      <c r="Q60" s="2">
        <v>2036</v>
      </c>
      <c r="R60" s="2">
        <v>2037</v>
      </c>
      <c r="S60" s="2">
        <v>2038</v>
      </c>
      <c r="T60" s="2">
        <v>2039</v>
      </c>
      <c r="U60" s="2">
        <v>2040</v>
      </c>
    </row>
    <row r="61" spans="1:22" x14ac:dyDescent="0.3">
      <c r="A61" t="s">
        <v>193</v>
      </c>
      <c r="B61" s="37">
        <v>0</v>
      </c>
      <c r="C61" s="37">
        <v>0</v>
      </c>
      <c r="D61" s="37">
        <v>0</v>
      </c>
      <c r="E61" s="37">
        <v>0</v>
      </c>
      <c r="F61" s="37">
        <v>0</v>
      </c>
      <c r="G61" s="37">
        <v>0</v>
      </c>
      <c r="H61" s="37">
        <v>0</v>
      </c>
      <c r="I61" s="37">
        <v>0</v>
      </c>
      <c r="J61" s="37">
        <v>0</v>
      </c>
      <c r="K61" s="37">
        <v>0</v>
      </c>
      <c r="L61" s="37">
        <v>0</v>
      </c>
      <c r="M61" s="37">
        <v>0</v>
      </c>
      <c r="N61" s="37">
        <v>0</v>
      </c>
      <c r="O61" s="37">
        <v>0</v>
      </c>
      <c r="P61" s="37">
        <v>0</v>
      </c>
      <c r="Q61" s="37">
        <v>0</v>
      </c>
      <c r="R61" s="37">
        <v>0</v>
      </c>
      <c r="S61" s="37">
        <v>0</v>
      </c>
      <c r="T61" s="37">
        <v>0</v>
      </c>
      <c r="U61" s="37">
        <v>0</v>
      </c>
      <c r="V61" s="37">
        <v>0</v>
      </c>
    </row>
    <row r="62" spans="1:22" x14ac:dyDescent="0.3">
      <c r="A62" t="s">
        <v>194</v>
      </c>
      <c r="B62" s="37">
        <v>14726.9463779626</v>
      </c>
      <c r="C62" s="37">
        <v>16130.430634355906</v>
      </c>
      <c r="D62" s="37">
        <v>17573.126221544455</v>
      </c>
      <c r="E62" s="37">
        <v>19055.033139528245</v>
      </c>
      <c r="F62" s="37">
        <v>20576.151388307309</v>
      </c>
      <c r="G62" s="37">
        <v>20400.340946612927</v>
      </c>
      <c r="H62" s="37">
        <v>20207.422503692153</v>
      </c>
      <c r="I62" s="37">
        <v>19997.396059545004</v>
      </c>
      <c r="J62" s="37">
        <v>19770.261614171468</v>
      </c>
      <c r="K62" s="37">
        <v>19526.01916757155</v>
      </c>
      <c r="L62" s="37">
        <v>19306.205074582267</v>
      </c>
      <c r="M62" s="37">
        <v>19067.521909800915</v>
      </c>
      <c r="N62" s="37">
        <v>18809.969673227482</v>
      </c>
      <c r="O62" s="37">
        <v>18533.548364861977</v>
      </c>
      <c r="P62" s="37">
        <v>18238.257984704436</v>
      </c>
      <c r="Q62" s="37">
        <v>17924.098532754786</v>
      </c>
      <c r="R62" s="37">
        <v>17591.070009013063</v>
      </c>
      <c r="S62" s="37">
        <v>17239.172413479264</v>
      </c>
      <c r="T62" s="37">
        <v>16868.405746153392</v>
      </c>
      <c r="U62" s="37">
        <v>16478.770007035451</v>
      </c>
      <c r="V62" s="37">
        <v>368020.14776890469</v>
      </c>
    </row>
    <row r="63" spans="1:22" x14ac:dyDescent="0.3">
      <c r="A63" t="s">
        <v>195</v>
      </c>
      <c r="B63" s="37">
        <v>18839.517592699118</v>
      </c>
      <c r="C63" s="37">
        <v>20634.931635827852</v>
      </c>
      <c r="D63" s="37">
        <v>22480.506964085973</v>
      </c>
      <c r="E63" s="37">
        <v>24376.24357747348</v>
      </c>
      <c r="F63" s="37">
        <v>26322.1414759904</v>
      </c>
      <c r="G63" s="37">
        <v>26097.235115617015</v>
      </c>
      <c r="H63" s="37">
        <v>25850.443261685872</v>
      </c>
      <c r="I63" s="37">
        <v>25581.765914196971</v>
      </c>
      <c r="J63" s="37">
        <v>25291.203073150307</v>
      </c>
      <c r="K63" s="37">
        <v>24978.754738545889</v>
      </c>
      <c r="L63" s="37">
        <v>24697.556493796947</v>
      </c>
      <c r="M63" s="37">
        <v>24392.219897426348</v>
      </c>
      <c r="N63" s="37">
        <v>24062.74494943408</v>
      </c>
      <c r="O63" s="37">
        <v>23709.131649820145</v>
      </c>
      <c r="P63" s="37">
        <v>23331.379998584591</v>
      </c>
      <c r="Q63" s="37">
        <v>22929.489995727334</v>
      </c>
      <c r="R63" s="37">
        <v>22503.461641248396</v>
      </c>
      <c r="S63" s="37">
        <v>22053.294935147806</v>
      </c>
      <c r="T63" s="37">
        <v>21578.989877425542</v>
      </c>
      <c r="U63" s="37">
        <v>21080.546468081626</v>
      </c>
      <c r="V63" s="37">
        <v>470791.55925596564</v>
      </c>
    </row>
    <row r="64" spans="1:22" x14ac:dyDescent="0.3">
      <c r="A64" t="s">
        <v>196</v>
      </c>
      <c r="B64" s="37">
        <v>20478.486614041991</v>
      </c>
      <c r="C64" s="37">
        <v>22430.095102314706</v>
      </c>
      <c r="D64" s="37">
        <v>24436.228723782096</v>
      </c>
      <c r="E64" s="37">
        <v>26496.887478444158</v>
      </c>
      <c r="F64" s="37">
        <v>28612.071366300923</v>
      </c>
      <c r="G64" s="37">
        <v>28367.598976407873</v>
      </c>
      <c r="H64" s="37">
        <v>28099.337135184185</v>
      </c>
      <c r="I64" s="37">
        <v>27807.285842629855</v>
      </c>
      <c r="J64" s="37">
        <v>27491.445098744884</v>
      </c>
      <c r="K64" s="37">
        <v>27151.814903529266</v>
      </c>
      <c r="L64" s="37">
        <v>26846.153441517381</v>
      </c>
      <c r="M64" s="37">
        <v>26514.253679711608</v>
      </c>
      <c r="N64" s="37">
        <v>26156.115618111951</v>
      </c>
      <c r="O64" s="37">
        <v>25771.739256718418</v>
      </c>
      <c r="P64" s="37">
        <v>25361.124595531051</v>
      </c>
      <c r="Q64" s="37">
        <v>24924.271634549765</v>
      </c>
      <c r="R64" s="37">
        <v>24461.180373774583</v>
      </c>
      <c r="S64" s="37">
        <v>23971.850813205532</v>
      </c>
      <c r="T64" s="37">
        <v>23456.282952842605</v>
      </c>
      <c r="U64" s="37">
        <v>22914.476792685797</v>
      </c>
      <c r="V64" s="37">
        <v>511748.70040002867</v>
      </c>
    </row>
    <row r="65" spans="1:22" x14ac:dyDescent="0.3">
      <c r="A65" t="s">
        <v>197</v>
      </c>
      <c r="B65" s="37"/>
      <c r="C65" s="37"/>
      <c r="D65" s="37"/>
      <c r="E65" s="37"/>
      <c r="F65" s="37"/>
      <c r="G65" s="37"/>
      <c r="H65" s="37"/>
      <c r="I65" s="37"/>
      <c r="J65" s="37"/>
      <c r="K65" s="37"/>
      <c r="L65" s="37"/>
      <c r="M65" s="37"/>
      <c r="N65" s="37"/>
      <c r="O65" s="37"/>
      <c r="P65" s="37"/>
      <c r="Q65" s="37"/>
      <c r="R65" s="37"/>
      <c r="S65" s="37"/>
      <c r="T65" s="37"/>
      <c r="U65" s="37"/>
      <c r="V65" s="37"/>
    </row>
    <row r="66" spans="1:22" x14ac:dyDescent="0.3">
      <c r="A66" t="s">
        <v>198</v>
      </c>
      <c r="B66" s="37">
        <v>370.19195290076539</v>
      </c>
      <c r="C66" s="37">
        <v>405.47140353536423</v>
      </c>
      <c r="D66" s="37">
        <v>441.73651126074003</v>
      </c>
      <c r="E66" s="37">
        <v>478.98727607689244</v>
      </c>
      <c r="F66" s="37">
        <v>517.2236979838226</v>
      </c>
      <c r="G66" s="37">
        <v>512.8043425328799</v>
      </c>
      <c r="H66" s="37">
        <v>507.95494243984467</v>
      </c>
      <c r="I66" s="37">
        <v>502.67549770471743</v>
      </c>
      <c r="J66" s="37">
        <v>496.96600832749778</v>
      </c>
      <c r="K66" s="37">
        <v>490.82647430818577</v>
      </c>
      <c r="L66" s="37">
        <v>485.3009969776931</v>
      </c>
      <c r="M66" s="37">
        <v>479.30120689037648</v>
      </c>
      <c r="N66" s="37">
        <v>472.82710404623555</v>
      </c>
      <c r="O66" s="37">
        <v>465.87868844527043</v>
      </c>
      <c r="P66" s="37">
        <v>458.4559600874822</v>
      </c>
      <c r="Q66" s="37">
        <v>450.55891897286909</v>
      </c>
      <c r="R66" s="37">
        <v>442.18756510143157</v>
      </c>
      <c r="S66" s="37">
        <v>433.3418984731702</v>
      </c>
      <c r="T66" s="37">
        <v>424.02191908808453</v>
      </c>
      <c r="U66" s="37">
        <v>414.22762694617489</v>
      </c>
      <c r="V66" s="37">
        <v>9250.9399920994965</v>
      </c>
    </row>
    <row r="67" spans="1:22" x14ac:dyDescent="0.3">
      <c r="A67" t="s">
        <v>638</v>
      </c>
      <c r="B67" s="60">
        <v>9.607683174287434E-3</v>
      </c>
      <c r="C67" s="60">
        <v>1.074719945773725E-2</v>
      </c>
      <c r="D67" s="60">
        <v>1.2196273154969113E-2</v>
      </c>
      <c r="E67" s="60">
        <v>1.3489255920724563E-2</v>
      </c>
      <c r="F67" s="60">
        <v>1.4851680573614341E-2</v>
      </c>
      <c r="G67" s="60">
        <v>1.5007951069879517E-2</v>
      </c>
      <c r="H67" s="60">
        <v>1.5146517519211113E-2</v>
      </c>
      <c r="I67" s="60">
        <v>1.5266667513856079E-2</v>
      </c>
      <c r="J67" s="60">
        <v>1.5093265634524559E-2</v>
      </c>
      <c r="K67" s="60">
        <v>1.517783572723053E-2</v>
      </c>
      <c r="L67" s="60">
        <v>1.5542934554733073E-2</v>
      </c>
      <c r="M67" s="60">
        <v>1.5615445376583948E-2</v>
      </c>
      <c r="N67" s="60">
        <v>1.5665615231747091E-2</v>
      </c>
      <c r="O67" s="60">
        <v>1.5692658378343025E-2</v>
      </c>
      <c r="P67" s="60">
        <v>1.5695789074492331E-2</v>
      </c>
      <c r="Q67" s="60">
        <v>1.5674221578315481E-2</v>
      </c>
      <c r="R67" s="60">
        <v>1.5627170147933023E-2</v>
      </c>
      <c r="S67" s="60">
        <v>1.5553849041465508E-2</v>
      </c>
      <c r="T67" s="60">
        <v>1.5687616040018816E-2</v>
      </c>
      <c r="U67" s="60">
        <v>1.5553989979514994E-2</v>
      </c>
      <c r="V67" s="36">
        <v>0.29289361914918183</v>
      </c>
    </row>
    <row r="70" spans="1:22" x14ac:dyDescent="0.3">
      <c r="A70" s="118"/>
      <c r="B70" s="424">
        <v>2021</v>
      </c>
      <c r="C70" s="424">
        <v>2022</v>
      </c>
      <c r="D70" s="424">
        <v>2023</v>
      </c>
      <c r="E70" s="424">
        <v>2024</v>
      </c>
      <c r="F70" s="424">
        <v>2025</v>
      </c>
      <c r="G70" s="424">
        <v>2026</v>
      </c>
      <c r="H70" s="424">
        <v>2027</v>
      </c>
      <c r="I70" s="424">
        <v>2028</v>
      </c>
      <c r="J70" s="424">
        <v>2029</v>
      </c>
      <c r="K70" s="424">
        <v>2030</v>
      </c>
      <c r="L70" s="424">
        <v>2031</v>
      </c>
      <c r="M70" s="424">
        <v>2032</v>
      </c>
      <c r="N70" s="424">
        <v>2033</v>
      </c>
      <c r="O70" s="424">
        <v>2034</v>
      </c>
      <c r="P70" s="424">
        <v>2035</v>
      </c>
      <c r="Q70" s="424">
        <v>2036</v>
      </c>
      <c r="R70" s="424">
        <v>2037</v>
      </c>
      <c r="S70" s="424">
        <v>2038</v>
      </c>
      <c r="T70" s="424">
        <v>2039</v>
      </c>
      <c r="U70" s="424">
        <v>2040</v>
      </c>
      <c r="V70" s="2" t="s">
        <v>0</v>
      </c>
    </row>
    <row r="71" spans="1:22" x14ac:dyDescent="0.3">
      <c r="A71" t="s">
        <v>271</v>
      </c>
      <c r="B71" s="35">
        <v>5.4415142537604475E-2</v>
      </c>
      <c r="C71" s="35">
        <v>5.9600928776033825E-2</v>
      </c>
      <c r="D71" s="35">
        <v>6.4931598420673267E-2</v>
      </c>
      <c r="E71" s="35">
        <v>7.040715147152278E-2</v>
      </c>
      <c r="F71" s="35">
        <v>7.6027587928582455E-2</v>
      </c>
      <c r="G71" s="35">
        <v>7.537797938117069E-2</v>
      </c>
      <c r="H71" s="35">
        <v>7.4665157843002039E-2</v>
      </c>
      <c r="I71" s="35">
        <v>7.3889123314076557E-2</v>
      </c>
      <c r="J71" s="35">
        <v>7.3049875794394148E-2</v>
      </c>
      <c r="K71" s="35">
        <v>7.214741528395488E-2</v>
      </c>
      <c r="L71" s="35">
        <v>7.1335216006874286E-2</v>
      </c>
      <c r="M71" s="35">
        <v>7.0453296693829257E-2</v>
      </c>
      <c r="N71" s="35">
        <v>6.9501657344819751E-2</v>
      </c>
      <c r="O71" s="35">
        <v>6.8480297959845809E-2</v>
      </c>
      <c r="P71" s="35">
        <v>6.7389218538907558E-2</v>
      </c>
      <c r="Q71" s="35">
        <v>6.6228419082004747E-2</v>
      </c>
      <c r="R71" s="35">
        <v>6.4997899589137473E-2</v>
      </c>
      <c r="S71" s="35">
        <v>6.3697660060305777E-2</v>
      </c>
      <c r="T71" s="35">
        <v>6.2327700495509626E-2</v>
      </c>
      <c r="U71" s="35">
        <v>6.0888020894749047E-2</v>
      </c>
      <c r="V71" s="127">
        <v>1.3598113474169984</v>
      </c>
    </row>
    <row r="72" spans="1:22" x14ac:dyDescent="0.3">
      <c r="A72" t="s">
        <v>31</v>
      </c>
      <c r="B72" s="63">
        <v>3.8797244583945859E-2</v>
      </c>
      <c r="C72" s="63">
        <v>3.9714615422151954E-2</v>
      </c>
      <c r="D72" s="63">
        <v>4.0436136156628201E-2</v>
      </c>
      <c r="E72" s="63">
        <v>4.0977603182916003E-2</v>
      </c>
      <c r="F72" s="63">
        <v>4.135397044163925E-2</v>
      </c>
      <c r="G72" s="63">
        <v>3.8318342460963474E-2</v>
      </c>
      <c r="H72" s="63">
        <v>3.5472878632352385E-2</v>
      </c>
      <c r="I72" s="63">
        <v>3.280765440926342E-2</v>
      </c>
      <c r="J72" s="63">
        <v>3.0313101377347017E-2</v>
      </c>
      <c r="K72" s="63">
        <v>2.798001154195456E-2</v>
      </c>
      <c r="L72" s="63">
        <v>2.5855165102019528E-2</v>
      </c>
      <c r="M72" s="63">
        <v>2.386496911902863E-2</v>
      </c>
      <c r="N72" s="63">
        <v>2.2002444810181758E-2</v>
      </c>
      <c r="O72" s="63">
        <v>2.0260849145269936E-2</v>
      </c>
      <c r="P72" s="63">
        <v>1.8633680481096489E-2</v>
      </c>
      <c r="Q72" s="63">
        <v>1.7114682017110659E-2</v>
      </c>
      <c r="R72" s="63">
        <v>1.5697843361514831E-2</v>
      </c>
      <c r="S72" s="63">
        <v>1.4377400466731602E-2</v>
      </c>
      <c r="T72" s="63">
        <v>1.3147834165601589E-2</v>
      </c>
      <c r="U72" s="63">
        <v>1.2003867514771461E-2</v>
      </c>
      <c r="V72" s="127">
        <v>0.54913029439248862</v>
      </c>
    </row>
    <row r="73" spans="1:22" x14ac:dyDescent="0.3">
      <c r="A73" t="s">
        <v>699</v>
      </c>
      <c r="B73" s="63">
        <v>4.6938979956454012E-2</v>
      </c>
      <c r="C73" s="63">
        <v>4.9914839533652118E-2</v>
      </c>
      <c r="D73" s="63">
        <v>5.2795331493804949E-2</v>
      </c>
      <c r="E73" s="63">
        <v>5.5580055533360095E-2</v>
      </c>
      <c r="F73" s="63">
        <v>5.8268815508191941E-2</v>
      </c>
      <c r="G73" s="63">
        <v>5.6088295774739928E-2</v>
      </c>
      <c r="H73" s="63">
        <v>5.3939698646389624E-2</v>
      </c>
      <c r="I73" s="63">
        <v>5.1824344457590842E-2</v>
      </c>
      <c r="J73" s="63">
        <v>4.9743410808527906E-2</v>
      </c>
      <c r="K73" s="63">
        <v>4.7697940888012963E-2</v>
      </c>
      <c r="L73" s="63">
        <v>4.5787360664137834E-2</v>
      </c>
      <c r="M73" s="63">
        <v>4.3904165258660179E-2</v>
      </c>
      <c r="N73" s="63">
        <v>4.2049645707083985E-2</v>
      </c>
      <c r="O73" s="63">
        <v>4.0224957749569759E-2</v>
      </c>
      <c r="P73" s="63">
        <v>3.8431129690514113E-2</v>
      </c>
      <c r="Q73" s="63">
        <v>3.6669069883797638E-2</v>
      </c>
      <c r="R73" s="63">
        <v>3.4939573859750842E-2</v>
      </c>
      <c r="S73" s="63">
        <v>3.3243331109241762E-2</v>
      </c>
      <c r="T73" s="63">
        <v>3.1580931539672119E-2</v>
      </c>
      <c r="U73" s="63">
        <v>2.9952871617072021E-2</v>
      </c>
      <c r="V73" s="127">
        <v>0.89957474968022466</v>
      </c>
    </row>
    <row r="74" spans="1:22" x14ac:dyDescent="0.3">
      <c r="A74" s="66"/>
      <c r="B74" s="63"/>
      <c r="C74" s="63"/>
      <c r="D74" s="63"/>
      <c r="E74" s="63"/>
      <c r="F74" s="63"/>
      <c r="G74" s="63"/>
      <c r="H74" s="63"/>
      <c r="I74" s="63"/>
      <c r="J74" s="63"/>
      <c r="K74" s="63"/>
      <c r="L74" s="63"/>
      <c r="M74" s="63"/>
      <c r="N74" s="63"/>
      <c r="O74" s="63"/>
      <c r="P74" s="63"/>
      <c r="Q74" s="63"/>
      <c r="R74" s="63"/>
      <c r="S74" s="63"/>
      <c r="T74" s="63"/>
      <c r="U74" s="63"/>
      <c r="V74" s="127"/>
    </row>
    <row r="75" spans="1:22" x14ac:dyDescent="0.3">
      <c r="A75" t="s">
        <v>271</v>
      </c>
      <c r="B75" s="35">
        <v>9.607683174287434E-3</v>
      </c>
      <c r="C75" s="35">
        <v>1.074719945773725E-2</v>
      </c>
      <c r="D75" s="35">
        <v>1.2196273154969113E-2</v>
      </c>
      <c r="E75" s="35">
        <v>1.3489255920724563E-2</v>
      </c>
      <c r="F75" s="35">
        <v>1.4851680573614341E-2</v>
      </c>
      <c r="G75" s="35">
        <v>1.5007951069879517E-2</v>
      </c>
      <c r="H75" s="35">
        <v>1.5146517519211113E-2</v>
      </c>
      <c r="I75" s="35">
        <v>1.5266667513856079E-2</v>
      </c>
      <c r="J75" s="35">
        <v>1.5093265634524559E-2</v>
      </c>
      <c r="K75" s="35">
        <v>1.517783572723053E-2</v>
      </c>
      <c r="L75" s="35">
        <v>1.5542934554733073E-2</v>
      </c>
      <c r="M75" s="35">
        <v>1.5615445376583948E-2</v>
      </c>
      <c r="N75" s="35">
        <v>1.5665615231747091E-2</v>
      </c>
      <c r="O75" s="35">
        <v>1.5692658378343025E-2</v>
      </c>
      <c r="P75" s="35">
        <v>1.5695789074492331E-2</v>
      </c>
      <c r="Q75" s="35">
        <v>1.5674221578315481E-2</v>
      </c>
      <c r="R75" s="35">
        <v>1.5627170147933023E-2</v>
      </c>
      <c r="S75" s="35">
        <v>1.5553849041465508E-2</v>
      </c>
      <c r="T75" s="35">
        <v>1.5687616040018816E-2</v>
      </c>
      <c r="U75" s="35">
        <v>1.5553989979514994E-2</v>
      </c>
      <c r="V75" s="127">
        <v>0.29289361914918183</v>
      </c>
    </row>
    <row r="76" spans="1:22" x14ac:dyDescent="0.3">
      <c r="A76" t="s">
        <v>699</v>
      </c>
      <c r="B76" s="63">
        <v>8.2876719037202704E-3</v>
      </c>
      <c r="C76" s="63">
        <v>9.0006103492940547E-3</v>
      </c>
      <c r="D76" s="63">
        <v>9.9166861723302083E-3</v>
      </c>
      <c r="E76" s="63">
        <v>1.0648543187843902E-2</v>
      </c>
      <c r="F76" s="63">
        <v>1.1382576495040826E-2</v>
      </c>
      <c r="G76" s="63">
        <v>1.1167325066165145E-2</v>
      </c>
      <c r="H76" s="63">
        <v>1.0942166522254011E-2</v>
      </c>
      <c r="I76" s="63">
        <v>1.0707733431814333E-2</v>
      </c>
      <c r="J76" s="63">
        <v>1.0277779458702481E-2</v>
      </c>
      <c r="K76" s="63">
        <v>1.0034337453062096E-2</v>
      </c>
      <c r="L76" s="63">
        <v>9.9764182415607063E-3</v>
      </c>
      <c r="M76" s="63">
        <v>9.731029299884706E-3</v>
      </c>
      <c r="N76" s="63">
        <v>9.4779548494833363E-3</v>
      </c>
      <c r="O76" s="63">
        <v>9.2177829106031735E-3</v>
      </c>
      <c r="P76" s="63">
        <v>8.9510891889702533E-3</v>
      </c>
      <c r="Q76" s="63">
        <v>8.6784364536575502E-3</v>
      </c>
      <c r="R76" s="63">
        <v>8.4003739975291227E-3</v>
      </c>
      <c r="S76" s="63">
        <v>8.1174371746006394E-3</v>
      </c>
      <c r="T76" s="63">
        <v>7.9487856000108568E-3</v>
      </c>
      <c r="U76" s="63">
        <v>7.651532405610101E-3</v>
      </c>
      <c r="V76" s="127">
        <v>0.19051627016213776</v>
      </c>
    </row>
    <row r="78" spans="1:22" x14ac:dyDescent="0.3">
      <c r="A78" s="72" t="s">
        <v>290</v>
      </c>
      <c r="B78" s="72" t="s">
        <v>579</v>
      </c>
    </row>
    <row r="79" spans="1:22" x14ac:dyDescent="0.3">
      <c r="A79" s="38" t="s">
        <v>291</v>
      </c>
      <c r="B79" s="81">
        <v>1.3598113474169984</v>
      </c>
    </row>
    <row r="80" spans="1:22" x14ac:dyDescent="0.3">
      <c r="A80" s="38" t="s">
        <v>28</v>
      </c>
      <c r="B80" s="81">
        <v>0.54913029439248862</v>
      </c>
    </row>
    <row r="81" spans="1:2" x14ac:dyDescent="0.3">
      <c r="A81" s="38" t="s">
        <v>29</v>
      </c>
      <c r="B81" s="81">
        <v>0.89957474968022466</v>
      </c>
    </row>
    <row r="83" spans="1:2" x14ac:dyDescent="0.3">
      <c r="A83" s="72" t="s">
        <v>290</v>
      </c>
      <c r="B83" s="72" t="s">
        <v>579</v>
      </c>
    </row>
    <row r="84" spans="1:2" x14ac:dyDescent="0.3">
      <c r="A84" s="38" t="s">
        <v>292</v>
      </c>
      <c r="B84" s="81">
        <v>0.29289361914918183</v>
      </c>
    </row>
    <row r="85" spans="1:2" x14ac:dyDescent="0.3">
      <c r="A85" s="38" t="s">
        <v>29</v>
      </c>
      <c r="B85" s="81">
        <v>0.19051627016213776</v>
      </c>
    </row>
  </sheetData>
  <hyperlinks>
    <hyperlink ref="A51" r:id="rId1"/>
    <hyperlink ref="A48" r:id="rId2"/>
  </hyperlinks>
  <pageMargins left="0.7" right="0.7" top="0.75" bottom="0.75" header="0.3" footer="0.3"/>
  <pageSetup paperSize="0" orientation="portrait"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8"/>
  <sheetViews>
    <sheetView topLeftCell="A52" zoomScaleNormal="100" workbookViewId="0">
      <selection activeCell="A52" sqref="A1:XFD1048576"/>
    </sheetView>
  </sheetViews>
  <sheetFormatPr defaultRowHeight="14.4" x14ac:dyDescent="0.3"/>
  <cols>
    <col min="1" max="1" width="29.88671875" customWidth="1"/>
    <col min="2" max="2" width="15.33203125" bestFit="1" customWidth="1"/>
    <col min="3" max="3" width="13.33203125" bestFit="1" customWidth="1"/>
    <col min="4" max="4" width="13.5546875" bestFit="1" customWidth="1"/>
    <col min="5" max="23" width="13.33203125" bestFit="1" customWidth="1"/>
    <col min="24" max="25" width="10.5546875" bestFit="1" customWidth="1"/>
    <col min="29" max="29" width="11.109375" bestFit="1" customWidth="1"/>
  </cols>
  <sheetData>
    <row r="1" spans="1:37" ht="18" x14ac:dyDescent="0.35">
      <c r="A1" s="83" t="s">
        <v>701</v>
      </c>
    </row>
    <row r="2" spans="1:37" x14ac:dyDescent="0.3">
      <c r="AD2" t="s">
        <v>623</v>
      </c>
    </row>
    <row r="3" spans="1:37" ht="15" thickBot="1" x14ac:dyDescent="0.35">
      <c r="A3" s="2" t="s">
        <v>1</v>
      </c>
      <c r="W3" s="40"/>
      <c r="X3" s="72">
        <v>2021</v>
      </c>
      <c r="Y3" s="72">
        <v>2025</v>
      </c>
      <c r="Z3" s="72">
        <v>2030</v>
      </c>
      <c r="AA3" s="72">
        <v>2035</v>
      </c>
      <c r="AB3" s="72">
        <v>2040</v>
      </c>
      <c r="AC3" s="78" t="s">
        <v>30</v>
      </c>
      <c r="AE3" s="9"/>
      <c r="AF3" s="2">
        <v>2021</v>
      </c>
      <c r="AG3" s="2">
        <v>2025</v>
      </c>
      <c r="AH3" s="2">
        <v>2030</v>
      </c>
      <c r="AI3" s="2">
        <v>2035</v>
      </c>
      <c r="AJ3" s="2">
        <v>2040</v>
      </c>
      <c r="AK3" t="s">
        <v>0</v>
      </c>
    </row>
    <row r="4" spans="1:37" ht="15" thickBot="1" x14ac:dyDescent="0.35">
      <c r="A4" s="3"/>
      <c r="B4" s="4" t="s">
        <v>2</v>
      </c>
      <c r="C4" s="4" t="s">
        <v>3</v>
      </c>
      <c r="D4" s="4" t="s">
        <v>4</v>
      </c>
      <c r="E4" s="4" t="s">
        <v>5</v>
      </c>
      <c r="F4" s="4" t="s">
        <v>7</v>
      </c>
      <c r="G4" s="5" t="s">
        <v>8</v>
      </c>
      <c r="W4" s="38" t="s">
        <v>193</v>
      </c>
      <c r="X4" s="341">
        <v>159.37198234097781</v>
      </c>
      <c r="Y4" s="341">
        <v>187.94701654017641</v>
      </c>
      <c r="Z4" s="341">
        <v>152.84497164304958</v>
      </c>
      <c r="AA4" s="341">
        <v>196.78100365416097</v>
      </c>
      <c r="AB4" s="341">
        <v>176.17566295739016</v>
      </c>
      <c r="AC4" s="341">
        <v>143.91033625817659</v>
      </c>
      <c r="AE4" t="s">
        <v>2</v>
      </c>
      <c r="AF4" s="37">
        <v>0</v>
      </c>
      <c r="AG4" s="37">
        <v>0</v>
      </c>
      <c r="AH4" s="37">
        <v>0</v>
      </c>
      <c r="AI4" s="37">
        <v>0</v>
      </c>
      <c r="AJ4" s="37">
        <v>0</v>
      </c>
    </row>
    <row r="5" spans="1:37" ht="15" thickBot="1" x14ac:dyDescent="0.35">
      <c r="A5" s="6">
        <v>2015</v>
      </c>
      <c r="B5" s="3">
        <v>16.77</v>
      </c>
      <c r="C5" s="3">
        <v>0.91</v>
      </c>
      <c r="D5" s="3">
        <v>0.01</v>
      </c>
      <c r="E5" s="3">
        <v>0.16</v>
      </c>
      <c r="F5" s="3">
        <v>0.6</v>
      </c>
      <c r="G5" s="7">
        <v>532</v>
      </c>
      <c r="W5" s="38" t="s">
        <v>194</v>
      </c>
      <c r="X5" s="341">
        <v>8.6480920650143016</v>
      </c>
      <c r="Y5" s="341">
        <v>10.198675316133604</v>
      </c>
      <c r="Z5" s="341">
        <v>3.7344321169331485</v>
      </c>
      <c r="AA5" s="341">
        <v>4.8079128292465159</v>
      </c>
      <c r="AB5" s="341">
        <v>3.4342234494617965</v>
      </c>
      <c r="AC5" s="341">
        <v>4.3105547181994428</v>
      </c>
      <c r="AE5" t="s">
        <v>3</v>
      </c>
      <c r="AF5" s="11">
        <v>6.3831909048882057E-2</v>
      </c>
      <c r="AG5" s="11">
        <v>7.527682525861755E-2</v>
      </c>
      <c r="AH5" s="11">
        <v>2.7563990929472905E-2</v>
      </c>
      <c r="AI5" s="11">
        <v>3.548739445928982E-2</v>
      </c>
      <c r="AJ5" s="11">
        <v>2.5348138899492726E-2</v>
      </c>
      <c r="AK5" s="11">
        <v>0.8223106747120531</v>
      </c>
    </row>
    <row r="6" spans="1:37" ht="15" thickBot="1" x14ac:dyDescent="0.35">
      <c r="A6" s="6">
        <v>2025</v>
      </c>
      <c r="B6" s="3">
        <v>11.46</v>
      </c>
      <c r="C6" s="3">
        <v>0.28000000000000003</v>
      </c>
      <c r="D6" s="3">
        <v>0.01</v>
      </c>
      <c r="E6" s="3">
        <v>0.1</v>
      </c>
      <c r="F6" s="3">
        <v>0.27</v>
      </c>
      <c r="G6" s="7">
        <v>434</v>
      </c>
      <c r="W6" s="38" t="s">
        <v>195</v>
      </c>
      <c r="X6" s="341">
        <v>9.5033978736420888E-2</v>
      </c>
      <c r="Y6" s="341">
        <v>0.11207335512234728</v>
      </c>
      <c r="Z6" s="341">
        <v>0.13337257560475529</v>
      </c>
      <c r="AA6" s="341">
        <v>0.17171117247308984</v>
      </c>
      <c r="AB6" s="341">
        <v>0.17171117247308984</v>
      </c>
      <c r="AC6" s="341">
        <v>0.12063554472876743</v>
      </c>
      <c r="AE6" t="s">
        <v>4</v>
      </c>
      <c r="AF6" s="11">
        <v>3.208991710207354E-2</v>
      </c>
      <c r="AG6" s="11">
        <v>3.784356630171349E-2</v>
      </c>
      <c r="AH6" s="11">
        <v>4.5035627801263418E-2</v>
      </c>
      <c r="AI6" s="11">
        <v>5.7981338500453346E-2</v>
      </c>
      <c r="AJ6" s="11">
        <v>5.7981338500453346E-2</v>
      </c>
      <c r="AK6" s="11">
        <v>0.92804238972355879</v>
      </c>
    </row>
    <row r="7" spans="1:37" ht="15" thickBot="1" x14ac:dyDescent="0.35">
      <c r="A7" s="6">
        <v>2035</v>
      </c>
      <c r="B7" s="3">
        <v>10.26</v>
      </c>
      <c r="C7" s="3">
        <v>0.2</v>
      </c>
      <c r="D7" s="3">
        <v>0.01</v>
      </c>
      <c r="E7" s="3">
        <v>0.05</v>
      </c>
      <c r="F7" s="3">
        <v>0.21</v>
      </c>
      <c r="G7" s="7">
        <v>397</v>
      </c>
      <c r="W7" s="38" t="s">
        <v>196</v>
      </c>
      <c r="X7" s="341">
        <v>1.5205436597827342</v>
      </c>
      <c r="Y7" s="341">
        <v>1.7931736819575566</v>
      </c>
      <c r="Z7" s="341">
        <v>1.3337257560475528</v>
      </c>
      <c r="AA7" s="341">
        <v>1.7171117247308982</v>
      </c>
      <c r="AB7" s="341">
        <v>0.85855586236544912</v>
      </c>
      <c r="AC7" s="341">
        <v>1.1178484930075188</v>
      </c>
      <c r="AE7" t="s">
        <v>5</v>
      </c>
      <c r="AF7" s="11">
        <v>0.51343867363317663</v>
      </c>
      <c r="AG7" s="11">
        <v>0.60549706082741583</v>
      </c>
      <c r="AH7" s="11">
        <v>0.45035627801263417</v>
      </c>
      <c r="AI7" s="11">
        <v>0.5798133850045335</v>
      </c>
      <c r="AJ7" s="11">
        <v>0.28990669250226675</v>
      </c>
      <c r="AK7" s="11">
        <v>9.4054912498930658</v>
      </c>
    </row>
    <row r="8" spans="1:37" x14ac:dyDescent="0.3">
      <c r="A8" s="8" t="s">
        <v>9</v>
      </c>
      <c r="H8" s="9"/>
      <c r="W8" s="38" t="s">
        <v>198</v>
      </c>
      <c r="X8" s="341">
        <v>5.702038724185253</v>
      </c>
      <c r="Y8" s="341">
        <v>6.7244013073408366</v>
      </c>
      <c r="Z8" s="341">
        <v>3.601059541328393</v>
      </c>
      <c r="AA8" s="341">
        <v>4.6362016567734257</v>
      </c>
      <c r="AB8" s="341">
        <v>3.6059346219348862</v>
      </c>
      <c r="AC8" s="341">
        <v>3.6700292893227227</v>
      </c>
      <c r="AE8" t="s">
        <v>7</v>
      </c>
      <c r="AF8" s="11">
        <v>1.0681031958524739E-2</v>
      </c>
      <c r="AG8" s="11">
        <v>1.2596116711907402E-2</v>
      </c>
      <c r="AH8" s="11">
        <v>6.7454876941360781E-3</v>
      </c>
      <c r="AI8" s="11">
        <v>8.6845110069360305E-3</v>
      </c>
      <c r="AJ8" s="11">
        <v>6.7546196720613561E-3</v>
      </c>
      <c r="AK8" s="11">
        <v>0.17048094997056182</v>
      </c>
    </row>
    <row r="9" spans="1:37" x14ac:dyDescent="0.3">
      <c r="A9" s="8" t="s">
        <v>10</v>
      </c>
      <c r="H9" s="10"/>
      <c r="W9" s="38" t="s">
        <v>203</v>
      </c>
      <c r="X9" s="341">
        <v>4586.5528799999993</v>
      </c>
      <c r="Y9" s="341">
        <v>5408.9113866666639</v>
      </c>
      <c r="Z9" s="341">
        <v>5251.122239999997</v>
      </c>
      <c r="AA9" s="341">
        <v>6760.5829199999998</v>
      </c>
      <c r="AB9" s="341">
        <v>6184.2198600000002</v>
      </c>
      <c r="AC9" s="341">
        <v>4788.0561513498142</v>
      </c>
      <c r="AE9" t="s">
        <v>0</v>
      </c>
      <c r="AF9" s="11">
        <v>0.62004153174265697</v>
      </c>
      <c r="AG9" s="11">
        <v>0.73121356909965429</v>
      </c>
      <c r="AH9" s="11">
        <v>0.52970138443750658</v>
      </c>
      <c r="AI9" s="11">
        <v>0.68196662897121263</v>
      </c>
      <c r="AJ9" s="11">
        <v>0.37999078957427418</v>
      </c>
      <c r="AK9" s="11">
        <v>11.326325264299236</v>
      </c>
    </row>
    <row r="10" spans="1:37" x14ac:dyDescent="0.3">
      <c r="A10" s="8"/>
      <c r="H10" s="10"/>
      <c r="AE10" t="s">
        <v>28</v>
      </c>
      <c r="AF10" s="11">
        <v>0.44208104283839866</v>
      </c>
      <c r="AG10" s="11">
        <v>0.39773173326868749</v>
      </c>
      <c r="AH10" s="11">
        <v>0.20542732947561115</v>
      </c>
      <c r="AI10" s="11">
        <v>0.18856945574585168</v>
      </c>
      <c r="AJ10" s="11">
        <v>7.4913899776242465E-2</v>
      </c>
      <c r="AK10" s="11">
        <v>4.8003299762377418</v>
      </c>
    </row>
    <row r="11" spans="1:37" x14ac:dyDescent="0.3">
      <c r="A11" s="70"/>
      <c r="H11" s="10"/>
      <c r="AF11">
        <v>5.1343867363317664E-7</v>
      </c>
      <c r="AG11">
        <v>6.0549706082741587E-7</v>
      </c>
      <c r="AH11">
        <v>4.5035627801263415E-7</v>
      </c>
      <c r="AI11">
        <v>5.7981338500453353E-7</v>
      </c>
      <c r="AJ11">
        <v>2.8990669250226677E-7</v>
      </c>
      <c r="AK11">
        <v>2.4390120899800273E-6</v>
      </c>
    </row>
    <row r="12" spans="1:37" x14ac:dyDescent="0.3">
      <c r="A12" s="70"/>
      <c r="H12" s="10"/>
      <c r="AF12">
        <v>1.0681031958524739E-8</v>
      </c>
      <c r="AG12">
        <v>1.2596116711907402E-8</v>
      </c>
      <c r="AH12">
        <v>6.7454876941360779E-9</v>
      </c>
      <c r="AI12">
        <v>8.6845110069360312E-9</v>
      </c>
      <c r="AJ12">
        <v>6.7546196720613564E-9</v>
      </c>
      <c r="AK12">
        <v>4.5461767043565607E-8</v>
      </c>
    </row>
    <row r="13" spans="1:37" x14ac:dyDescent="0.3">
      <c r="A13" s="70"/>
      <c r="H13" s="10"/>
      <c r="AF13">
        <v>6.2004153174265698E-7</v>
      </c>
      <c r="AG13">
        <v>7.3121356909965424E-7</v>
      </c>
      <c r="AH13">
        <v>5.2970138443750663E-7</v>
      </c>
      <c r="AI13">
        <v>6.8196662897121259E-7</v>
      </c>
      <c r="AJ13">
        <v>3.7999078957427416E-7</v>
      </c>
      <c r="AK13">
        <v>2.9429139038253044E-6</v>
      </c>
    </row>
    <row r="14" spans="1:37" x14ac:dyDescent="0.3">
      <c r="A14" t="s">
        <v>462</v>
      </c>
      <c r="B14">
        <v>7</v>
      </c>
      <c r="H14" s="10"/>
      <c r="AF14">
        <v>4.4208104283839868E-7</v>
      </c>
      <c r="AG14">
        <v>3.9773173326868747E-7</v>
      </c>
      <c r="AH14">
        <v>2.0542732947561115E-7</v>
      </c>
      <c r="AI14">
        <v>1.8856945574585169E-7</v>
      </c>
      <c r="AJ14">
        <v>7.4913899776242469E-8</v>
      </c>
      <c r="AK14">
        <v>1.3087234611047915E-6</v>
      </c>
    </row>
    <row r="15" spans="1:37" x14ac:dyDescent="0.3">
      <c r="A15" t="s">
        <v>179</v>
      </c>
      <c r="B15">
        <v>260</v>
      </c>
      <c r="H15" s="10"/>
      <c r="AF15" t="e">
        <v>#REF!</v>
      </c>
      <c r="AG15" t="e">
        <v>#REF!</v>
      </c>
      <c r="AH15" t="e">
        <v>#REF!</v>
      </c>
      <c r="AI15" t="e">
        <v>#REF!</v>
      </c>
      <c r="AJ15" t="e">
        <v>#REF!</v>
      </c>
      <c r="AK15" t="e">
        <v>#REF!</v>
      </c>
    </row>
    <row r="16" spans="1:37" x14ac:dyDescent="0.3">
      <c r="A16" s="70"/>
      <c r="H16" s="10"/>
    </row>
    <row r="17" spans="1:37" x14ac:dyDescent="0.3">
      <c r="B17" s="2">
        <v>2021</v>
      </c>
      <c r="C17" s="2">
        <v>2022</v>
      </c>
      <c r="D17" s="2">
        <v>2023</v>
      </c>
      <c r="E17" s="2">
        <v>2024</v>
      </c>
      <c r="F17" s="2">
        <v>2025</v>
      </c>
      <c r="G17" s="2">
        <v>2026</v>
      </c>
      <c r="H17" s="2">
        <v>2027</v>
      </c>
      <c r="I17" s="2">
        <v>2028</v>
      </c>
      <c r="J17" s="2">
        <v>2029</v>
      </c>
      <c r="K17" s="2">
        <v>2030</v>
      </c>
      <c r="L17" s="2">
        <v>2031</v>
      </c>
      <c r="M17" s="2">
        <v>2032</v>
      </c>
      <c r="N17" s="2">
        <v>2033</v>
      </c>
      <c r="O17" s="2">
        <v>2034</v>
      </c>
      <c r="P17" s="2">
        <v>2035</v>
      </c>
      <c r="Q17" s="2">
        <v>2036</v>
      </c>
      <c r="R17" s="2">
        <v>2037</v>
      </c>
      <c r="S17" s="2">
        <v>2038</v>
      </c>
      <c r="T17" s="2">
        <v>2039</v>
      </c>
      <c r="U17" s="2">
        <v>2040</v>
      </c>
      <c r="V17" s="2"/>
      <c r="W17" s="2"/>
      <c r="X17" s="2"/>
      <c r="Y17" s="2"/>
      <c r="AF17" t="e">
        <v>#REF!</v>
      </c>
      <c r="AG17" t="e">
        <v>#REF!</v>
      </c>
      <c r="AH17" t="e">
        <v>#REF!</v>
      </c>
      <c r="AI17" t="e">
        <v>#REF!</v>
      </c>
      <c r="AJ17" t="e">
        <v>#REF!</v>
      </c>
      <c r="AK17" t="e">
        <v>#REF!</v>
      </c>
    </row>
    <row r="18" spans="1:37" x14ac:dyDescent="0.3">
      <c r="A18" t="s">
        <v>555</v>
      </c>
      <c r="B18" s="1">
        <v>441513.3590212831</v>
      </c>
      <c r="C18" s="1">
        <v>451226.6529197513</v>
      </c>
      <c r="D18" s="1">
        <v>461153.63928398583</v>
      </c>
      <c r="E18" s="1">
        <v>471299.01934823347</v>
      </c>
      <c r="F18" s="1">
        <v>481667.59777389461</v>
      </c>
      <c r="G18" s="1">
        <v>492264.2849249203</v>
      </c>
      <c r="H18" s="1">
        <v>503094.09919326851</v>
      </c>
      <c r="I18" s="1">
        <v>514162.16937552043</v>
      </c>
      <c r="J18" s="1">
        <v>525473.73710178188</v>
      </c>
      <c r="K18" s="1">
        <v>537034.15931802115</v>
      </c>
      <c r="L18" s="1">
        <v>548848.91082301759</v>
      </c>
      <c r="M18" s="1">
        <v>560923.58686112403</v>
      </c>
      <c r="N18" s="1">
        <v>573263.90577206877</v>
      </c>
      <c r="O18" s="1">
        <v>585875.71169905434</v>
      </c>
      <c r="P18" s="1">
        <v>598764.97735643352</v>
      </c>
      <c r="Q18" s="1">
        <v>611937.80685827509</v>
      </c>
      <c r="R18" s="1">
        <v>625400.43860915711</v>
      </c>
      <c r="S18" s="1">
        <v>639159.24825855857</v>
      </c>
      <c r="T18" s="1">
        <v>653220.75172024686</v>
      </c>
      <c r="U18" s="1">
        <v>667591.60825809231</v>
      </c>
      <c r="V18" s="1"/>
      <c r="W18" s="1"/>
      <c r="X18" s="1"/>
      <c r="Y18" s="1"/>
    </row>
    <row r="20" spans="1:37" x14ac:dyDescent="0.3">
      <c r="A20" s="2" t="s">
        <v>11</v>
      </c>
    </row>
    <row r="21" spans="1:37" x14ac:dyDescent="0.3">
      <c r="A21">
        <v>907185</v>
      </c>
      <c r="B21" s="9" t="s">
        <v>26</v>
      </c>
    </row>
    <row r="22" spans="1:37" x14ac:dyDescent="0.3">
      <c r="A22" s="9">
        <v>1000000</v>
      </c>
      <c r="B22" s="9" t="s">
        <v>27</v>
      </c>
    </row>
    <row r="23" spans="1:37" x14ac:dyDescent="0.3">
      <c r="A23" s="57"/>
      <c r="B23" s="9">
        <v>1</v>
      </c>
      <c r="C23">
        <v>2</v>
      </c>
      <c r="D23">
        <v>3</v>
      </c>
      <c r="E23">
        <v>4</v>
      </c>
      <c r="F23">
        <v>5</v>
      </c>
      <c r="G23">
        <v>6</v>
      </c>
      <c r="H23">
        <v>7</v>
      </c>
      <c r="I23">
        <v>8</v>
      </c>
      <c r="J23">
        <v>9</v>
      </c>
      <c r="K23">
        <v>10</v>
      </c>
      <c r="L23">
        <v>11</v>
      </c>
      <c r="M23">
        <v>12</v>
      </c>
      <c r="N23">
        <v>13</v>
      </c>
      <c r="O23">
        <v>14</v>
      </c>
      <c r="P23">
        <v>15</v>
      </c>
      <c r="Q23">
        <v>16</v>
      </c>
      <c r="R23">
        <v>17</v>
      </c>
      <c r="S23">
        <v>18</v>
      </c>
      <c r="T23">
        <v>19</v>
      </c>
      <c r="U23">
        <v>20</v>
      </c>
    </row>
    <row r="24" spans="1:37" x14ac:dyDescent="0.3">
      <c r="A24" s="9"/>
      <c r="B24" s="2">
        <v>2021</v>
      </c>
      <c r="C24" s="2">
        <v>2022</v>
      </c>
      <c r="D24" s="2">
        <v>2023</v>
      </c>
      <c r="E24" s="2">
        <v>2024</v>
      </c>
      <c r="F24" s="2">
        <v>2025</v>
      </c>
      <c r="G24" s="2">
        <v>2026</v>
      </c>
      <c r="H24" s="2">
        <v>2027</v>
      </c>
      <c r="I24" s="2">
        <v>2028</v>
      </c>
      <c r="J24" s="2">
        <v>2029</v>
      </c>
      <c r="K24" s="2">
        <v>2030</v>
      </c>
      <c r="L24" s="2">
        <v>2031</v>
      </c>
      <c r="M24" s="2">
        <v>2032</v>
      </c>
      <c r="N24" s="2">
        <v>2033</v>
      </c>
      <c r="O24" s="2">
        <v>2034</v>
      </c>
      <c r="P24" s="2">
        <v>2035</v>
      </c>
      <c r="Q24" s="2">
        <v>2036</v>
      </c>
      <c r="R24" s="2">
        <v>2037</v>
      </c>
      <c r="S24" s="2">
        <v>2038</v>
      </c>
      <c r="T24" s="2">
        <v>2039</v>
      </c>
      <c r="U24" s="2">
        <v>2040</v>
      </c>
      <c r="V24" s="2"/>
      <c r="W24" s="2"/>
      <c r="X24" s="2"/>
      <c r="Y24" s="2"/>
    </row>
    <row r="25" spans="1:37" x14ac:dyDescent="0.3">
      <c r="A25" t="s">
        <v>193</v>
      </c>
      <c r="B25" s="30">
        <v>8.1617079545924121</v>
      </c>
      <c r="C25" s="30">
        <v>8.3412655295934446</v>
      </c>
      <c r="D25" s="30">
        <v>8.5247733712444997</v>
      </c>
      <c r="E25" s="30">
        <v>8.7123183854118782</v>
      </c>
      <c r="F25" s="30">
        <v>6.0846582235032907</v>
      </c>
      <c r="G25" s="30">
        <v>6.2185207044203636</v>
      </c>
      <c r="H25" s="30">
        <v>6.3553281599176108</v>
      </c>
      <c r="I25" s="30">
        <v>6.4951453794357983</v>
      </c>
      <c r="J25" s="30">
        <v>6.6380385777833855</v>
      </c>
      <c r="K25" s="30">
        <v>6.7840754264946206</v>
      </c>
      <c r="L25" s="30">
        <v>6.9333250858775033</v>
      </c>
      <c r="M25" s="30">
        <v>7.085858237766808</v>
      </c>
      <c r="N25" s="30">
        <v>7.2417471189976776</v>
      </c>
      <c r="O25" s="30">
        <v>7.4010655556156282</v>
      </c>
      <c r="P25" s="30">
        <v>6.7718587362853304</v>
      </c>
      <c r="Q25" s="30">
        <v>6.9208396284836082</v>
      </c>
      <c r="R25" s="30">
        <v>7.073098100310248</v>
      </c>
      <c r="S25" s="30">
        <v>7.2287062585170725</v>
      </c>
      <c r="T25" s="30">
        <v>7.3877377962044486</v>
      </c>
      <c r="U25" s="30">
        <v>7.5502680277209473</v>
      </c>
      <c r="V25" s="30"/>
      <c r="W25" s="30"/>
      <c r="X25" s="30"/>
      <c r="Y25" s="30"/>
    </row>
    <row r="26" spans="1:37" x14ac:dyDescent="0.3">
      <c r="A26" t="s">
        <v>194</v>
      </c>
      <c r="B26" s="30">
        <v>0.44288337738098366</v>
      </c>
      <c r="C26" s="30">
        <v>0.45262681168336522</v>
      </c>
      <c r="D26" s="30">
        <v>0.46258460154039927</v>
      </c>
      <c r="E26" s="30">
        <v>0.47276146277428804</v>
      </c>
      <c r="F26" s="30">
        <v>0.14866529690932995</v>
      </c>
      <c r="G26" s="30">
        <v>0.15193593344133521</v>
      </c>
      <c r="H26" s="30">
        <v>0.15527852397704459</v>
      </c>
      <c r="I26" s="30">
        <v>0.15869465150453957</v>
      </c>
      <c r="J26" s="30">
        <v>0.16218593383763946</v>
      </c>
      <c r="K26" s="30">
        <v>0.16575402438206754</v>
      </c>
      <c r="L26" s="30">
        <v>0.16940061291847303</v>
      </c>
      <c r="M26" s="30">
        <v>0.17312742640267945</v>
      </c>
      <c r="N26" s="30">
        <v>0.17693622978353837</v>
      </c>
      <c r="O26" s="30">
        <v>0.18082882683877627</v>
      </c>
      <c r="P26" s="30">
        <v>0.13200504359230664</v>
      </c>
      <c r="Q26" s="30">
        <v>0.13490915455133742</v>
      </c>
      <c r="R26" s="30">
        <v>0.13787715595146682</v>
      </c>
      <c r="S26" s="30">
        <v>0.14091045338239908</v>
      </c>
      <c r="T26" s="30">
        <v>0.14401048335681188</v>
      </c>
      <c r="U26" s="30">
        <v>0.14717871399066174</v>
      </c>
      <c r="V26" s="30"/>
      <c r="W26" s="30"/>
      <c r="X26" s="30"/>
      <c r="Y26" s="30"/>
    </row>
    <row r="27" spans="1:37" x14ac:dyDescent="0.3">
      <c r="A27" t="s">
        <v>195</v>
      </c>
      <c r="B27" s="30">
        <v>4.86685030088993E-3</v>
      </c>
      <c r="C27" s="30">
        <v>4.9739210075095078E-3</v>
      </c>
      <c r="D27" s="30">
        <v>5.0833472696747168E-3</v>
      </c>
      <c r="E27" s="30">
        <v>5.19518090960756E-3</v>
      </c>
      <c r="F27" s="30">
        <v>5.3094748896189269E-3</v>
      </c>
      <c r="G27" s="30">
        <v>5.4262833371905433E-3</v>
      </c>
      <c r="H27" s="30">
        <v>5.5456615706087351E-3</v>
      </c>
      <c r="I27" s="30">
        <v>5.6676661251621272E-3</v>
      </c>
      <c r="J27" s="30">
        <v>5.7923547799156941E-3</v>
      </c>
      <c r="K27" s="30">
        <v>5.9197865850738407E-3</v>
      </c>
      <c r="L27" s="30">
        <v>6.0500218899454637E-3</v>
      </c>
      <c r="M27" s="30">
        <v>6.1831223715242646E-3</v>
      </c>
      <c r="N27" s="30">
        <v>6.3191510636977991E-3</v>
      </c>
      <c r="O27" s="30">
        <v>6.4581723870991512E-3</v>
      </c>
      <c r="P27" s="30">
        <v>6.6002521796153322E-3</v>
      </c>
      <c r="Q27" s="30">
        <v>6.7454577275668703E-3</v>
      </c>
      <c r="R27" s="30">
        <v>6.8938577975733405E-3</v>
      </c>
      <c r="S27" s="30">
        <v>7.0455226691199541E-3</v>
      </c>
      <c r="T27" s="30">
        <v>7.2005241678405937E-3</v>
      </c>
      <c r="U27" s="30">
        <v>7.3589356995330864E-3</v>
      </c>
      <c r="V27" s="30"/>
      <c r="W27" s="30"/>
      <c r="X27" s="30"/>
      <c r="Y27" s="30"/>
    </row>
    <row r="28" spans="1:37" x14ac:dyDescent="0.3">
      <c r="A28" t="s">
        <v>196</v>
      </c>
      <c r="B28" s="30">
        <v>7.786960481423888E-2</v>
      </c>
      <c r="C28" s="30">
        <v>7.9582736120152126E-2</v>
      </c>
      <c r="D28" s="30">
        <v>8.1333556314795469E-2</v>
      </c>
      <c r="E28" s="30">
        <v>8.3122894553720961E-2</v>
      </c>
      <c r="F28" s="30">
        <v>5.3094748896189273E-2</v>
      </c>
      <c r="G28" s="30">
        <v>5.426283337190544E-2</v>
      </c>
      <c r="H28" s="30">
        <v>5.5456615706087356E-2</v>
      </c>
      <c r="I28" s="30">
        <v>5.6676661251621276E-2</v>
      </c>
      <c r="J28" s="30">
        <v>5.7923547799156941E-2</v>
      </c>
      <c r="K28" s="30">
        <v>5.9197865850738406E-2</v>
      </c>
      <c r="L28" s="30">
        <v>6.0500218899454651E-2</v>
      </c>
      <c r="M28" s="30">
        <v>6.1831223715242654E-2</v>
      </c>
      <c r="N28" s="30">
        <v>6.3191510636977991E-2</v>
      </c>
      <c r="O28" s="30">
        <v>6.4581723870991509E-2</v>
      </c>
      <c r="P28" s="30">
        <v>3.3001260898076659E-2</v>
      </c>
      <c r="Q28" s="30">
        <v>3.3727288637834356E-2</v>
      </c>
      <c r="R28" s="30">
        <v>3.4469288987866706E-2</v>
      </c>
      <c r="S28" s="30">
        <v>3.5227613345599769E-2</v>
      </c>
      <c r="T28" s="30">
        <v>3.600262083920297E-2</v>
      </c>
      <c r="U28" s="30">
        <v>3.6794678497665434E-2</v>
      </c>
      <c r="V28" s="30"/>
      <c r="W28" s="30"/>
      <c r="X28" s="30"/>
      <c r="Y28" s="30"/>
    </row>
    <row r="29" spans="1:37" x14ac:dyDescent="0.3">
      <c r="A29" t="s">
        <v>198</v>
      </c>
      <c r="B29" s="30">
        <v>0.2920110180533958</v>
      </c>
      <c r="C29" s="30">
        <v>0.29843526045057045</v>
      </c>
      <c r="D29" s="30">
        <v>0.30500083618048301</v>
      </c>
      <c r="E29" s="30">
        <v>0.31171085457645359</v>
      </c>
      <c r="F29" s="30">
        <v>0.14335582201971103</v>
      </c>
      <c r="G29" s="30">
        <v>0.14650965010414468</v>
      </c>
      <c r="H29" s="30">
        <v>0.14973286240643585</v>
      </c>
      <c r="I29" s="30">
        <v>0.15302698537937745</v>
      </c>
      <c r="J29" s="30">
        <v>0.15639357905772375</v>
      </c>
      <c r="K29" s="30">
        <v>0.15983423779699368</v>
      </c>
      <c r="L29" s="30">
        <v>0.16335059102852753</v>
      </c>
      <c r="M29" s="30">
        <v>0.16694430403115515</v>
      </c>
      <c r="N29" s="30">
        <v>0.17061707871984058</v>
      </c>
      <c r="O29" s="30">
        <v>0.17437065445167707</v>
      </c>
      <c r="P29" s="30">
        <v>0.13860529577192199</v>
      </c>
      <c r="Q29" s="30">
        <v>0.14165461227890427</v>
      </c>
      <c r="R29" s="30">
        <v>0.14477101374904014</v>
      </c>
      <c r="S29" s="30">
        <v>0.14795597605151906</v>
      </c>
      <c r="T29" s="30">
        <v>0.15121100752465244</v>
      </c>
      <c r="U29" s="30">
        <v>0.15453764969019482</v>
      </c>
      <c r="V29" s="30"/>
      <c r="W29" s="30"/>
      <c r="X29" s="30"/>
      <c r="Y29" s="30"/>
    </row>
    <row r="30" spans="1:37" x14ac:dyDescent="0.3">
      <c r="A30" t="s">
        <v>197</v>
      </c>
      <c r="B30" s="405"/>
      <c r="C30" s="30"/>
      <c r="D30" s="30"/>
      <c r="E30" s="30"/>
      <c r="F30" s="30"/>
      <c r="G30" s="30"/>
      <c r="H30" s="30"/>
      <c r="I30" s="30"/>
      <c r="J30" s="30"/>
      <c r="K30" s="30"/>
      <c r="L30" s="30"/>
      <c r="M30" s="30"/>
      <c r="N30" s="30"/>
      <c r="O30" s="30"/>
      <c r="P30" s="30"/>
      <c r="Q30" s="30"/>
      <c r="R30" s="30"/>
      <c r="S30" s="30"/>
      <c r="T30" s="30"/>
      <c r="U30" s="30"/>
      <c r="V30" s="30"/>
      <c r="W30" s="30"/>
      <c r="X30" s="30"/>
      <c r="Y30" s="30"/>
    </row>
    <row r="31" spans="1:37" x14ac:dyDescent="0.3">
      <c r="A31" t="s">
        <v>203</v>
      </c>
      <c r="B31" s="30">
        <v>234.88510699932263</v>
      </c>
      <c r="C31" s="30">
        <v>240.05257935330769</v>
      </c>
      <c r="D31" s="30">
        <v>245.33373609908048</v>
      </c>
      <c r="E31" s="30">
        <v>250.73107829326023</v>
      </c>
      <c r="F31" s="30">
        <v>209.04373743387026</v>
      </c>
      <c r="G31" s="30">
        <v>213.64269965741542</v>
      </c>
      <c r="H31" s="30">
        <v>218.34283904987853</v>
      </c>
      <c r="I31" s="30">
        <v>223.14638150897585</v>
      </c>
      <c r="J31" s="30">
        <v>228.05560190217335</v>
      </c>
      <c r="K31" s="30">
        <v>233.07282514402118</v>
      </c>
      <c r="L31" s="30">
        <v>238.20042729718963</v>
      </c>
      <c r="M31" s="30">
        <v>243.44083669772783</v>
      </c>
      <c r="N31" s="30">
        <v>248.79653510507782</v>
      </c>
      <c r="O31" s="30">
        <v>254.27005887738957</v>
      </c>
      <c r="P31" s="30">
        <v>237.7096960105041</v>
      </c>
      <c r="Q31" s="30">
        <v>242.93930932273523</v>
      </c>
      <c r="R31" s="30">
        <v>248.28397412783536</v>
      </c>
      <c r="S31" s="30">
        <v>253.74622155864776</v>
      </c>
      <c r="T31" s="30">
        <v>259.32863843293802</v>
      </c>
      <c r="U31" s="30">
        <v>265.03386847846264</v>
      </c>
      <c r="V31" s="30"/>
      <c r="W31" s="30"/>
      <c r="X31" s="30"/>
      <c r="Y31" s="30"/>
    </row>
    <row r="32" spans="1:37" x14ac:dyDescent="0.3">
      <c r="B32" s="30"/>
      <c r="C32" s="30"/>
      <c r="D32" s="30"/>
      <c r="E32" s="30"/>
      <c r="F32" s="30"/>
      <c r="G32" s="30"/>
      <c r="H32" s="30"/>
      <c r="I32" s="30"/>
      <c r="J32" s="30"/>
      <c r="K32" s="30"/>
      <c r="L32" s="30"/>
      <c r="M32" s="30"/>
      <c r="N32" s="30"/>
      <c r="O32" s="30"/>
      <c r="P32" s="30"/>
      <c r="Q32" s="30"/>
      <c r="R32" s="30"/>
      <c r="S32" s="30"/>
      <c r="T32" s="30"/>
      <c r="U32" s="30"/>
      <c r="V32" s="30"/>
      <c r="W32" s="30"/>
      <c r="X32" s="30"/>
      <c r="Y32" s="30"/>
    </row>
    <row r="33" spans="1:25" x14ac:dyDescent="0.3">
      <c r="B33" s="30"/>
      <c r="C33" s="30"/>
      <c r="D33" s="30"/>
      <c r="E33" s="30"/>
      <c r="F33" s="30"/>
      <c r="G33" s="30"/>
      <c r="H33" s="30"/>
      <c r="I33" s="30"/>
      <c r="J33" s="30"/>
      <c r="K33" s="30"/>
      <c r="L33" s="30"/>
      <c r="M33" s="30"/>
      <c r="N33" s="30"/>
      <c r="O33" s="30"/>
      <c r="P33" s="30"/>
      <c r="Q33" s="30"/>
      <c r="R33" s="30"/>
      <c r="S33" s="30"/>
      <c r="T33" s="30"/>
      <c r="U33" s="30"/>
      <c r="V33" s="30"/>
      <c r="W33" s="30"/>
      <c r="X33" s="30"/>
      <c r="Y33" s="30"/>
    </row>
    <row r="35" spans="1:25" x14ac:dyDescent="0.3">
      <c r="A35" s="12" t="s">
        <v>12</v>
      </c>
      <c r="B35" s="13"/>
      <c r="C35" s="14"/>
      <c r="D35" s="14"/>
    </row>
    <row r="36" spans="1:25" x14ac:dyDescent="0.3">
      <c r="A36" s="2" t="s">
        <v>13</v>
      </c>
      <c r="B36" s="15" t="s">
        <v>77</v>
      </c>
      <c r="C36" s="15" t="s">
        <v>285</v>
      </c>
      <c r="D36" s="16" t="s">
        <v>14</v>
      </c>
      <c r="E36" s="17"/>
      <c r="F36" s="13"/>
    </row>
    <row r="37" spans="1:25" x14ac:dyDescent="0.3">
      <c r="A37" s="18" t="s">
        <v>15</v>
      </c>
      <c r="B37" s="19">
        <v>0</v>
      </c>
      <c r="C37" s="19">
        <v>0</v>
      </c>
      <c r="D37" s="20" t="s">
        <v>16</v>
      </c>
      <c r="E37" s="14"/>
      <c r="F37" s="13"/>
    </row>
    <row r="38" spans="1:25" x14ac:dyDescent="0.3">
      <c r="A38" s="18" t="s">
        <v>17</v>
      </c>
      <c r="B38" s="19">
        <v>1844</v>
      </c>
      <c r="C38" s="19">
        <v>1873.195268425842</v>
      </c>
      <c r="D38" s="20" t="s">
        <v>16</v>
      </c>
      <c r="E38" s="21"/>
      <c r="F38" s="22"/>
    </row>
    <row r="39" spans="1:25" x14ac:dyDescent="0.3">
      <c r="A39" s="18" t="s">
        <v>18</v>
      </c>
      <c r="B39" s="19">
        <v>7266</v>
      </c>
      <c r="C39" s="19">
        <v>7381.0394904458608</v>
      </c>
      <c r="D39" s="20" t="s">
        <v>16</v>
      </c>
      <c r="E39" s="21"/>
      <c r="F39" s="22"/>
    </row>
    <row r="40" spans="1:25" x14ac:dyDescent="0.3">
      <c r="A40" s="18" t="s">
        <v>19</v>
      </c>
      <c r="B40" s="19">
        <v>332405</v>
      </c>
      <c r="C40" s="19">
        <v>337667.82711555966</v>
      </c>
      <c r="D40" s="20" t="s">
        <v>16</v>
      </c>
      <c r="E40" s="21"/>
      <c r="F40" s="22"/>
    </row>
    <row r="41" spans="1:25" x14ac:dyDescent="0.3">
      <c r="A41" s="18" t="s">
        <v>20</v>
      </c>
      <c r="B41" s="19">
        <v>42947</v>
      </c>
      <c r="C41" s="19">
        <v>43626.961601455878</v>
      </c>
      <c r="D41" s="20" t="s">
        <v>16</v>
      </c>
      <c r="E41" s="21"/>
      <c r="F41" s="22"/>
    </row>
    <row r="42" spans="1:25" x14ac:dyDescent="0.3">
      <c r="A42" s="18" t="s">
        <v>21</v>
      </c>
      <c r="B42" s="23" t="s">
        <v>22</v>
      </c>
      <c r="C42" s="23" t="s">
        <v>22</v>
      </c>
      <c r="D42" s="20" t="s">
        <v>23</v>
      </c>
      <c r="E42" s="21"/>
      <c r="F42" s="22"/>
    </row>
    <row r="43" spans="1:25" x14ac:dyDescent="0.3">
      <c r="A43" s="24" t="s">
        <v>286</v>
      </c>
      <c r="B43" s="25"/>
    </row>
    <row r="44" spans="1:25" x14ac:dyDescent="0.3">
      <c r="A44" s="26" t="s">
        <v>24</v>
      </c>
      <c r="B44" s="27"/>
      <c r="E44" s="28"/>
      <c r="F44" s="28"/>
    </row>
    <row r="45" spans="1:25" x14ac:dyDescent="0.3">
      <c r="A45" s="10" t="s">
        <v>25</v>
      </c>
    </row>
    <row r="46" spans="1:25" x14ac:dyDescent="0.3">
      <c r="A46" s="29" t="s">
        <v>666</v>
      </c>
    </row>
    <row r="47" spans="1:25" x14ac:dyDescent="0.3">
      <c r="A47" s="29" t="s">
        <v>283</v>
      </c>
    </row>
    <row r="48" spans="1:25" x14ac:dyDescent="0.3">
      <c r="A48" s="10" t="s">
        <v>284</v>
      </c>
    </row>
    <row r="51" spans="1:28" x14ac:dyDescent="0.3">
      <c r="A51" s="70"/>
      <c r="B51" s="2">
        <v>2021</v>
      </c>
      <c r="C51" s="2">
        <v>2022</v>
      </c>
      <c r="D51" s="2">
        <v>2023</v>
      </c>
      <c r="E51" s="2">
        <v>2024</v>
      </c>
      <c r="F51" s="2">
        <v>2025</v>
      </c>
      <c r="G51" s="2">
        <v>2026</v>
      </c>
      <c r="H51" s="2">
        <v>2027</v>
      </c>
      <c r="I51" s="2">
        <v>2028</v>
      </c>
      <c r="J51" s="2">
        <v>2029</v>
      </c>
      <c r="K51" s="2">
        <v>2030</v>
      </c>
      <c r="L51" s="2">
        <v>2031</v>
      </c>
      <c r="M51" s="2">
        <v>2032</v>
      </c>
      <c r="N51" s="2">
        <v>2033</v>
      </c>
      <c r="O51" s="2">
        <v>2034</v>
      </c>
      <c r="P51" s="2">
        <v>2035</v>
      </c>
      <c r="Q51" s="2">
        <v>2036</v>
      </c>
      <c r="R51" s="2">
        <v>2037</v>
      </c>
      <c r="S51" s="2">
        <v>2038</v>
      </c>
      <c r="T51" s="2">
        <v>2039</v>
      </c>
      <c r="U51" s="2">
        <v>2040</v>
      </c>
      <c r="V51" s="424"/>
      <c r="W51" s="424"/>
      <c r="X51" s="424"/>
      <c r="Y51" s="424"/>
      <c r="Z51" s="424" t="e">
        <v>#REF!</v>
      </c>
      <c r="AA51" s="424" t="e">
        <v>#REF!</v>
      </c>
      <c r="AB51" s="424" t="e">
        <v>#REF!</v>
      </c>
    </row>
    <row r="52" spans="1:28" x14ac:dyDescent="0.3">
      <c r="A52" s="70" t="s">
        <v>289</v>
      </c>
      <c r="B52" s="35">
        <v>47</v>
      </c>
      <c r="C52" s="35">
        <v>48</v>
      </c>
      <c r="D52" s="35">
        <v>50</v>
      </c>
      <c r="E52" s="35">
        <v>51</v>
      </c>
      <c r="F52" s="35">
        <v>52</v>
      </c>
      <c r="G52" s="35">
        <v>53</v>
      </c>
      <c r="H52" s="35">
        <v>54</v>
      </c>
      <c r="I52" s="35">
        <v>55</v>
      </c>
      <c r="J52" s="35">
        <v>55</v>
      </c>
      <c r="K52" s="35">
        <v>56</v>
      </c>
      <c r="L52" s="35">
        <v>58</v>
      </c>
      <c r="M52" s="35">
        <v>59</v>
      </c>
      <c r="N52" s="35">
        <v>60</v>
      </c>
      <c r="O52" s="35">
        <v>61</v>
      </c>
      <c r="P52" s="35">
        <v>62</v>
      </c>
      <c r="Q52" s="35">
        <v>63</v>
      </c>
      <c r="R52" s="35">
        <v>64</v>
      </c>
      <c r="S52" s="35">
        <v>65</v>
      </c>
      <c r="T52" s="35">
        <v>67</v>
      </c>
      <c r="U52" s="35">
        <v>68</v>
      </c>
      <c r="V52" s="34"/>
      <c r="W52" s="34"/>
      <c r="X52" s="34"/>
      <c r="Y52" s="34"/>
      <c r="Z52" s="34">
        <v>85</v>
      </c>
      <c r="AA52" s="34" t="e">
        <v>#REF!</v>
      </c>
      <c r="AB52" s="34" t="e">
        <v>#REF!</v>
      </c>
    </row>
    <row r="53" spans="1:28" x14ac:dyDescent="0.3">
      <c r="A53" t="s">
        <v>204</v>
      </c>
      <c r="B53" s="34">
        <v>47.74413102820747</v>
      </c>
      <c r="C53" s="34">
        <v>48.759963603275708</v>
      </c>
      <c r="D53" s="34">
        <v>50.791628753412198</v>
      </c>
      <c r="E53" s="34">
        <v>51.807461328480443</v>
      </c>
      <c r="F53" s="34">
        <v>52.823293903548688</v>
      </c>
      <c r="G53" s="34">
        <v>53.839126478616933</v>
      </c>
      <c r="H53" s="34">
        <v>54.854959053685178</v>
      </c>
      <c r="I53" s="34">
        <v>55.870791628753416</v>
      </c>
      <c r="J53" s="34">
        <v>55.870791628753416</v>
      </c>
      <c r="K53" s="34">
        <v>56.886624203821661</v>
      </c>
      <c r="L53" s="34">
        <v>58.918289353958151</v>
      </c>
      <c r="M53" s="34">
        <v>59.934121929026396</v>
      </c>
      <c r="N53" s="34">
        <v>60.949954504094642</v>
      </c>
      <c r="O53" s="34">
        <v>61.96578707916288</v>
      </c>
      <c r="P53" s="34">
        <v>62.981619654231125</v>
      </c>
      <c r="Q53" s="34">
        <v>63.99745222929937</v>
      </c>
      <c r="R53" s="34">
        <v>65.013284804367615</v>
      </c>
      <c r="S53" s="34">
        <v>66.02911737943586</v>
      </c>
      <c r="T53" s="34">
        <v>68.06078252957235</v>
      </c>
      <c r="U53" s="34">
        <v>69.076615104640595</v>
      </c>
      <c r="V53" s="34"/>
      <c r="W53" s="34"/>
      <c r="X53" s="34"/>
      <c r="Y53" s="34"/>
      <c r="Z53" s="34" t="e">
        <v>#REF!</v>
      </c>
      <c r="AA53" s="34" t="e">
        <v>#REF!</v>
      </c>
      <c r="AB53" s="34" t="e">
        <v>#REF!</v>
      </c>
    </row>
    <row r="54" spans="1:28" x14ac:dyDescent="0.3">
      <c r="A54" s="24" t="s">
        <v>286</v>
      </c>
      <c r="B54" s="35"/>
      <c r="C54" s="35"/>
    </row>
    <row r="55" spans="1:28" x14ac:dyDescent="0.3">
      <c r="A55" s="29" t="s">
        <v>283</v>
      </c>
      <c r="B55" s="8"/>
    </row>
    <row r="56" spans="1:28" x14ac:dyDescent="0.3">
      <c r="A56" s="10" t="s">
        <v>284</v>
      </c>
    </row>
    <row r="58" spans="1:28" x14ac:dyDescent="0.3">
      <c r="A58" s="57"/>
    </row>
    <row r="59" spans="1:28" x14ac:dyDescent="0.3">
      <c r="A59" s="9"/>
      <c r="B59" s="2">
        <v>2021</v>
      </c>
      <c r="C59" s="2">
        <v>2022</v>
      </c>
      <c r="D59" s="2">
        <v>2023</v>
      </c>
      <c r="E59" s="2">
        <v>2024</v>
      </c>
      <c r="F59" s="2">
        <v>2025</v>
      </c>
      <c r="G59" s="2">
        <v>2026</v>
      </c>
      <c r="H59" s="2">
        <v>2027</v>
      </c>
      <c r="I59" s="2">
        <v>2028</v>
      </c>
      <c r="J59" s="2">
        <v>2029</v>
      </c>
      <c r="K59" s="2">
        <v>2030</v>
      </c>
      <c r="L59" s="2">
        <v>2031</v>
      </c>
      <c r="M59" s="2">
        <v>2032</v>
      </c>
      <c r="N59" s="2">
        <v>2033</v>
      </c>
      <c r="O59" s="2">
        <v>2034</v>
      </c>
      <c r="P59" s="2">
        <v>2035</v>
      </c>
      <c r="Q59" s="2">
        <v>2036</v>
      </c>
      <c r="R59" s="2">
        <v>2037</v>
      </c>
      <c r="S59" s="2">
        <v>2038</v>
      </c>
      <c r="T59" s="2">
        <v>2039</v>
      </c>
      <c r="U59" s="2">
        <v>2040</v>
      </c>
      <c r="V59" s="2"/>
      <c r="W59" s="2"/>
      <c r="X59" s="2"/>
      <c r="Y59" s="2"/>
    </row>
    <row r="60" spans="1:28" x14ac:dyDescent="0.3">
      <c r="A60" t="s">
        <v>2</v>
      </c>
      <c r="B60" s="37">
        <v>0</v>
      </c>
      <c r="C60" s="37">
        <v>0</v>
      </c>
      <c r="D60" s="37">
        <v>0</v>
      </c>
      <c r="E60" s="37">
        <v>0</v>
      </c>
      <c r="F60" s="37">
        <v>0</v>
      </c>
      <c r="G60" s="37">
        <v>0</v>
      </c>
      <c r="H60" s="37">
        <v>0</v>
      </c>
      <c r="I60" s="37">
        <v>0</v>
      </c>
      <c r="J60" s="37">
        <v>0</v>
      </c>
      <c r="K60" s="37">
        <v>0</v>
      </c>
      <c r="L60" s="37">
        <v>0</v>
      </c>
      <c r="M60" s="37">
        <v>0</v>
      </c>
      <c r="N60" s="37">
        <v>0</v>
      </c>
      <c r="O60" s="37">
        <v>0</v>
      </c>
      <c r="P60" s="37">
        <v>0</v>
      </c>
      <c r="Q60" s="37">
        <v>0</v>
      </c>
      <c r="R60" s="37">
        <v>0</v>
      </c>
      <c r="S60" s="37">
        <v>0</v>
      </c>
      <c r="T60" s="37">
        <v>0</v>
      </c>
      <c r="U60" s="37">
        <v>0</v>
      </c>
      <c r="V60" s="37">
        <v>0</v>
      </c>
      <c r="W60" s="37"/>
      <c r="X60" s="37"/>
      <c r="Y60" s="37"/>
    </row>
    <row r="61" spans="1:28" x14ac:dyDescent="0.3">
      <c r="A61" t="s">
        <v>3</v>
      </c>
      <c r="B61" s="37">
        <v>3268.9396981110776</v>
      </c>
      <c r="C61" s="37">
        <v>3340.8563714695206</v>
      </c>
      <c r="D61" s="37">
        <v>3414.35521164185</v>
      </c>
      <c r="E61" s="37">
        <v>3489.4710262979706</v>
      </c>
      <c r="F61" s="37">
        <v>1097.3044273466232</v>
      </c>
      <c r="G61" s="37">
        <v>1121.4451247482491</v>
      </c>
      <c r="H61" s="37">
        <v>1146.1169174927106</v>
      </c>
      <c r="I61" s="37">
        <v>1171.3314896775503</v>
      </c>
      <c r="J61" s="37">
        <v>1197.1007824504566</v>
      </c>
      <c r="K61" s="37">
        <v>1223.4369996643666</v>
      </c>
      <c r="L61" s="37">
        <v>1250.3526136569826</v>
      </c>
      <c r="M61" s="37">
        <v>1277.8603711574365</v>
      </c>
      <c r="N61" s="37">
        <v>1305.9732993228997</v>
      </c>
      <c r="O61" s="37">
        <v>1334.7047119080039</v>
      </c>
      <c r="P61" s="37">
        <v>974.33443969284258</v>
      </c>
      <c r="Q61" s="37">
        <v>995.76979736608541</v>
      </c>
      <c r="R61" s="37">
        <v>1017.6767329081391</v>
      </c>
      <c r="S61" s="37">
        <v>1040.0656210321181</v>
      </c>
      <c r="T61" s="37">
        <v>1062.9470646948248</v>
      </c>
      <c r="U61" s="37">
        <v>1086.331900118111</v>
      </c>
      <c r="V61" s="37">
        <v>31816.374600757819</v>
      </c>
      <c r="W61" s="37"/>
      <c r="X61" s="37"/>
      <c r="Y61" s="37"/>
    </row>
    <row r="62" spans="1:28" x14ac:dyDescent="0.3">
      <c r="A62" t="s">
        <v>4</v>
      </c>
      <c r="B62" s="37">
        <v>1643.3787659982104</v>
      </c>
      <c r="C62" s="37">
        <v>1679.5330988501707</v>
      </c>
      <c r="D62" s="37">
        <v>1716.4828270248745</v>
      </c>
      <c r="E62" s="37">
        <v>1754.2454492194215</v>
      </c>
      <c r="F62" s="37">
        <v>1792.838849102249</v>
      </c>
      <c r="G62" s="37">
        <v>1832.2813037824985</v>
      </c>
      <c r="H62" s="37">
        <v>1872.5914924657134</v>
      </c>
      <c r="I62" s="37">
        <v>1913.7885052999591</v>
      </c>
      <c r="J62" s="37">
        <v>1955.8918524165583</v>
      </c>
      <c r="K62" s="37">
        <v>1998.921473169723</v>
      </c>
      <c r="L62" s="37">
        <v>2042.8977455794563</v>
      </c>
      <c r="M62" s="37">
        <v>2087.8414959822048</v>
      </c>
      <c r="N62" s="37">
        <v>2133.7740088938135</v>
      </c>
      <c r="O62" s="37">
        <v>2180.7170370894773</v>
      </c>
      <c r="P62" s="37">
        <v>2228.692811905446</v>
      </c>
      <c r="Q62" s="37">
        <v>2277.7240537673661</v>
      </c>
      <c r="R62" s="37">
        <v>2327.8339829502474</v>
      </c>
      <c r="S62" s="37">
        <v>2379.0463305751532</v>
      </c>
      <c r="T62" s="37">
        <v>2431.3853498478065</v>
      </c>
      <c r="U62" s="37">
        <v>2484.8758275444584</v>
      </c>
      <c r="V62" s="37">
        <v>40734.742261464809</v>
      </c>
      <c r="W62" s="37"/>
      <c r="X62" s="37"/>
      <c r="Y62" s="37"/>
    </row>
    <row r="63" spans="1:28" x14ac:dyDescent="0.3">
      <c r="A63" t="s">
        <v>5</v>
      </c>
      <c r="B63" s="37">
        <v>26294.060255971366</v>
      </c>
      <c r="C63" s="37">
        <v>26872.529581602732</v>
      </c>
      <c r="D63" s="37">
        <v>27463.725232397992</v>
      </c>
      <c r="E63" s="37">
        <v>28067.927187510744</v>
      </c>
      <c r="F63" s="37">
        <v>17928.388491022492</v>
      </c>
      <c r="G63" s="37">
        <v>18322.813037824988</v>
      </c>
      <c r="H63" s="37">
        <v>18725.914924657136</v>
      </c>
      <c r="I63" s="37">
        <v>19137.885052999591</v>
      </c>
      <c r="J63" s="37">
        <v>19558.918524165583</v>
      </c>
      <c r="K63" s="37">
        <v>19989.21473169723</v>
      </c>
      <c r="L63" s="37">
        <v>20428.977455794568</v>
      </c>
      <c r="M63" s="37">
        <v>20878.41495982205</v>
      </c>
      <c r="N63" s="37">
        <v>21337.740088938135</v>
      </c>
      <c r="O63" s="37">
        <v>21807.170370894772</v>
      </c>
      <c r="P63" s="37">
        <v>11143.464059527229</v>
      </c>
      <c r="Q63" s="37">
        <v>11388.62026883683</v>
      </c>
      <c r="R63" s="37">
        <v>11639.169914751239</v>
      </c>
      <c r="S63" s="37">
        <v>11895.231652875766</v>
      </c>
      <c r="T63" s="37">
        <v>12156.926749239034</v>
      </c>
      <c r="U63" s="37">
        <v>12424.379137722291</v>
      </c>
      <c r="V63" s="37">
        <v>377461.47167825187</v>
      </c>
      <c r="W63" s="37"/>
      <c r="X63" s="37"/>
      <c r="Y63" s="37"/>
    </row>
    <row r="64" spans="1:28" x14ac:dyDescent="0.3">
      <c r="A64" t="s">
        <v>7</v>
      </c>
      <c r="B64" s="37">
        <v>546.99365734583409</v>
      </c>
      <c r="C64" s="37">
        <v>559.02751780744234</v>
      </c>
      <c r="D64" s="37">
        <v>571.32612319920611</v>
      </c>
      <c r="E64" s="37">
        <v>583.89529790958852</v>
      </c>
      <c r="F64" s="37">
        <v>268.53344750861982</v>
      </c>
      <c r="G64" s="37">
        <v>274.44118335380949</v>
      </c>
      <c r="H64" s="37">
        <v>280.47888938759326</v>
      </c>
      <c r="I64" s="37">
        <v>286.64942495412032</v>
      </c>
      <c r="J64" s="37">
        <v>292.95571230311094</v>
      </c>
      <c r="K64" s="37">
        <v>299.40073797377943</v>
      </c>
      <c r="L64" s="37">
        <v>305.98755420920259</v>
      </c>
      <c r="M64" s="37">
        <v>312.71928040180507</v>
      </c>
      <c r="N64" s="37">
        <v>319.59910457064478</v>
      </c>
      <c r="O64" s="37">
        <v>326.63028487119897</v>
      </c>
      <c r="P64" s="37">
        <v>259.63478421872861</v>
      </c>
      <c r="Q64" s="37">
        <v>265.34674947154065</v>
      </c>
      <c r="R64" s="37">
        <v>271.18437795991451</v>
      </c>
      <c r="S64" s="37">
        <v>277.15043427503269</v>
      </c>
      <c r="T64" s="37">
        <v>283.24774382908333</v>
      </c>
      <c r="U64" s="37">
        <v>289.47919419332322</v>
      </c>
      <c r="V64" s="37">
        <v>6874.6814997435804</v>
      </c>
      <c r="W64" s="37"/>
      <c r="X64" s="37"/>
      <c r="Y64" s="37"/>
    </row>
    <row r="65" spans="1:25" x14ac:dyDescent="0.3">
      <c r="A65" t="s">
        <v>0</v>
      </c>
      <c r="B65" s="37">
        <v>31753.372377426487</v>
      </c>
      <c r="C65" s="37">
        <v>32451.946569729862</v>
      </c>
      <c r="D65" s="37">
        <v>33165.889394263926</v>
      </c>
      <c r="E65" s="37">
        <v>33895.538960937731</v>
      </c>
      <c r="F65" s="37">
        <v>21087.065214979983</v>
      </c>
      <c r="G65" s="37">
        <v>21550.980649709545</v>
      </c>
      <c r="H65" s="37">
        <v>22025.102224003153</v>
      </c>
      <c r="I65" s="37">
        <v>22509.654472931223</v>
      </c>
      <c r="J65" s="37">
        <v>23004.866871335711</v>
      </c>
      <c r="K65" s="37">
        <v>23510.973942505098</v>
      </c>
      <c r="L65" s="37">
        <v>24028.21536924021</v>
      </c>
      <c r="M65" s="37">
        <v>24556.836107363495</v>
      </c>
      <c r="N65" s="37">
        <v>25097.086501725491</v>
      </c>
      <c r="O65" s="37">
        <v>25649.222404763452</v>
      </c>
      <c r="P65" s="37">
        <v>14606.126095344245</v>
      </c>
      <c r="Q65" s="37">
        <v>14927.460869441822</v>
      </c>
      <c r="R65" s="37">
        <v>15255.865008569541</v>
      </c>
      <c r="S65" s="37">
        <v>15591.49403875807</v>
      </c>
      <c r="T65" s="37">
        <v>15934.506907610748</v>
      </c>
      <c r="U65" s="37">
        <v>16285.066059578185</v>
      </c>
      <c r="V65" s="37">
        <v>456887.27004021802</v>
      </c>
      <c r="W65" s="37"/>
      <c r="X65" s="37"/>
      <c r="Y65" s="37"/>
    </row>
    <row r="66" spans="1:25" x14ac:dyDescent="0.3">
      <c r="A66" t="s">
        <v>28</v>
      </c>
      <c r="B66" s="37">
        <v>22639.715657103559</v>
      </c>
      <c r="C66" s="37">
        <v>21624.102244448441</v>
      </c>
      <c r="D66" s="37">
        <v>20654.049059650759</v>
      </c>
      <c r="E66" s="37">
        <v>19727.512279404742</v>
      </c>
      <c r="F66" s="37">
        <v>11469.966302500063</v>
      </c>
      <c r="G66" s="37">
        <v>10955.425758088848</v>
      </c>
      <c r="H66" s="37">
        <v>10463.967406324113</v>
      </c>
      <c r="I66" s="37">
        <v>9994.5557843581719</v>
      </c>
      <c r="J66" s="37">
        <v>9546.2018800131336</v>
      </c>
      <c r="K66" s="37">
        <v>9117.9610480125448</v>
      </c>
      <c r="L66" s="37">
        <v>8708.9310196904862</v>
      </c>
      <c r="M66" s="37">
        <v>8318.2500019847448</v>
      </c>
      <c r="N66" s="37">
        <v>7945.0948617087943</v>
      </c>
      <c r="O66" s="37">
        <v>7588.6793912769972</v>
      </c>
      <c r="P66" s="37">
        <v>4038.7155783697594</v>
      </c>
      <c r="Q66" s="37">
        <v>3857.5395524242012</v>
      </c>
      <c r="R66" s="37">
        <v>3684.4910491378814</v>
      </c>
      <c r="S66" s="37">
        <v>3519.2054693634714</v>
      </c>
      <c r="T66" s="37">
        <v>3361.3345698032413</v>
      </c>
      <c r="U66" s="37">
        <v>3210.5457292887031</v>
      </c>
      <c r="V66" s="37">
        <v>200426.24464295263</v>
      </c>
      <c r="W66" s="37"/>
      <c r="X66" s="37"/>
      <c r="Y66" s="37"/>
    </row>
    <row r="67" spans="1:25" x14ac:dyDescent="0.3">
      <c r="A67" t="s">
        <v>29</v>
      </c>
      <c r="B67" s="37">
        <v>27390.737946589557</v>
      </c>
      <c r="C67" s="37">
        <v>27177.994350887882</v>
      </c>
      <c r="D67" s="37">
        <v>26966.903132628562</v>
      </c>
      <c r="E67" s="37">
        <v>26757.451457812032</v>
      </c>
      <c r="F67" s="37">
        <v>16161.479616781919</v>
      </c>
      <c r="G67" s="37">
        <v>16035.953561505945</v>
      </c>
      <c r="H67" s="37">
        <v>15911.402465882597</v>
      </c>
      <c r="I67" s="37">
        <v>15787.818757409725</v>
      </c>
      <c r="J67" s="37">
        <v>15665.194922400718</v>
      </c>
      <c r="K67" s="37">
        <v>15543.523505527703</v>
      </c>
      <c r="L67" s="37">
        <v>15422.797109368263</v>
      </c>
      <c r="M67" s="37">
        <v>15303.008393955697</v>
      </c>
      <c r="N67" s="37">
        <v>15184.15007633274</v>
      </c>
      <c r="O67" s="37">
        <v>15066.214930108796</v>
      </c>
      <c r="P67" s="37">
        <v>8329.669618027845</v>
      </c>
      <c r="Q67" s="37">
        <v>8264.973154975205</v>
      </c>
      <c r="R67" s="37">
        <v>8200.7791887229705</v>
      </c>
      <c r="S67" s="37">
        <v>8137.0838163833732</v>
      </c>
      <c r="T67" s="37">
        <v>8073.8831653823372</v>
      </c>
      <c r="U67" s="37">
        <v>8011.1733932240286</v>
      </c>
      <c r="V67" s="37">
        <v>313392.19256390788</v>
      </c>
      <c r="W67" s="37"/>
      <c r="X67" s="37"/>
      <c r="Y67" s="37"/>
    </row>
    <row r="68" spans="1:25" x14ac:dyDescent="0.3">
      <c r="B68" s="37"/>
      <c r="C68" s="37"/>
      <c r="D68" s="37"/>
      <c r="E68" s="37"/>
      <c r="F68" s="37"/>
      <c r="G68" s="37"/>
      <c r="H68" s="37"/>
      <c r="I68" s="37"/>
      <c r="J68" s="37"/>
      <c r="K68" s="37"/>
      <c r="L68" s="37"/>
      <c r="M68" s="37"/>
      <c r="N68" s="37"/>
      <c r="O68" s="37"/>
      <c r="P68" s="37"/>
      <c r="Q68" s="37"/>
      <c r="R68" s="37"/>
      <c r="S68" s="37"/>
      <c r="T68" s="37"/>
      <c r="U68" s="37"/>
      <c r="V68" s="37"/>
      <c r="W68" s="37"/>
    </row>
    <row r="69" spans="1:25" x14ac:dyDescent="0.3">
      <c r="B69" s="2">
        <v>2021</v>
      </c>
      <c r="C69" s="2">
        <v>2022</v>
      </c>
      <c r="D69" s="2">
        <v>2023</v>
      </c>
      <c r="E69" s="2">
        <v>2024</v>
      </c>
      <c r="F69" s="2">
        <v>2025</v>
      </c>
      <c r="G69" s="2">
        <v>2026</v>
      </c>
      <c r="H69" s="2">
        <v>2027</v>
      </c>
      <c r="I69" s="2">
        <v>2028</v>
      </c>
      <c r="J69" s="2">
        <v>2029</v>
      </c>
      <c r="K69" s="2">
        <v>2030</v>
      </c>
      <c r="L69" s="2">
        <v>2031</v>
      </c>
      <c r="M69" s="2">
        <v>2032</v>
      </c>
      <c r="N69" s="2">
        <v>2033</v>
      </c>
      <c r="O69" s="2">
        <v>2034</v>
      </c>
      <c r="P69" s="2">
        <v>2035</v>
      </c>
      <c r="Q69" s="2">
        <v>2036</v>
      </c>
      <c r="R69" s="2">
        <v>2037</v>
      </c>
      <c r="S69" s="2">
        <v>2038</v>
      </c>
      <c r="T69" s="2">
        <v>2039</v>
      </c>
      <c r="U69" s="2">
        <v>2040</v>
      </c>
      <c r="V69" s="37"/>
      <c r="W69" s="2"/>
      <c r="X69" s="2"/>
      <c r="Y69" s="2"/>
    </row>
    <row r="70" spans="1:25" x14ac:dyDescent="0.3">
      <c r="A70" t="s">
        <v>8</v>
      </c>
      <c r="B70" s="37">
        <v>11214.385325150191</v>
      </c>
      <c r="C70" s="37">
        <v>11704.955032139736</v>
      </c>
      <c r="D70" s="37">
        <v>12460.900044632097</v>
      </c>
      <c r="E70" s="37">
        <v>12989.740642526282</v>
      </c>
      <c r="F70" s="37">
        <v>11042.378781165591</v>
      </c>
      <c r="G70" s="37">
        <v>11502.336328088759</v>
      </c>
      <c r="H70" s="37">
        <v>11977.187495746461</v>
      </c>
      <c r="I70" s="37">
        <v>12467.364983998305</v>
      </c>
      <c r="J70" s="37">
        <v>12741.647013646269</v>
      </c>
      <c r="K70" s="37">
        <v>13258.726216090969</v>
      </c>
      <c r="L70" s="37">
        <v>14034.361699732292</v>
      </c>
      <c r="M70" s="37">
        <v>14590.412789145823</v>
      </c>
      <c r="N70" s="37">
        <v>15164.137495430879</v>
      </c>
      <c r="O70" s="37">
        <v>15756.044329002532</v>
      </c>
      <c r="P70" s="37">
        <v>14971.341662256471</v>
      </c>
      <c r="Q70" s="37">
        <v>15547.49684300073</v>
      </c>
      <c r="R70" s="37">
        <v>16141.756722333201</v>
      </c>
      <c r="S70" s="37">
        <v>16754.639047884291</v>
      </c>
      <c r="T70" s="37">
        <v>17650.110064074292</v>
      </c>
      <c r="U70" s="37">
        <v>18307.6425225807</v>
      </c>
      <c r="V70" s="37">
        <v>280277.56503862591</v>
      </c>
      <c r="W70" s="37"/>
      <c r="X70" s="37"/>
      <c r="Y70" s="37"/>
    </row>
    <row r="71" spans="1:25" x14ac:dyDescent="0.3">
      <c r="A71" t="s">
        <v>29</v>
      </c>
      <c r="B71" s="37">
        <v>9673.6272929434163</v>
      </c>
      <c r="C71" s="37">
        <v>9802.7155646071478</v>
      </c>
      <c r="D71" s="37">
        <v>10131.852049988376</v>
      </c>
      <c r="E71" s="37">
        <v>10254.221214553285</v>
      </c>
      <c r="F71" s="37">
        <v>8463.0638627615335</v>
      </c>
      <c r="G71" s="37">
        <v>8558.8184688263882</v>
      </c>
      <c r="H71" s="37">
        <v>8652.5750807398908</v>
      </c>
      <c r="I71" s="37">
        <v>8744.3589587988008</v>
      </c>
      <c r="J71" s="37">
        <v>8676.4416076625002</v>
      </c>
      <c r="K71" s="37">
        <v>8765.5799839318661</v>
      </c>
      <c r="L71" s="37">
        <v>9008.1227310600771</v>
      </c>
      <c r="M71" s="37">
        <v>9092.2628797700145</v>
      </c>
      <c r="N71" s="37">
        <v>9174.5525717870223</v>
      </c>
      <c r="O71" s="37">
        <v>9255.0154762191996</v>
      </c>
      <c r="P71" s="37">
        <v>8537.9469526120829</v>
      </c>
      <c r="Q71" s="37">
        <v>8608.2720402580908</v>
      </c>
      <c r="R71" s="37">
        <v>8676.989637990464</v>
      </c>
      <c r="S71" s="37">
        <v>8744.1204740853536</v>
      </c>
      <c r="T71" s="37">
        <v>8943.1651283423525</v>
      </c>
      <c r="U71" s="37">
        <v>9006.1469897012048</v>
      </c>
      <c r="V71" s="37">
        <v>180769.84896663905</v>
      </c>
      <c r="W71" s="37"/>
      <c r="X71" s="37"/>
      <c r="Y71" s="37"/>
    </row>
    <row r="72" spans="1:25" x14ac:dyDescent="0.3">
      <c r="B72" s="37"/>
      <c r="C72" s="37"/>
      <c r="D72" s="37"/>
      <c r="E72" s="37"/>
      <c r="F72" s="37"/>
      <c r="G72" s="37"/>
      <c r="H72" s="37"/>
      <c r="I72" s="37"/>
      <c r="J72" s="37"/>
      <c r="K72" s="37"/>
      <c r="L72" s="37"/>
      <c r="M72" s="37"/>
      <c r="N72" s="37"/>
      <c r="O72" s="37"/>
      <c r="P72" s="37"/>
      <c r="Q72" s="37"/>
      <c r="R72" s="37"/>
      <c r="S72" s="37"/>
      <c r="T72" s="37"/>
      <c r="U72" s="37"/>
      <c r="V72" s="37"/>
      <c r="W72" s="37"/>
    </row>
    <row r="73" spans="1:25" x14ac:dyDescent="0.3">
      <c r="B73" s="37"/>
      <c r="C73" s="37"/>
      <c r="D73" s="37"/>
      <c r="E73" s="37"/>
      <c r="F73" s="37"/>
      <c r="G73" s="37"/>
      <c r="H73" s="37"/>
      <c r="I73" s="37"/>
      <c r="J73" s="37"/>
      <c r="K73" s="37"/>
      <c r="L73" s="37"/>
      <c r="M73" s="37"/>
      <c r="N73" s="37"/>
      <c r="O73" s="37"/>
      <c r="P73" s="37"/>
      <c r="Q73" s="37"/>
      <c r="R73" s="37"/>
      <c r="S73" s="37"/>
      <c r="T73" s="37"/>
      <c r="U73" s="37"/>
      <c r="V73" s="37"/>
      <c r="W73" s="37"/>
    </row>
    <row r="74" spans="1:25" x14ac:dyDescent="0.3">
      <c r="B74" s="37"/>
      <c r="C74" s="37"/>
      <c r="D74" s="37"/>
      <c r="E74" s="37"/>
      <c r="F74" s="37"/>
      <c r="G74" s="37"/>
      <c r="H74" s="37"/>
      <c r="I74" s="37"/>
      <c r="J74" s="37"/>
      <c r="K74" s="37"/>
      <c r="L74" s="37"/>
      <c r="M74" s="37"/>
      <c r="N74" s="37"/>
      <c r="O74" s="37"/>
      <c r="P74" s="37"/>
      <c r="Q74" s="37"/>
      <c r="R74" s="37"/>
      <c r="S74" s="37"/>
      <c r="T74" s="37"/>
      <c r="U74" s="37"/>
      <c r="V74" s="37"/>
      <c r="W74" s="37"/>
    </row>
    <row r="75" spans="1:25" x14ac:dyDescent="0.3">
      <c r="A75" s="2" t="s">
        <v>186</v>
      </c>
      <c r="B75" s="37" t="s">
        <v>326</v>
      </c>
      <c r="C75" s="37"/>
      <c r="D75" s="37"/>
      <c r="E75" s="37"/>
      <c r="F75" s="37"/>
      <c r="G75" s="37"/>
      <c r="H75" s="37"/>
      <c r="I75" s="37"/>
      <c r="J75" s="37"/>
      <c r="K75" s="37"/>
      <c r="L75" s="37"/>
      <c r="M75" s="37"/>
      <c r="N75" s="37"/>
      <c r="O75" s="37"/>
      <c r="P75" s="37"/>
      <c r="Q75" s="37"/>
      <c r="R75" s="37"/>
      <c r="S75" s="37"/>
      <c r="T75" s="37"/>
      <c r="U75" s="37"/>
      <c r="V75" s="37"/>
    </row>
    <row r="76" spans="1:25" x14ac:dyDescent="0.3">
      <c r="A76" s="72" t="s">
        <v>579</v>
      </c>
      <c r="B76" s="72"/>
      <c r="C76" s="94"/>
      <c r="D76" s="94"/>
      <c r="E76" s="113"/>
      <c r="F76" s="32"/>
      <c r="G76" s="32"/>
      <c r="H76" s="32"/>
      <c r="I76" s="32"/>
      <c r="J76" s="32"/>
      <c r="K76" s="32"/>
      <c r="L76" s="32"/>
      <c r="M76" s="32"/>
      <c r="N76" s="32"/>
      <c r="O76" s="32"/>
      <c r="P76" s="32"/>
      <c r="Q76" s="31"/>
      <c r="R76" s="31"/>
      <c r="S76" s="31"/>
      <c r="T76" s="31"/>
      <c r="U76" s="31"/>
      <c r="V76" s="31"/>
    </row>
    <row r="77" spans="1:25" x14ac:dyDescent="0.3">
      <c r="A77" s="38" t="s">
        <v>30</v>
      </c>
      <c r="B77" s="39">
        <v>0.45688727004021801</v>
      </c>
      <c r="C77" s="98"/>
      <c r="D77" s="98"/>
      <c r="E77" s="113"/>
      <c r="F77" s="32"/>
      <c r="G77" s="32"/>
      <c r="H77" s="32"/>
      <c r="I77" s="32"/>
      <c r="J77" s="32"/>
      <c r="K77" s="32"/>
      <c r="L77" s="32"/>
      <c r="M77" s="32"/>
      <c r="N77" s="32"/>
      <c r="O77" s="32"/>
      <c r="P77" s="32"/>
      <c r="Q77" s="31"/>
      <c r="R77" s="31"/>
      <c r="S77" s="31"/>
      <c r="T77" s="31"/>
      <c r="U77" s="31"/>
      <c r="V77" s="31"/>
    </row>
    <row r="78" spans="1:25" x14ac:dyDescent="0.3">
      <c r="A78" s="38" t="s">
        <v>28</v>
      </c>
      <c r="B78" s="39">
        <v>0.20042624464295264</v>
      </c>
      <c r="C78" s="98"/>
      <c r="D78" s="98"/>
      <c r="E78" s="113"/>
      <c r="F78" s="32"/>
      <c r="G78" s="32"/>
      <c r="H78" s="32"/>
      <c r="I78" s="32"/>
      <c r="J78" s="32"/>
      <c r="K78" s="32"/>
      <c r="L78" s="32"/>
      <c r="M78" s="32"/>
      <c r="N78" s="32"/>
      <c r="O78" s="32"/>
      <c r="P78" s="32"/>
      <c r="Q78" s="31"/>
      <c r="R78" s="31"/>
      <c r="S78" s="31"/>
      <c r="T78" s="31"/>
      <c r="U78" s="31"/>
      <c r="V78" s="31"/>
    </row>
    <row r="79" spans="1:25" x14ac:dyDescent="0.3">
      <c r="A79" s="38" t="s">
        <v>29</v>
      </c>
      <c r="B79" s="39">
        <v>0.31339219256390788</v>
      </c>
      <c r="C79" s="98"/>
      <c r="D79" s="98"/>
      <c r="E79" s="113"/>
      <c r="F79" s="32"/>
      <c r="G79" s="32"/>
      <c r="H79" s="32"/>
      <c r="I79" s="32"/>
      <c r="J79" s="32"/>
      <c r="K79" s="32"/>
      <c r="L79" s="32"/>
      <c r="M79" s="32"/>
      <c r="N79" s="32"/>
      <c r="O79" s="32"/>
      <c r="P79" s="32"/>
      <c r="Q79" s="31"/>
      <c r="R79" s="31"/>
      <c r="S79" s="31"/>
      <c r="T79" s="31"/>
      <c r="U79" s="31"/>
      <c r="V79" s="31"/>
    </row>
    <row r="80" spans="1:25" x14ac:dyDescent="0.3">
      <c r="B80" s="36"/>
      <c r="C80" s="113"/>
      <c r="D80" s="113"/>
      <c r="E80" s="113"/>
      <c r="F80" s="32"/>
      <c r="G80" s="32"/>
      <c r="H80" s="32"/>
      <c r="I80" s="32"/>
      <c r="J80" s="32"/>
      <c r="K80" s="32"/>
      <c r="L80" s="32"/>
      <c r="M80" s="32"/>
      <c r="N80" s="32"/>
      <c r="O80" s="32"/>
      <c r="P80" s="32"/>
      <c r="Q80" s="31"/>
      <c r="R80" s="31"/>
      <c r="S80" s="31"/>
      <c r="T80" s="31"/>
      <c r="U80" s="31"/>
      <c r="V80" s="31"/>
    </row>
    <row r="81" spans="1:5" x14ac:dyDescent="0.3">
      <c r="C81" s="48"/>
      <c r="D81" s="48"/>
      <c r="E81" s="48"/>
    </row>
    <row r="82" spans="1:5" x14ac:dyDescent="0.3">
      <c r="A82" s="2" t="s">
        <v>187</v>
      </c>
      <c r="B82" s="37" t="s">
        <v>326</v>
      </c>
      <c r="C82" s="48"/>
      <c r="D82" s="48"/>
      <c r="E82" s="48"/>
    </row>
    <row r="83" spans="1:5" x14ac:dyDescent="0.3">
      <c r="A83" s="72" t="s">
        <v>579</v>
      </c>
      <c r="B83" s="72"/>
      <c r="C83" s="94"/>
      <c r="D83" s="94"/>
      <c r="E83" s="48"/>
    </row>
    <row r="84" spans="1:5" x14ac:dyDescent="0.3">
      <c r="A84" s="38" t="s">
        <v>30</v>
      </c>
      <c r="B84" s="39">
        <v>0.28027756503862589</v>
      </c>
      <c r="C84" s="98"/>
      <c r="D84" s="98"/>
      <c r="E84" s="48"/>
    </row>
    <row r="85" spans="1:5" x14ac:dyDescent="0.3">
      <c r="A85" s="38" t="s">
        <v>29</v>
      </c>
      <c r="B85" s="39">
        <v>0.18076984896663906</v>
      </c>
      <c r="C85" s="98"/>
      <c r="D85" s="98"/>
      <c r="E85" s="48"/>
    </row>
    <row r="86" spans="1:5" x14ac:dyDescent="0.3">
      <c r="B86" s="36"/>
      <c r="C86" s="48"/>
      <c r="D86" s="48"/>
      <c r="E86" s="48"/>
    </row>
    <row r="87" spans="1:5" x14ac:dyDescent="0.3">
      <c r="C87" s="48"/>
      <c r="D87" s="48"/>
      <c r="E87" s="48"/>
    </row>
    <row r="88" spans="1:5" x14ac:dyDescent="0.3">
      <c r="C88" s="48"/>
    </row>
  </sheetData>
  <hyperlinks>
    <hyperlink ref="A48" r:id="rId1"/>
    <hyperlink ref="A45" r:id="rId2"/>
    <hyperlink ref="A56" r:id="rId3"/>
  </hyperlinks>
  <pageMargins left="0.7" right="0.7" top="0.75" bottom="0.75" header="0.3" footer="0.3"/>
  <pageSetup orientation="portrait"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workbookViewId="0">
      <selection sqref="A1:XFD1048576"/>
    </sheetView>
  </sheetViews>
  <sheetFormatPr defaultRowHeight="14.4" x14ac:dyDescent="0.3"/>
  <cols>
    <col min="1" max="1" width="28.109375" customWidth="1"/>
    <col min="2" max="7" width="13.33203125" bestFit="1" customWidth="1"/>
    <col min="8" max="21" width="14.33203125" bestFit="1" customWidth="1"/>
    <col min="22" max="22" width="12.5546875" bestFit="1" customWidth="1"/>
    <col min="23" max="23" width="34.5546875" bestFit="1" customWidth="1"/>
    <col min="24" max="28" width="14.6640625" bestFit="1" customWidth="1"/>
    <col min="29" max="29" width="15.109375" bestFit="1" customWidth="1"/>
  </cols>
  <sheetData>
    <row r="1" spans="1:29" ht="18" x14ac:dyDescent="0.35">
      <c r="A1" s="83" t="s">
        <v>700</v>
      </c>
    </row>
    <row r="2" spans="1:29" ht="15.6" x14ac:dyDescent="0.3">
      <c r="A2" s="396" t="s">
        <v>685</v>
      </c>
    </row>
    <row r="3" spans="1:29" x14ac:dyDescent="0.3">
      <c r="W3" s="345"/>
      <c r="X3" s="72">
        <v>2021</v>
      </c>
      <c r="Y3" s="72">
        <v>2025</v>
      </c>
      <c r="Z3" s="72">
        <v>2030</v>
      </c>
      <c r="AA3" s="72">
        <v>2035</v>
      </c>
      <c r="AB3" s="72">
        <v>2040</v>
      </c>
      <c r="AC3" s="72" t="s">
        <v>0</v>
      </c>
    </row>
    <row r="4" spans="1:29" x14ac:dyDescent="0.3">
      <c r="A4" s="2" t="s">
        <v>177</v>
      </c>
      <c r="B4" s="2"/>
      <c r="W4" s="357" t="s">
        <v>612</v>
      </c>
      <c r="X4" s="360" t="e">
        <v>#REF!</v>
      </c>
      <c r="Y4" s="360" t="e">
        <v>#REF!</v>
      </c>
      <c r="Z4" s="360" t="e">
        <v>#REF!</v>
      </c>
      <c r="AA4" s="360" t="e">
        <v>#REF!</v>
      </c>
      <c r="AB4" s="360" t="e">
        <v>#REF!</v>
      </c>
      <c r="AC4" s="479" t="e">
        <v>#REF!</v>
      </c>
    </row>
    <row r="5" spans="1:29" x14ac:dyDescent="0.3">
      <c r="A5" s="63">
        <v>0.17299999999999999</v>
      </c>
      <c r="B5" s="9" t="s">
        <v>199</v>
      </c>
      <c r="W5" s="357" t="s">
        <v>611</v>
      </c>
      <c r="X5" s="360">
        <v>0.43200915755507158</v>
      </c>
      <c r="Y5" s="360">
        <v>0.47129901934823348</v>
      </c>
      <c r="Z5" s="360">
        <v>0.52547373710178191</v>
      </c>
      <c r="AA5" s="360">
        <v>0.58587571169905439</v>
      </c>
      <c r="AB5" s="360">
        <v>0.65322075172024685</v>
      </c>
      <c r="AC5" s="479">
        <v>10.708293213773668</v>
      </c>
    </row>
    <row r="6" spans="1:29" x14ac:dyDescent="0.3">
      <c r="A6" s="64">
        <v>0.12180000000000001</v>
      </c>
      <c r="B6" t="s">
        <v>180</v>
      </c>
      <c r="W6" s="357" t="s">
        <v>518</v>
      </c>
      <c r="X6" s="358">
        <v>2.5415710319999998</v>
      </c>
      <c r="Y6" s="358">
        <v>2.9972689413333322</v>
      </c>
      <c r="Z6" s="358">
        <v>3.5668913279999979</v>
      </c>
      <c r="AA6" s="358">
        <v>4.5922116239999999</v>
      </c>
      <c r="AB6" s="358">
        <v>4.5922116239999999</v>
      </c>
      <c r="AC6" s="346">
        <v>73.502391629333303</v>
      </c>
    </row>
    <row r="7" spans="1:29" x14ac:dyDescent="0.3">
      <c r="A7" s="480">
        <v>0.29480000000000001</v>
      </c>
      <c r="B7" s="57" t="s">
        <v>77</v>
      </c>
      <c r="W7" s="357" t="s">
        <v>609</v>
      </c>
      <c r="X7" s="359">
        <v>1.8121050199920439</v>
      </c>
      <c r="Y7" s="359">
        <v>1.6303157127906664</v>
      </c>
      <c r="Z7" s="359">
        <v>1.3833019538335811</v>
      </c>
      <c r="AA7" s="359">
        <v>1.2697847809852398</v>
      </c>
      <c r="AB7" s="359">
        <v>0.90533899976117294</v>
      </c>
      <c r="AC7" s="346">
        <v>27.550398376745381</v>
      </c>
    </row>
    <row r="8" spans="1:29" x14ac:dyDescent="0.3">
      <c r="A8" s="480">
        <v>0.2994674431301183</v>
      </c>
      <c r="B8" s="57" t="s">
        <v>285</v>
      </c>
      <c r="W8" s="357"/>
      <c r="X8" s="359"/>
      <c r="Y8" s="359"/>
      <c r="Z8" s="359"/>
      <c r="AA8" s="359"/>
      <c r="AB8" s="359"/>
      <c r="AC8" s="346"/>
    </row>
    <row r="9" spans="1:29" x14ac:dyDescent="0.3">
      <c r="A9" s="61" t="s">
        <v>206</v>
      </c>
      <c r="B9" s="9"/>
      <c r="W9" s="357" t="s">
        <v>610</v>
      </c>
      <c r="X9" s="359">
        <v>2.1923814983395249</v>
      </c>
      <c r="Y9" s="359">
        <v>2.2971570679717344</v>
      </c>
      <c r="Z9" s="359">
        <v>2.3581353683608199</v>
      </c>
      <c r="AA9" s="359">
        <v>2.6188741213304976</v>
      </c>
      <c r="AB9" s="359">
        <v>2.2590638222560462</v>
      </c>
      <c r="AC9" s="346">
        <v>47.005230400522336</v>
      </c>
    </row>
    <row r="10" spans="1:29" x14ac:dyDescent="0.3">
      <c r="A10" s="68" t="s">
        <v>200</v>
      </c>
      <c r="B10" s="67"/>
      <c r="W10" s="61"/>
      <c r="X10" s="9"/>
    </row>
    <row r="11" spans="1:29" x14ac:dyDescent="0.3">
      <c r="A11" s="65" t="s">
        <v>178</v>
      </c>
      <c r="B11" s="9"/>
    </row>
    <row r="14" spans="1:29" x14ac:dyDescent="0.3">
      <c r="B14" s="2">
        <v>2021</v>
      </c>
      <c r="C14" s="2">
        <v>2022</v>
      </c>
      <c r="D14" s="2">
        <v>2023</v>
      </c>
      <c r="E14" s="2">
        <v>2024</v>
      </c>
      <c r="F14" s="2">
        <v>2025</v>
      </c>
      <c r="G14" s="2">
        <v>2026</v>
      </c>
      <c r="H14" s="2">
        <v>2027</v>
      </c>
      <c r="I14" s="2">
        <v>2028</v>
      </c>
      <c r="J14" s="2">
        <v>2029</v>
      </c>
      <c r="K14" s="2">
        <v>2030</v>
      </c>
      <c r="L14" s="2">
        <v>2031</v>
      </c>
      <c r="M14" s="2">
        <v>2032</v>
      </c>
      <c r="N14" s="2">
        <v>2033</v>
      </c>
      <c r="O14" s="2">
        <v>2034</v>
      </c>
      <c r="P14" s="2">
        <v>2035</v>
      </c>
      <c r="Q14" s="2">
        <v>2036</v>
      </c>
      <c r="R14" s="2">
        <v>2037</v>
      </c>
      <c r="S14" s="2">
        <v>2038</v>
      </c>
      <c r="T14" s="2">
        <v>2039</v>
      </c>
      <c r="U14" s="2">
        <v>2040</v>
      </c>
    </row>
    <row r="15" spans="1:29" x14ac:dyDescent="0.3">
      <c r="A15" t="s">
        <v>555</v>
      </c>
      <c r="B15" s="1">
        <v>432009.15755507158</v>
      </c>
      <c r="C15" s="1">
        <v>441513.3590212831</v>
      </c>
      <c r="D15" s="1">
        <v>451226.6529197513</v>
      </c>
      <c r="E15" s="1">
        <v>461153.63928398583</v>
      </c>
      <c r="F15" s="1">
        <v>471299.01934823347</v>
      </c>
      <c r="G15" s="1">
        <v>481667.59777389461</v>
      </c>
      <c r="H15" s="1">
        <v>492264.2849249203</v>
      </c>
      <c r="I15" s="1">
        <v>503094.09919326851</v>
      </c>
      <c r="J15" s="1">
        <v>514162.16937552043</v>
      </c>
      <c r="K15" s="1">
        <v>525473.73710178188</v>
      </c>
      <c r="L15" s="1">
        <v>537034.15931802115</v>
      </c>
      <c r="M15" s="1">
        <v>548848.91082301759</v>
      </c>
      <c r="N15" s="1">
        <v>560923.58686112403</v>
      </c>
      <c r="O15" s="1">
        <v>573263.90577206877</v>
      </c>
      <c r="P15" s="1">
        <v>585875.71169905434</v>
      </c>
      <c r="Q15" s="1">
        <v>598764.97735643352</v>
      </c>
      <c r="R15" s="1">
        <v>611937.80685827509</v>
      </c>
      <c r="S15" s="1">
        <v>625400.43860915711</v>
      </c>
      <c r="T15" s="1">
        <v>639159.24825855857</v>
      </c>
      <c r="U15" s="1">
        <v>653220.75172024686</v>
      </c>
      <c r="V15" s="161">
        <v>10708293.213773668</v>
      </c>
    </row>
    <row r="18" spans="1:22" x14ac:dyDescent="0.3">
      <c r="A18" s="118"/>
      <c r="B18" s="2">
        <v>2021</v>
      </c>
      <c r="C18" s="2">
        <v>2022</v>
      </c>
      <c r="D18" s="2">
        <v>2023</v>
      </c>
      <c r="E18" s="2">
        <v>2024</v>
      </c>
      <c r="F18" s="2">
        <v>2025</v>
      </c>
      <c r="G18" s="2">
        <v>2026</v>
      </c>
      <c r="H18" s="2">
        <v>2027</v>
      </c>
      <c r="I18" s="2">
        <v>2028</v>
      </c>
      <c r="J18" s="2">
        <v>2029</v>
      </c>
      <c r="K18" s="2">
        <v>2030</v>
      </c>
      <c r="L18" s="2">
        <v>2031</v>
      </c>
      <c r="M18" s="2">
        <v>2032</v>
      </c>
      <c r="N18" s="2">
        <v>2033</v>
      </c>
      <c r="O18" s="2">
        <v>2034</v>
      </c>
      <c r="P18" s="2">
        <v>2035</v>
      </c>
      <c r="Q18" s="2">
        <v>2036</v>
      </c>
      <c r="R18" s="2">
        <v>2037</v>
      </c>
      <c r="S18" s="2">
        <v>2038</v>
      </c>
      <c r="T18" s="2">
        <v>2039</v>
      </c>
      <c r="U18" s="2">
        <v>2040</v>
      </c>
      <c r="V18" s="2" t="s">
        <v>0</v>
      </c>
    </row>
    <row r="19" spans="1:22" x14ac:dyDescent="0.3">
      <c r="A19" t="s">
        <v>465</v>
      </c>
      <c r="B19" s="126">
        <v>129372.67782181372</v>
      </c>
      <c r="C19" s="126">
        <v>132218.87673389362</v>
      </c>
      <c r="D19" s="126">
        <v>135127.69202203926</v>
      </c>
      <c r="E19" s="126">
        <v>138100.50124652413</v>
      </c>
      <c r="F19" s="126">
        <v>141138.71227394763</v>
      </c>
      <c r="G19" s="126">
        <v>144243.76394397448</v>
      </c>
      <c r="H19" s="126">
        <v>147417.12675074191</v>
      </c>
      <c r="I19" s="126">
        <v>150660.30353925822</v>
      </c>
      <c r="J19" s="126">
        <v>153974.83021712193</v>
      </c>
      <c r="K19" s="126">
        <v>157362.27648189859</v>
      </c>
      <c r="L19" s="126">
        <v>160824.24656450038</v>
      </c>
      <c r="M19" s="126">
        <v>164362.37998891939</v>
      </c>
      <c r="N19" s="126">
        <v>167978.35234867563</v>
      </c>
      <c r="O19" s="126">
        <v>171673.8761003465</v>
      </c>
      <c r="P19" s="126">
        <v>175450.70137455413</v>
      </c>
      <c r="Q19" s="126">
        <v>179310.61680479432</v>
      </c>
      <c r="R19" s="126">
        <v>183255.45037449981</v>
      </c>
      <c r="S19" s="126">
        <v>187287.0702827388</v>
      </c>
      <c r="T19" s="126">
        <v>191407.38582895906</v>
      </c>
      <c r="U19" s="126">
        <v>195618.34831719616</v>
      </c>
      <c r="V19" s="127">
        <v>3.2067851890163976</v>
      </c>
    </row>
    <row r="20" spans="1:22" x14ac:dyDescent="0.3">
      <c r="A20" t="s">
        <v>31</v>
      </c>
      <c r="B20" s="128">
        <v>92240.93128974647</v>
      </c>
      <c r="C20" s="128">
        <v>88103.020353384025</v>
      </c>
      <c r="D20" s="128">
        <v>84150.735328185474</v>
      </c>
      <c r="E20" s="128">
        <v>80375.749070472477</v>
      </c>
      <c r="F20" s="128">
        <v>76770.107990675562</v>
      </c>
      <c r="G20" s="128">
        <v>73326.215295766757</v>
      </c>
      <c r="H20" s="128">
        <v>70036.814983433287</v>
      </c>
      <c r="I20" s="128">
        <v>66894.976554269932</v>
      </c>
      <c r="J20" s="128">
        <v>63894.080409779315</v>
      </c>
      <c r="K20" s="128">
        <v>61027.803905415385</v>
      </c>
      <c r="L20" s="128">
        <v>58290.108029284602</v>
      </c>
      <c r="M20" s="128">
        <v>55675.224678438193</v>
      </c>
      <c r="N20" s="128">
        <v>53177.644505947515</v>
      </c>
      <c r="O20" s="128">
        <v>50792.10531315735</v>
      </c>
      <c r="P20" s="128">
        <v>48513.58096266057</v>
      </c>
      <c r="Q20" s="128">
        <v>46337.270788634676</v>
      </c>
      <c r="R20" s="128">
        <v>44258.589482228635</v>
      </c>
      <c r="S20" s="128">
        <v>42273.157430689404</v>
      </c>
      <c r="T20" s="128">
        <v>40376.791489873431</v>
      </c>
      <c r="U20" s="128">
        <v>38565.496170701539</v>
      </c>
      <c r="V20" s="127">
        <v>1.2350804040327445</v>
      </c>
    </row>
    <row r="21" spans="1:22" x14ac:dyDescent="0.3">
      <c r="A21" t="s">
        <v>699</v>
      </c>
      <c r="B21" s="128">
        <v>111598.00834839884</v>
      </c>
      <c r="C21" s="128">
        <v>110731.22770103262</v>
      </c>
      <c r="D21" s="128">
        <v>109871.17933053915</v>
      </c>
      <c r="E21" s="128">
        <v>109017.81094738934</v>
      </c>
      <c r="F21" s="128">
        <v>108171.07066818629</v>
      </c>
      <c r="G21" s="128">
        <v>107330.90701251106</v>
      </c>
      <c r="H21" s="128">
        <v>106497.26889979253</v>
      </c>
      <c r="I21" s="128">
        <v>105670.1056462019</v>
      </c>
      <c r="J21" s="128">
        <v>104849.36696157124</v>
      </c>
      <c r="K21" s="128">
        <v>104035.00294633571</v>
      </c>
      <c r="L21" s="128">
        <v>103226.9640885001</v>
      </c>
      <c r="M21" s="128">
        <v>102425.20126062827</v>
      </c>
      <c r="N21" s="128">
        <v>101629.66571685641</v>
      </c>
      <c r="O21" s="128">
        <v>100840.30908992937</v>
      </c>
      <c r="P21" s="128">
        <v>100057.08338826003</v>
      </c>
      <c r="Q21" s="128">
        <v>99279.940993011405</v>
      </c>
      <c r="R21" s="128">
        <v>98508.83465520163</v>
      </c>
      <c r="S21" s="128">
        <v>97743.717492831114</v>
      </c>
      <c r="T21" s="128">
        <v>96984.542988032423</v>
      </c>
      <c r="U21" s="128">
        <v>96231.26498424189</v>
      </c>
      <c r="V21" s="127">
        <v>2.074699473119451</v>
      </c>
    </row>
    <row r="22" spans="1:22" x14ac:dyDescent="0.3">
      <c r="A22" s="61"/>
      <c r="B22" s="9"/>
      <c r="C22" s="9"/>
      <c r="D22" s="9"/>
      <c r="E22" s="9"/>
    </row>
    <row r="24" spans="1:22" x14ac:dyDescent="0.3">
      <c r="A24" s="72" t="s">
        <v>290</v>
      </c>
      <c r="B24" s="72" t="s">
        <v>579</v>
      </c>
    </row>
    <row r="25" spans="1:22" x14ac:dyDescent="0.3">
      <c r="A25" s="38" t="s">
        <v>311</v>
      </c>
      <c r="B25" s="81">
        <v>3.2067851890163976</v>
      </c>
    </row>
    <row r="26" spans="1:22" x14ac:dyDescent="0.3">
      <c r="A26" s="38" t="s">
        <v>28</v>
      </c>
      <c r="B26" s="81">
        <v>1.2350804040327445</v>
      </c>
    </row>
    <row r="27" spans="1:22" x14ac:dyDescent="0.3">
      <c r="A27" s="38" t="s">
        <v>29</v>
      </c>
      <c r="B27" s="81">
        <v>2.074699473119451</v>
      </c>
    </row>
  </sheetData>
  <hyperlinks>
    <hyperlink ref="A10"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sqref="A1:XFD1048576"/>
    </sheetView>
  </sheetViews>
  <sheetFormatPr defaultRowHeight="14.4" x14ac:dyDescent="0.3"/>
  <cols>
    <col min="1" max="1" width="47" customWidth="1"/>
    <col min="2" max="4" width="13.88671875" bestFit="1" customWidth="1"/>
    <col min="5" max="5" width="15" bestFit="1" customWidth="1"/>
  </cols>
  <sheetData>
    <row r="1" spans="1:5" ht="18" x14ac:dyDescent="0.35">
      <c r="A1" s="83" t="s">
        <v>505</v>
      </c>
    </row>
    <row r="4" spans="1:5" x14ac:dyDescent="0.3">
      <c r="A4" s="40"/>
      <c r="B4" s="72">
        <v>2018</v>
      </c>
      <c r="C4" s="72">
        <v>2019</v>
      </c>
      <c r="D4" s="72">
        <v>2020</v>
      </c>
      <c r="E4" s="72" t="s">
        <v>0</v>
      </c>
    </row>
    <row r="5" spans="1:5" x14ac:dyDescent="0.3">
      <c r="A5" s="233" t="s">
        <v>201</v>
      </c>
      <c r="B5" s="443"/>
      <c r="C5" s="444"/>
      <c r="D5" s="444"/>
      <c r="E5" s="445"/>
    </row>
    <row r="6" spans="1:5" x14ac:dyDescent="0.3">
      <c r="A6" s="389" t="s">
        <v>660</v>
      </c>
      <c r="B6" s="237">
        <v>16256700</v>
      </c>
      <c r="C6" s="237">
        <v>16256700</v>
      </c>
      <c r="D6" s="237">
        <v>16256700</v>
      </c>
      <c r="E6" s="239">
        <v>48770100</v>
      </c>
    </row>
    <row r="7" spans="1:5" x14ac:dyDescent="0.3">
      <c r="A7" s="390" t="s">
        <v>477</v>
      </c>
      <c r="B7" s="237">
        <v>14265166.666666666</v>
      </c>
      <c r="C7" s="237">
        <v>14265166.666666666</v>
      </c>
      <c r="D7" s="237">
        <v>14265166.666666666</v>
      </c>
      <c r="E7" s="239">
        <v>42795500</v>
      </c>
    </row>
    <row r="8" spans="1:5" x14ac:dyDescent="0.3">
      <c r="A8" s="389" t="s">
        <v>661</v>
      </c>
      <c r="B8" s="237">
        <v>23657500</v>
      </c>
      <c r="C8" s="237">
        <v>23657500</v>
      </c>
      <c r="D8" s="237">
        <v>23657500</v>
      </c>
      <c r="E8" s="239">
        <v>70972500</v>
      </c>
    </row>
    <row r="9" spans="1:5" x14ac:dyDescent="0.3">
      <c r="A9" s="390" t="s">
        <v>479</v>
      </c>
      <c r="B9" s="237">
        <v>4292433.333333333</v>
      </c>
      <c r="C9" s="237">
        <v>4292433.333333333</v>
      </c>
      <c r="D9" s="237">
        <v>4292433.333333333</v>
      </c>
      <c r="E9" s="239">
        <v>12877300</v>
      </c>
    </row>
    <row r="10" spans="1:5" x14ac:dyDescent="0.3">
      <c r="A10" s="390" t="s">
        <v>480</v>
      </c>
      <c r="B10" s="237">
        <v>1415900</v>
      </c>
      <c r="C10" s="237">
        <v>1415900</v>
      </c>
      <c r="D10" s="237">
        <v>1415900</v>
      </c>
      <c r="E10" s="239">
        <v>4247700</v>
      </c>
    </row>
    <row r="11" spans="1:5" x14ac:dyDescent="0.3">
      <c r="A11" s="234" t="s">
        <v>472</v>
      </c>
      <c r="B11" s="238"/>
      <c r="C11" s="238"/>
      <c r="D11" s="238"/>
      <c r="E11" s="240"/>
    </row>
    <row r="12" spans="1:5" x14ac:dyDescent="0.3">
      <c r="A12" s="390" t="s">
        <v>481</v>
      </c>
      <c r="B12" s="237">
        <v>1149066.6666666667</v>
      </c>
      <c r="C12" s="237">
        <v>1149066.6666666667</v>
      </c>
      <c r="D12" s="237">
        <v>1149066.6666666667</v>
      </c>
      <c r="E12" s="239">
        <v>3447200</v>
      </c>
    </row>
    <row r="13" spans="1:5" x14ac:dyDescent="0.3">
      <c r="A13" s="390" t="s">
        <v>482</v>
      </c>
      <c r="B13" s="237">
        <v>3536166.6666666665</v>
      </c>
      <c r="C13" s="237">
        <v>3536166.6666666665</v>
      </c>
      <c r="D13" s="237">
        <v>3536166.6666666665</v>
      </c>
      <c r="E13" s="239">
        <v>10608500</v>
      </c>
    </row>
    <row r="14" spans="1:5" x14ac:dyDescent="0.3">
      <c r="A14" s="390" t="s">
        <v>483</v>
      </c>
      <c r="B14" s="237">
        <v>2100266.6666666665</v>
      </c>
      <c r="C14" s="237">
        <v>2100266.6666666665</v>
      </c>
      <c r="D14" s="237">
        <v>2100266.6666666665</v>
      </c>
      <c r="E14" s="239">
        <v>6300800</v>
      </c>
    </row>
    <row r="15" spans="1:5" x14ac:dyDescent="0.3">
      <c r="A15" s="390" t="s">
        <v>484</v>
      </c>
      <c r="B15" s="237">
        <v>7086800</v>
      </c>
      <c r="C15" s="237">
        <v>7086800</v>
      </c>
      <c r="D15" s="237">
        <v>7086800</v>
      </c>
      <c r="E15" s="239">
        <v>21260400</v>
      </c>
    </row>
    <row r="16" spans="1:5" x14ac:dyDescent="0.3">
      <c r="A16" s="390" t="s">
        <v>485</v>
      </c>
      <c r="B16" s="237">
        <v>2695633.3333333335</v>
      </c>
      <c r="C16" s="237">
        <v>2695633.3333333335</v>
      </c>
      <c r="D16" s="237">
        <v>2695633.3333333335</v>
      </c>
      <c r="E16" s="239">
        <v>8086900</v>
      </c>
    </row>
    <row r="17" spans="1:5" x14ac:dyDescent="0.3">
      <c r="A17" s="409" t="s">
        <v>702</v>
      </c>
      <c r="B17" s="237"/>
      <c r="C17" s="237"/>
      <c r="D17" s="237"/>
      <c r="E17" s="239"/>
    </row>
    <row r="18" spans="1:5" x14ac:dyDescent="0.3">
      <c r="A18" s="389" t="s">
        <v>486</v>
      </c>
      <c r="B18" s="237">
        <v>1674633.3333333333</v>
      </c>
      <c r="C18" s="237">
        <v>1674633.3333333333</v>
      </c>
      <c r="D18" s="237">
        <v>1674633.3333333333</v>
      </c>
      <c r="E18" s="239">
        <v>5023900</v>
      </c>
    </row>
    <row r="19" spans="1:5" x14ac:dyDescent="0.3">
      <c r="A19" s="389" t="s">
        <v>487</v>
      </c>
      <c r="B19" s="237">
        <v>424433.33333333331</v>
      </c>
      <c r="C19" s="237">
        <v>424433.33333333331</v>
      </c>
      <c r="D19" s="237">
        <v>424433.33333333331</v>
      </c>
      <c r="E19" s="239">
        <v>1273300</v>
      </c>
    </row>
    <row r="20" spans="1:5" x14ac:dyDescent="0.3">
      <c r="A20" s="234" t="s">
        <v>0</v>
      </c>
      <c r="B20" s="239">
        <v>78554699.999999985</v>
      </c>
      <c r="C20" s="239">
        <v>78554699.999999985</v>
      </c>
      <c r="D20" s="239">
        <v>78554699.999999985</v>
      </c>
      <c r="E20" s="239">
        <v>235664100</v>
      </c>
    </row>
    <row r="21" spans="1:5" x14ac:dyDescent="0.3">
      <c r="A21" s="388" t="s">
        <v>659</v>
      </c>
      <c r="B21" s="387"/>
      <c r="C21" s="387"/>
      <c r="D21" s="387"/>
      <c r="E21" s="387"/>
    </row>
    <row r="22" spans="1:5" x14ac:dyDescent="0.3">
      <c r="A22" s="110"/>
    </row>
    <row r="23" spans="1:5" x14ac:dyDescent="0.3">
      <c r="A23" s="110"/>
      <c r="B23" s="2">
        <v>2018</v>
      </c>
      <c r="C23" s="2">
        <v>2019</v>
      </c>
      <c r="D23" s="2">
        <v>2020</v>
      </c>
      <c r="E23" s="2" t="s">
        <v>0</v>
      </c>
    </row>
    <row r="24" spans="1:5" x14ac:dyDescent="0.3">
      <c r="A24" s="232" t="s">
        <v>506</v>
      </c>
      <c r="B24" s="36">
        <v>78.554699999999983</v>
      </c>
      <c r="C24" s="36">
        <v>78.554699999999983</v>
      </c>
      <c r="D24" s="36">
        <v>78.554699999999983</v>
      </c>
      <c r="E24" s="36">
        <v>235.66409999999996</v>
      </c>
    </row>
    <row r="25" spans="1:5" x14ac:dyDescent="0.3">
      <c r="A25" s="45" t="s">
        <v>31</v>
      </c>
      <c r="B25" s="36">
        <v>68.612717267883639</v>
      </c>
      <c r="C25" s="36">
        <v>64.124034829797793</v>
      </c>
      <c r="D25" s="36">
        <v>59.929004513829717</v>
      </c>
      <c r="E25" s="36">
        <v>192.66575661151114</v>
      </c>
    </row>
    <row r="26" spans="1:5" x14ac:dyDescent="0.3">
      <c r="A26" s="45" t="s">
        <v>32</v>
      </c>
      <c r="B26" s="36">
        <v>74.045338863229318</v>
      </c>
      <c r="C26" s="36">
        <v>71.888678507989624</v>
      </c>
      <c r="D26" s="36">
        <v>69.794833502902563</v>
      </c>
      <c r="E26" s="36">
        <v>215.72885087412152</v>
      </c>
    </row>
    <row r="29" spans="1:5" x14ac:dyDescent="0.3">
      <c r="A29" s="2" t="s">
        <v>34</v>
      </c>
      <c r="B29" s="2"/>
    </row>
    <row r="30" spans="1:5" x14ac:dyDescent="0.3">
      <c r="A30" s="79" t="s">
        <v>0</v>
      </c>
      <c r="B30" s="81">
        <v>235.66409999999996</v>
      </c>
    </row>
    <row r="31" spans="1:5" x14ac:dyDescent="0.3">
      <c r="A31" s="241" t="s">
        <v>31</v>
      </c>
      <c r="B31" s="81">
        <v>192.66575661151114</v>
      </c>
    </row>
    <row r="32" spans="1:5" x14ac:dyDescent="0.3">
      <c r="A32" s="241" t="s">
        <v>32</v>
      </c>
      <c r="B32" s="81">
        <v>215.72885087412152</v>
      </c>
    </row>
  </sheetData>
  <mergeCells count="1">
    <mergeCell ref="B5:E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6"/>
  <sheetViews>
    <sheetView workbookViewId="0">
      <selection sqref="A1:XFD1048576"/>
    </sheetView>
  </sheetViews>
  <sheetFormatPr defaultRowHeight="14.4" x14ac:dyDescent="0.3"/>
  <cols>
    <col min="1" max="1" width="38" customWidth="1"/>
    <col min="2" max="2" width="13.33203125" bestFit="1" customWidth="1"/>
    <col min="3" max="3" width="18.5546875" customWidth="1"/>
    <col min="4" max="23" width="13.33203125" bestFit="1" customWidth="1"/>
    <col min="24" max="32" width="10.5546875" bestFit="1" customWidth="1"/>
    <col min="37" max="37" width="20.44140625" customWidth="1"/>
    <col min="43" max="43" width="12" bestFit="1" customWidth="1"/>
    <col min="44" max="44" width="41.88671875" bestFit="1" customWidth="1"/>
  </cols>
  <sheetData>
    <row r="1" spans="1:50" ht="18" x14ac:dyDescent="0.35">
      <c r="A1" s="83" t="s">
        <v>712</v>
      </c>
    </row>
    <row r="3" spans="1:50" x14ac:dyDescent="0.3">
      <c r="A3" s="2" t="s">
        <v>183</v>
      </c>
    </row>
    <row r="4" spans="1:50" x14ac:dyDescent="0.3">
      <c r="B4" s="382" t="s">
        <v>42</v>
      </c>
    </row>
    <row r="5" spans="1:50" x14ac:dyDescent="0.3">
      <c r="A5" s="48" t="s">
        <v>43</v>
      </c>
      <c r="B5" s="31">
        <v>1.1008330390231569</v>
      </c>
      <c r="C5" s="48" t="s">
        <v>44</v>
      </c>
      <c r="D5" s="48"/>
    </row>
    <row r="6" spans="1:50" x14ac:dyDescent="0.3">
      <c r="A6" s="48" t="s">
        <v>45</v>
      </c>
      <c r="B6" s="31">
        <v>80.062818558284604</v>
      </c>
      <c r="C6" s="48" t="s">
        <v>44</v>
      </c>
      <c r="D6" s="48"/>
    </row>
    <row r="7" spans="1:50" x14ac:dyDescent="0.3">
      <c r="A7" s="48" t="s">
        <v>46</v>
      </c>
      <c r="B7" s="31">
        <v>190.3075919823807</v>
      </c>
      <c r="C7" s="48" t="s">
        <v>44</v>
      </c>
      <c r="D7" s="48"/>
    </row>
    <row r="8" spans="1:50" x14ac:dyDescent="0.3">
      <c r="A8" s="49" t="s">
        <v>207</v>
      </c>
    </row>
    <row r="9" spans="1:50" x14ac:dyDescent="0.3">
      <c r="A9" s="10" t="s">
        <v>47</v>
      </c>
    </row>
    <row r="10" spans="1:50" x14ac:dyDescent="0.3">
      <c r="A10" s="70"/>
    </row>
    <row r="11" spans="1:50" x14ac:dyDescent="0.3">
      <c r="A11" s="10"/>
      <c r="AR11" s="40" t="s">
        <v>615</v>
      </c>
      <c r="AS11" s="369">
        <v>0.99080038955059369</v>
      </c>
      <c r="AT11" s="369">
        <v>1.2639035529846998</v>
      </c>
      <c r="AU11" s="369">
        <v>1.5818591949617129</v>
      </c>
      <c r="AV11" s="369">
        <v>2.1385769961942813</v>
      </c>
      <c r="AW11" s="369">
        <v>2.2677661388841681</v>
      </c>
      <c r="AX11" s="256">
        <v>1.407712481787158</v>
      </c>
    </row>
    <row r="12" spans="1:50" x14ac:dyDescent="0.3">
      <c r="A12" s="69"/>
      <c r="AR12" s="40" t="s">
        <v>616</v>
      </c>
      <c r="AS12" s="369">
        <v>0.44489306148067304</v>
      </c>
      <c r="AT12" s="369">
        <v>0.56752291080417472</v>
      </c>
      <c r="AU12" s="369">
        <v>0.7102925952593534</v>
      </c>
      <c r="AV12" s="369">
        <v>0.96027219718854595</v>
      </c>
      <c r="AW12" s="369">
        <v>1.0182812107169286</v>
      </c>
      <c r="AX12" s="256">
        <v>0.63209655780506213</v>
      </c>
    </row>
    <row r="13" spans="1:50" x14ac:dyDescent="0.3">
      <c r="A13" s="2" t="s">
        <v>48</v>
      </c>
      <c r="AR13" s="40" t="s">
        <v>617</v>
      </c>
      <c r="AS13" s="369">
        <v>8.4722642756386454E-2</v>
      </c>
      <c r="AT13" s="369">
        <v>0.10807550171293343</v>
      </c>
      <c r="AU13" s="369">
        <v>0.13526366448688484</v>
      </c>
      <c r="AV13" s="369">
        <v>0.18286821116186305</v>
      </c>
      <c r="AW13" s="369">
        <v>0.19391508366973886</v>
      </c>
      <c r="AX13" s="256">
        <v>0.1203725018237586</v>
      </c>
    </row>
    <row r="14" spans="1:50" ht="43.2" x14ac:dyDescent="0.3">
      <c r="B14" s="50" t="s">
        <v>49</v>
      </c>
      <c r="C14" s="50" t="s">
        <v>50</v>
      </c>
      <c r="AR14" s="40" t="s">
        <v>618</v>
      </c>
      <c r="AS14" s="369">
        <v>0.29334754724561385</v>
      </c>
      <c r="AT14" s="369">
        <v>0.3742055525343998</v>
      </c>
      <c r="AU14" s="369">
        <v>0.46834308890453324</v>
      </c>
      <c r="AV14" s="369">
        <v>0.63317124523339785</v>
      </c>
      <c r="AW14" s="369">
        <v>0.67142044107397592</v>
      </c>
      <c r="AX14" s="256">
        <v>0.41678324727607713</v>
      </c>
    </row>
    <row r="15" spans="1:50" x14ac:dyDescent="0.3">
      <c r="A15" t="s">
        <v>51</v>
      </c>
      <c r="B15" s="158">
        <v>0.21537999999999999</v>
      </c>
      <c r="C15">
        <v>0.92534000000000005</v>
      </c>
      <c r="AR15" s="40" t="s">
        <v>619</v>
      </c>
      <c r="AS15" s="369">
        <v>0.36817019607253015</v>
      </c>
      <c r="AT15" s="369">
        <v>0.46965223654202354</v>
      </c>
      <c r="AU15" s="369">
        <v>0.58780094972747254</v>
      </c>
      <c r="AV15" s="369">
        <v>0.79467097541431264</v>
      </c>
      <c r="AW15" s="369">
        <v>0.84267619674466698</v>
      </c>
      <c r="AX15" s="256">
        <v>0.52309000470660483</v>
      </c>
    </row>
    <row r="16" spans="1:50" x14ac:dyDescent="0.3">
      <c r="A16" t="s">
        <v>52</v>
      </c>
      <c r="B16" s="158">
        <v>0.62727999999999995</v>
      </c>
      <c r="C16">
        <v>7.2569999999999996E-2</v>
      </c>
      <c r="AR16" s="40" t="s">
        <v>676</v>
      </c>
      <c r="AS16" s="369">
        <v>0.17289639157969633</v>
      </c>
      <c r="AT16" s="369">
        <v>0.22055336869107434</v>
      </c>
      <c r="AU16" s="369">
        <v>0.27603718133386729</v>
      </c>
      <c r="AV16" s="369">
        <v>0.37318540611903589</v>
      </c>
      <c r="AW16" s="369">
        <v>0.39572913625673517</v>
      </c>
      <c r="AX16" s="256">
        <v>0.24564827693809704</v>
      </c>
    </row>
    <row r="17" spans="1:50" x14ac:dyDescent="0.3">
      <c r="A17" t="s">
        <v>53</v>
      </c>
      <c r="B17" s="158">
        <v>0.104</v>
      </c>
      <c r="C17">
        <v>1.98E-3</v>
      </c>
      <c r="AR17" s="40" t="s">
        <v>620</v>
      </c>
      <c r="AS17" s="369">
        <v>7.1184130925314212E-2</v>
      </c>
      <c r="AT17" s="369">
        <v>9.0805248909360176E-2</v>
      </c>
      <c r="AU17" s="369">
        <v>0.11364879669722498</v>
      </c>
      <c r="AV17" s="369">
        <v>0.15364623035726552</v>
      </c>
      <c r="AW17" s="369">
        <v>0.16292783434567049</v>
      </c>
      <c r="AX17" s="256">
        <v>8.4407880019165465E-2</v>
      </c>
    </row>
    <row r="18" spans="1:50" x14ac:dyDescent="0.3">
      <c r="A18" t="s">
        <v>54</v>
      </c>
      <c r="B18" s="158">
        <v>3.8580000000000003E-2</v>
      </c>
      <c r="C18">
        <v>8.0000000000000007E-5</v>
      </c>
      <c r="AR18" s="245" t="s">
        <v>0</v>
      </c>
      <c r="AS18" s="348">
        <v>2.4260143596108081</v>
      </c>
      <c r="AT18" s="348">
        <v>3.094718372178666</v>
      </c>
      <c r="AU18" s="348">
        <v>3.8732454713710491</v>
      </c>
      <c r="AV18" s="348">
        <v>5.2363912616687029</v>
      </c>
      <c r="AW18" s="348">
        <v>5.5527160416918839</v>
      </c>
      <c r="AX18" s="256">
        <v>3.4301109503559233</v>
      </c>
    </row>
    <row r="19" spans="1:50" x14ac:dyDescent="0.3">
      <c r="A19" t="s">
        <v>55</v>
      </c>
      <c r="B19" s="158">
        <v>4.4200000000000003E-3</v>
      </c>
      <c r="C19">
        <v>0</v>
      </c>
      <c r="AR19" s="38" t="s">
        <v>621</v>
      </c>
      <c r="AS19" s="348">
        <v>1.7297147096314285</v>
      </c>
      <c r="AT19" s="348">
        <v>1.6833217464230641</v>
      </c>
      <c r="AU19" s="348">
        <v>1.5021113724899684</v>
      </c>
      <c r="AV19" s="348">
        <v>1.4479058187565397</v>
      </c>
      <c r="AW19" s="348">
        <v>1.0946991991550148</v>
      </c>
      <c r="AX19" s="256">
        <v>1.2878144513407164</v>
      </c>
    </row>
    <row r="20" spans="1:50" x14ac:dyDescent="0.3">
      <c r="A20" t="s">
        <v>56</v>
      </c>
      <c r="B20" s="158">
        <v>1.034E-2</v>
      </c>
      <c r="C20">
        <v>3.0000000000000001E-5</v>
      </c>
      <c r="AR20" s="38" t="s">
        <v>622</v>
      </c>
      <c r="AS20" s="348">
        <v>2.0927012976424058</v>
      </c>
      <c r="AT20" s="348">
        <v>2.3718439423289617</v>
      </c>
      <c r="AU20" s="348">
        <v>2.5606715474297315</v>
      </c>
      <c r="AV20" s="348">
        <v>2.9862407674497278</v>
      </c>
      <c r="AW20" s="348">
        <v>2.7315683492218197</v>
      </c>
      <c r="AX20" s="256">
        <v>2.1944941281334094</v>
      </c>
    </row>
    <row r="21" spans="1:50" x14ac:dyDescent="0.3">
      <c r="A21" t="s">
        <v>678</v>
      </c>
    </row>
    <row r="22" spans="1:50" x14ac:dyDescent="0.3">
      <c r="A22" s="10" t="s">
        <v>680</v>
      </c>
    </row>
    <row r="24" spans="1:50" x14ac:dyDescent="0.3">
      <c r="A24" s="2" t="s">
        <v>57</v>
      </c>
      <c r="B24" s="51" t="s">
        <v>181</v>
      </c>
      <c r="C24" s="52" t="s">
        <v>368</v>
      </c>
    </row>
    <row r="25" spans="1:50" x14ac:dyDescent="0.3">
      <c r="A25" s="53" t="s">
        <v>679</v>
      </c>
      <c r="B25" s="54">
        <v>9.6</v>
      </c>
      <c r="C25" s="55">
        <v>9.7519927206551422</v>
      </c>
      <c r="D25" s="9" t="s">
        <v>58</v>
      </c>
    </row>
    <row r="26" spans="1:50" x14ac:dyDescent="0.3">
      <c r="A26" s="53" t="s">
        <v>59</v>
      </c>
      <c r="B26" s="54">
        <v>5.6927999999999992</v>
      </c>
      <c r="C26" s="55">
        <v>5.7829316833484983</v>
      </c>
      <c r="D26" s="9" t="s">
        <v>58</v>
      </c>
    </row>
    <row r="27" spans="1:50" x14ac:dyDescent="0.3">
      <c r="A27" s="53" t="s">
        <v>60</v>
      </c>
      <c r="B27" s="54">
        <v>2.5535999999999999</v>
      </c>
      <c r="C27" s="55">
        <v>2.5940300636942677</v>
      </c>
      <c r="D27" s="9" t="s">
        <v>58</v>
      </c>
    </row>
    <row r="28" spans="1:50" x14ac:dyDescent="0.3">
      <c r="A28" s="53" t="s">
        <v>61</v>
      </c>
      <c r="B28" s="54">
        <v>1.008</v>
      </c>
      <c r="C28" s="55">
        <v>1.0239592356687899</v>
      </c>
      <c r="D28" s="9" t="s">
        <v>58</v>
      </c>
    </row>
    <row r="29" spans="1:50" x14ac:dyDescent="0.3">
      <c r="A29" s="53" t="s">
        <v>62</v>
      </c>
      <c r="B29" s="54">
        <v>0.45119999999999999</v>
      </c>
      <c r="C29" s="55">
        <v>0.45834365787079168</v>
      </c>
      <c r="D29" s="9" t="s">
        <v>58</v>
      </c>
    </row>
    <row r="30" spans="1:50" x14ac:dyDescent="0.3">
      <c r="A30" s="53" t="s">
        <v>63</v>
      </c>
      <c r="B30" s="54">
        <v>2.8799999999999999E-2</v>
      </c>
      <c r="C30" s="55">
        <v>2.9255978161965426E-2</v>
      </c>
      <c r="D30" s="9" t="s">
        <v>58</v>
      </c>
      <c r="AK30" s="2"/>
    </row>
    <row r="31" spans="1:50" x14ac:dyDescent="0.3">
      <c r="A31" s="53" t="s">
        <v>64</v>
      </c>
      <c r="B31" s="54">
        <v>3.9269999999999999E-3</v>
      </c>
      <c r="C31" s="55">
        <v>3.9891745222929943E-3</v>
      </c>
      <c r="D31" s="9" t="s">
        <v>65</v>
      </c>
      <c r="AK31" s="38"/>
      <c r="AL31" s="72">
        <v>2021</v>
      </c>
      <c r="AM31" s="72">
        <v>2025</v>
      </c>
      <c r="AN31" s="72">
        <v>2030</v>
      </c>
      <c r="AO31" s="72">
        <v>2035</v>
      </c>
      <c r="AP31" s="72">
        <v>2040</v>
      </c>
      <c r="AQ31" s="72" t="s">
        <v>0</v>
      </c>
    </row>
    <row r="32" spans="1:50" x14ac:dyDescent="0.3">
      <c r="A32" t="s">
        <v>681</v>
      </c>
      <c r="B32" s="54"/>
      <c r="C32" s="55"/>
      <c r="AK32" s="38" t="s">
        <v>67</v>
      </c>
      <c r="AL32" s="342">
        <v>9.6942474243846041E-2</v>
      </c>
      <c r="AM32" s="342">
        <v>0.11799488074872817</v>
      </c>
      <c r="AN32" s="342">
        <v>0.13926554367307989</v>
      </c>
      <c r="AO32" s="342">
        <v>0.1775527369369132</v>
      </c>
      <c r="AP32" s="342">
        <v>0.1775527369369132</v>
      </c>
      <c r="AQ32" s="343">
        <v>0.70930837253948054</v>
      </c>
    </row>
    <row r="33" spans="1:43" x14ac:dyDescent="0.3">
      <c r="A33" s="56" t="s">
        <v>677</v>
      </c>
      <c r="B33" s="54"/>
      <c r="C33" s="55"/>
      <c r="AK33" s="38" t="s">
        <v>68</v>
      </c>
      <c r="AL33" s="342">
        <v>7.0505584869286926</v>
      </c>
      <c r="AM33" s="342">
        <v>8.5816853176707095</v>
      </c>
      <c r="AN33" s="342">
        <v>10.128685785460068</v>
      </c>
      <c r="AO33" s="342">
        <v>12.913286627480925</v>
      </c>
      <c r="AP33" s="342">
        <v>12.913286627480925</v>
      </c>
      <c r="AQ33" s="343">
        <v>51.587502845021319</v>
      </c>
    </row>
    <row r="34" spans="1:43" x14ac:dyDescent="0.3">
      <c r="A34" s="91" t="s">
        <v>192</v>
      </c>
      <c r="B34" s="99">
        <v>1.18E-2</v>
      </c>
      <c r="C34" s="55" t="s">
        <v>646</v>
      </c>
      <c r="D34" s="66"/>
      <c r="E34" s="66"/>
      <c r="AK34" s="38" t="s">
        <v>69</v>
      </c>
      <c r="AL34" s="342">
        <v>16.759025374575639</v>
      </c>
      <c r="AM34" s="342">
        <v>20.398480810009794</v>
      </c>
      <c r="AN34" s="342">
        <v>24.07566753815734</v>
      </c>
      <c r="AO34" s="342">
        <v>30.694603648822955</v>
      </c>
      <c r="AP34" s="342">
        <v>30.694603648822955</v>
      </c>
      <c r="AQ34" s="343">
        <v>122.62238102038867</v>
      </c>
    </row>
    <row r="35" spans="1:43" x14ac:dyDescent="0.3">
      <c r="A35" s="56"/>
      <c r="B35" s="54"/>
      <c r="C35" s="55"/>
      <c r="AK35" s="454"/>
      <c r="AL35" s="454"/>
      <c r="AM35" s="454"/>
      <c r="AN35" s="454"/>
      <c r="AO35" s="454"/>
      <c r="AP35" s="454"/>
      <c r="AQ35" s="454"/>
    </row>
    <row r="36" spans="1:43" x14ac:dyDescent="0.3">
      <c r="A36" s="56" t="s">
        <v>205</v>
      </c>
      <c r="B36" s="2">
        <v>2021</v>
      </c>
      <c r="C36" s="2">
        <v>2022</v>
      </c>
      <c r="D36" s="2">
        <v>2023</v>
      </c>
      <c r="E36" s="2">
        <v>2024</v>
      </c>
      <c r="F36" s="2">
        <v>2025</v>
      </c>
      <c r="G36" s="2">
        <v>2026</v>
      </c>
      <c r="H36" s="2">
        <v>2027</v>
      </c>
      <c r="I36" s="2">
        <v>2028</v>
      </c>
      <c r="J36" s="2">
        <v>2029</v>
      </c>
      <c r="K36" s="2">
        <v>2030</v>
      </c>
      <c r="L36" s="2">
        <v>2031</v>
      </c>
      <c r="M36" s="2">
        <v>2032</v>
      </c>
      <c r="N36" s="2">
        <v>2033</v>
      </c>
      <c r="O36" s="2">
        <v>2034</v>
      </c>
      <c r="P36" s="2">
        <v>2035</v>
      </c>
      <c r="Q36" s="2">
        <v>2036</v>
      </c>
      <c r="R36" s="2">
        <v>2037</v>
      </c>
      <c r="S36" s="2">
        <v>2038</v>
      </c>
      <c r="T36" s="2">
        <v>2039</v>
      </c>
      <c r="U36" s="2">
        <v>2040</v>
      </c>
      <c r="V36" s="101"/>
      <c r="W36" s="101"/>
      <c r="X36" s="101"/>
      <c r="Y36" s="101"/>
      <c r="Z36" s="101"/>
      <c r="AA36" s="101"/>
      <c r="AB36" s="101"/>
      <c r="AC36" s="101"/>
      <c r="AD36" s="101"/>
      <c r="AE36" s="101"/>
      <c r="AF36" s="101"/>
      <c r="AG36" s="101">
        <v>1</v>
      </c>
      <c r="AH36" s="101">
        <v>2</v>
      </c>
      <c r="AI36" s="101">
        <v>3</v>
      </c>
      <c r="AJ36" s="97"/>
      <c r="AK36" s="72" t="s">
        <v>70</v>
      </c>
      <c r="AL36" s="38"/>
      <c r="AM36" s="38"/>
      <c r="AN36" s="38"/>
      <c r="AO36" s="38"/>
      <c r="AP36" s="38"/>
      <c r="AQ36" s="344"/>
    </row>
    <row r="37" spans="1:43" x14ac:dyDescent="0.3">
      <c r="A37" s="56" t="s">
        <v>679</v>
      </c>
      <c r="B37" s="54">
        <v>10.341100141777424</v>
      </c>
      <c r="C37" s="55">
        <v>10.463125123450398</v>
      </c>
      <c r="D37" s="55">
        <v>10.586589999907114</v>
      </c>
      <c r="E37" s="55">
        <v>10.711511761906017</v>
      </c>
      <c r="F37" s="55">
        <v>10.837907600696509</v>
      </c>
      <c r="G37" s="55">
        <v>10.965794910384727</v>
      </c>
      <c r="H37" s="55">
        <v>11.095191290327268</v>
      </c>
      <c r="I37" s="55">
        <v>11.226114547553131</v>
      </c>
      <c r="J37" s="55">
        <v>11.358582699214258</v>
      </c>
      <c r="K37" s="55">
        <v>11.492613975064986</v>
      </c>
      <c r="L37" s="55">
        <v>11.628226819970752</v>
      </c>
      <c r="M37" s="55">
        <v>11.765439896446409</v>
      </c>
      <c r="N37" s="55">
        <v>11.904272087224477</v>
      </c>
      <c r="O37" s="55">
        <v>12.044742497853724</v>
      </c>
      <c r="P37" s="55">
        <v>12.1868704593284</v>
      </c>
      <c r="Q37" s="55">
        <v>12.330675530748476</v>
      </c>
      <c r="R37" s="55">
        <v>12.476177502011307</v>
      </c>
      <c r="S37" s="55">
        <v>12.623396396535041</v>
      </c>
      <c r="T37" s="55">
        <v>12.772352474014156</v>
      </c>
      <c r="U37" s="55">
        <v>12.923066233207521</v>
      </c>
      <c r="V37" s="55"/>
      <c r="W37" s="55"/>
      <c r="X37" s="55"/>
      <c r="Y37" s="55"/>
      <c r="Z37" s="55"/>
      <c r="AA37" s="55"/>
      <c r="AB37" s="55"/>
      <c r="AC37" s="55"/>
      <c r="AD37" s="55"/>
      <c r="AE37" s="55"/>
      <c r="AF37" s="55"/>
      <c r="AG37" s="55">
        <v>5.2883853960301422E-10</v>
      </c>
      <c r="AH37" s="55">
        <v>5.3507883437032981E-10</v>
      </c>
      <c r="AI37" s="55">
        <v>5.4139276461589966E-10</v>
      </c>
      <c r="AK37" s="38"/>
      <c r="AL37" s="72">
        <v>2021</v>
      </c>
      <c r="AM37" s="72">
        <v>2025</v>
      </c>
      <c r="AN37" s="72">
        <v>2030</v>
      </c>
      <c r="AO37" s="72">
        <v>2035</v>
      </c>
      <c r="AP37" s="72">
        <v>2040</v>
      </c>
      <c r="AQ37" s="343" t="s">
        <v>30</v>
      </c>
    </row>
    <row r="38" spans="1:43" x14ac:dyDescent="0.3">
      <c r="A38" s="56" t="s">
        <v>59</v>
      </c>
      <c r="B38" s="54">
        <v>6.1322723840740112</v>
      </c>
      <c r="C38" s="55">
        <v>6.2046331982060847</v>
      </c>
      <c r="D38" s="55">
        <v>6.2778478699449165</v>
      </c>
      <c r="E38" s="55">
        <v>6.3519264748102664</v>
      </c>
      <c r="F38" s="55">
        <v>6.4268792072130276</v>
      </c>
      <c r="G38" s="55">
        <v>6.502716381858141</v>
      </c>
      <c r="H38" s="55">
        <v>6.5794484351640676</v>
      </c>
      <c r="I38" s="55">
        <v>6.657085926699005</v>
      </c>
      <c r="J38" s="55">
        <v>6.735639540634053</v>
      </c>
      <c r="K38" s="55">
        <v>6.8151200872135353</v>
      </c>
      <c r="L38" s="55">
        <v>6.8955385042426549</v>
      </c>
      <c r="M38" s="55">
        <v>6.9769058585927191</v>
      </c>
      <c r="N38" s="55">
        <v>7.0592333477241134</v>
      </c>
      <c r="O38" s="55">
        <v>7.1425323012272566</v>
      </c>
      <c r="P38" s="55">
        <v>7.2268141823817391</v>
      </c>
      <c r="Q38" s="55">
        <v>7.3120905897338444</v>
      </c>
      <c r="R38" s="55">
        <v>7.398373258692704</v>
      </c>
      <c r="S38" s="55">
        <v>7.4856740631452778</v>
      </c>
      <c r="T38" s="55">
        <v>7.5740050170903919</v>
      </c>
      <c r="U38" s="55">
        <v>7.6633782762920584</v>
      </c>
      <c r="V38" s="55"/>
      <c r="W38" s="55"/>
      <c r="X38" s="55"/>
      <c r="Y38" s="55"/>
      <c r="Z38" s="55"/>
      <c r="AA38" s="55"/>
      <c r="AB38" s="55"/>
      <c r="AC38" s="55"/>
      <c r="AD38" s="55"/>
      <c r="AE38" s="55"/>
      <c r="AF38" s="55"/>
      <c r="AG38" s="55">
        <v>3.1360125398458735E-10</v>
      </c>
      <c r="AH38" s="55">
        <v>3.1730174878160547E-10</v>
      </c>
      <c r="AI38" s="55">
        <v>3.2104590941722843E-10</v>
      </c>
      <c r="AK38" s="38" t="s">
        <v>43</v>
      </c>
      <c r="AL38" s="342">
        <v>9.6942474243846041E-2</v>
      </c>
      <c r="AM38" s="342">
        <v>0.11799488074872817</v>
      </c>
      <c r="AN38" s="342">
        <v>0.13926554367307989</v>
      </c>
      <c r="AO38" s="342">
        <v>0.1775527369369132</v>
      </c>
      <c r="AP38" s="342">
        <v>0.1775527369369132</v>
      </c>
      <c r="AQ38" s="343">
        <v>0.70930837253948054</v>
      </c>
    </row>
    <row r="39" spans="1:43" x14ac:dyDescent="0.3">
      <c r="A39" s="56" t="s">
        <v>60</v>
      </c>
      <c r="B39" s="54">
        <v>2.7507326377127947</v>
      </c>
      <c r="C39" s="55">
        <v>2.783191282837806</v>
      </c>
      <c r="D39" s="55">
        <v>2.8160329399752921</v>
      </c>
      <c r="E39" s="55">
        <v>2.8492621286670006</v>
      </c>
      <c r="F39" s="55">
        <v>2.8828834217852712</v>
      </c>
      <c r="G39" s="55">
        <v>2.916901446162337</v>
      </c>
      <c r="H39" s="55">
        <v>2.9513208832270528</v>
      </c>
      <c r="I39" s="55">
        <v>2.9861464696491327</v>
      </c>
      <c r="J39" s="55">
        <v>3.0213829979909925</v>
      </c>
      <c r="K39" s="55">
        <v>3.0570353173672862</v>
      </c>
      <c r="L39" s="55">
        <v>3.0931083341122201</v>
      </c>
      <c r="M39" s="55">
        <v>3.1296070124547448</v>
      </c>
      <c r="N39" s="55">
        <v>3.1665363752017108</v>
      </c>
      <c r="O39" s="55">
        <v>3.2039015044290906</v>
      </c>
      <c r="P39" s="55">
        <v>3.2417075421813539</v>
      </c>
      <c r="Q39" s="55">
        <v>3.2799596911790942</v>
      </c>
      <c r="R39" s="55">
        <v>3.3186632155350075</v>
      </c>
      <c r="S39" s="55">
        <v>3.3578234414783208</v>
      </c>
      <c r="T39" s="55">
        <v>3.3974457580877653</v>
      </c>
      <c r="U39" s="55">
        <v>3.4375356180332006</v>
      </c>
      <c r="V39" s="55"/>
      <c r="W39" s="55"/>
      <c r="X39" s="55"/>
      <c r="Y39" s="55"/>
      <c r="Z39" s="55"/>
      <c r="AA39" s="55"/>
      <c r="AB39" s="55"/>
      <c r="AC39" s="55"/>
      <c r="AD39" s="55"/>
      <c r="AE39" s="55"/>
      <c r="AF39" s="55"/>
      <c r="AG39" s="55">
        <v>1.4067105153440178E-10</v>
      </c>
      <c r="AH39" s="55">
        <v>1.4233096994250771E-10</v>
      </c>
      <c r="AI39" s="55">
        <v>1.4401047538782932E-10</v>
      </c>
      <c r="AK39" s="38" t="s">
        <v>71</v>
      </c>
      <c r="AL39" s="342">
        <v>7.3405545516079945E-2</v>
      </c>
      <c r="AM39" s="342">
        <v>8.934658060901543E-2</v>
      </c>
      <c r="AN39" s="342">
        <v>0.10545288104780183</v>
      </c>
      <c r="AO39" s="342">
        <v>0.13444422183761748</v>
      </c>
      <c r="AP39" s="342">
        <v>0.13444422183761748</v>
      </c>
      <c r="AQ39" s="343">
        <v>0.5370934508481322</v>
      </c>
    </row>
    <row r="40" spans="1:43" x14ac:dyDescent="0.3">
      <c r="A40" s="56" t="s">
        <v>61</v>
      </c>
      <c r="B40" s="54">
        <v>1.0858155148866295</v>
      </c>
      <c r="C40" s="55">
        <v>1.0986281379622918</v>
      </c>
      <c r="D40" s="55">
        <v>1.1115919499902469</v>
      </c>
      <c r="E40" s="55">
        <v>1.1247087350001317</v>
      </c>
      <c r="F40" s="55">
        <v>1.1379802980731333</v>
      </c>
      <c r="G40" s="55">
        <v>1.1514084655903962</v>
      </c>
      <c r="H40" s="55">
        <v>1.1649950854843629</v>
      </c>
      <c r="I40" s="55">
        <v>1.1787420274930787</v>
      </c>
      <c r="J40" s="55">
        <v>1.1926511834174971</v>
      </c>
      <c r="K40" s="55">
        <v>1.2067244673818234</v>
      </c>
      <c r="L40" s="55">
        <v>1.2209638160969289</v>
      </c>
      <c r="M40" s="55">
        <v>1.2353711891268728</v>
      </c>
      <c r="N40" s="55">
        <v>1.2499485691585701</v>
      </c>
      <c r="O40" s="55">
        <v>1.264697962274641</v>
      </c>
      <c r="P40" s="55">
        <v>1.279621398229482</v>
      </c>
      <c r="Q40" s="55">
        <v>1.2947209307285898</v>
      </c>
      <c r="R40" s="55">
        <v>1.3099986377111872</v>
      </c>
      <c r="S40" s="55">
        <v>1.3254566216361794</v>
      </c>
      <c r="T40" s="55">
        <v>1.3410970097714863</v>
      </c>
      <c r="U40" s="55">
        <v>1.3569219544867896</v>
      </c>
      <c r="V40" s="55"/>
      <c r="W40" s="55"/>
      <c r="X40" s="55"/>
      <c r="Y40" s="55"/>
      <c r="Z40" s="55"/>
      <c r="AA40" s="55"/>
      <c r="AB40" s="55"/>
      <c r="AC40" s="55"/>
      <c r="AD40" s="55"/>
      <c r="AE40" s="55"/>
      <c r="AF40" s="55"/>
      <c r="AG40" s="55">
        <v>5.552804665831649E-11</v>
      </c>
      <c r="AH40" s="55">
        <v>5.6183277608884623E-11</v>
      </c>
      <c r="AI40" s="55">
        <v>5.6846240284669462E-11</v>
      </c>
      <c r="AK40" s="38" t="s">
        <v>72</v>
      </c>
      <c r="AL40" s="342">
        <v>3.1163468512224825E-2</v>
      </c>
      <c r="AM40" s="342">
        <v>3.7931049104104539E-2</v>
      </c>
      <c r="AN40" s="342">
        <v>4.4768791171733505E-2</v>
      </c>
      <c r="AO40" s="342">
        <v>5.7076726893465692E-2</v>
      </c>
      <c r="AP40" s="342">
        <v>5.7076726893465692E-2</v>
      </c>
      <c r="AQ40" s="343">
        <v>0.22801676257499426</v>
      </c>
    </row>
    <row r="41" spans="1:43" x14ac:dyDescent="0.3">
      <c r="A41" s="56" t="s">
        <v>62</v>
      </c>
      <c r="B41" s="54">
        <v>0.4860317066635389</v>
      </c>
      <c r="C41" s="55">
        <v>0.49176688080216868</v>
      </c>
      <c r="D41" s="55">
        <v>0.49756972999563426</v>
      </c>
      <c r="E41" s="55">
        <v>0.50344105280958273</v>
      </c>
      <c r="F41" s="55">
        <v>0.50938165723273587</v>
      </c>
      <c r="G41" s="55">
        <v>0.51539236078808215</v>
      </c>
      <c r="H41" s="55">
        <v>0.52147399064538147</v>
      </c>
      <c r="I41" s="55">
        <v>0.52762738373499707</v>
      </c>
      <c r="J41" s="55">
        <v>0.53385338686307005</v>
      </c>
      <c r="K41" s="55">
        <v>0.54015285682805425</v>
      </c>
      <c r="L41" s="55">
        <v>0.54652666053862531</v>
      </c>
      <c r="M41" s="55">
        <v>0.55297567513298118</v>
      </c>
      <c r="N41" s="55">
        <v>0.55950078809955039</v>
      </c>
      <c r="O41" s="55">
        <v>0.566102897399125</v>
      </c>
      <c r="P41" s="55">
        <v>0.57278291158843475</v>
      </c>
      <c r="Q41" s="55">
        <v>0.57954174994517826</v>
      </c>
      <c r="R41" s="55">
        <v>0.58638034259453142</v>
      </c>
      <c r="S41" s="55">
        <v>0.59329963063714686</v>
      </c>
      <c r="T41" s="55">
        <v>0.60030056627866524</v>
      </c>
      <c r="U41" s="55">
        <v>0.60738411296075345</v>
      </c>
      <c r="V41" s="55"/>
      <c r="W41" s="55"/>
      <c r="X41" s="55"/>
      <c r="Y41" s="55"/>
      <c r="Z41" s="55"/>
      <c r="AA41" s="55"/>
      <c r="AB41" s="55"/>
      <c r="AC41" s="55"/>
      <c r="AD41" s="55"/>
      <c r="AE41" s="55"/>
      <c r="AF41" s="55"/>
      <c r="AG41" s="55">
        <v>2.4855411361341665E-11</v>
      </c>
      <c r="AH41" s="55">
        <v>2.5148705215405496E-11</v>
      </c>
      <c r="AI41" s="55">
        <v>2.5445459936947282E-11</v>
      </c>
      <c r="AK41" s="38" t="s">
        <v>73</v>
      </c>
      <c r="AL41" s="342">
        <v>0.27335126845567503</v>
      </c>
      <c r="AM41" s="342">
        <v>0.33271329802053679</v>
      </c>
      <c r="AN41" s="342">
        <v>0.39269075100610201</v>
      </c>
      <c r="AO41" s="342">
        <v>0.50065016638011994</v>
      </c>
      <c r="AP41" s="342">
        <v>0.50065016638011994</v>
      </c>
      <c r="AQ41" s="343">
        <v>2.0000556502425537</v>
      </c>
    </row>
    <row r="42" spans="1:43" x14ac:dyDescent="0.3">
      <c r="A42" s="56" t="s">
        <v>63</v>
      </c>
      <c r="B42" s="54">
        <v>3.102330042533227E-2</v>
      </c>
      <c r="C42" s="55">
        <v>3.1389375370351191E-2</v>
      </c>
      <c r="D42" s="55">
        <v>3.1759769999721334E-2</v>
      </c>
      <c r="E42" s="55">
        <v>3.2134535285718045E-2</v>
      </c>
      <c r="F42" s="55">
        <v>3.2513722802089522E-2</v>
      </c>
      <c r="G42" s="55">
        <v>3.2897384731154174E-2</v>
      </c>
      <c r="H42" s="55">
        <v>3.3285573870981799E-2</v>
      </c>
      <c r="I42" s="55">
        <v>3.367834364265939E-2</v>
      </c>
      <c r="J42" s="55">
        <v>3.4075748097642772E-2</v>
      </c>
      <c r="K42" s="55">
        <v>3.4477841925194951E-2</v>
      </c>
      <c r="L42" s="55">
        <v>3.4884680459912255E-2</v>
      </c>
      <c r="M42" s="55">
        <v>3.5296319689339224E-2</v>
      </c>
      <c r="N42" s="55">
        <v>3.5712816261673427E-2</v>
      </c>
      <c r="O42" s="55">
        <v>3.6134227493561169E-2</v>
      </c>
      <c r="P42" s="55">
        <v>3.6560611377985192E-2</v>
      </c>
      <c r="Q42" s="55">
        <v>3.6992026592245424E-2</v>
      </c>
      <c r="R42" s="55">
        <v>3.7428532506033917E-2</v>
      </c>
      <c r="S42" s="55">
        <v>3.7870189189605122E-2</v>
      </c>
      <c r="T42" s="55">
        <v>3.8317057422042458E-2</v>
      </c>
      <c r="U42" s="55">
        <v>3.8769198699622559E-2</v>
      </c>
      <c r="V42" s="55"/>
      <c r="W42" s="55"/>
      <c r="X42" s="55"/>
      <c r="Y42" s="55"/>
      <c r="Z42" s="55"/>
      <c r="AA42" s="55"/>
      <c r="AB42" s="55"/>
      <c r="AC42" s="55"/>
      <c r="AD42" s="55"/>
      <c r="AE42" s="55"/>
      <c r="AF42" s="55"/>
      <c r="AG42" s="55">
        <v>1.5865156188090425E-12</v>
      </c>
      <c r="AH42" s="55">
        <v>1.6052365031109891E-12</v>
      </c>
      <c r="AI42" s="55">
        <v>1.6241782938476989E-12</v>
      </c>
      <c r="AK42" s="38" t="s">
        <v>74</v>
      </c>
      <c r="AL42" s="342">
        <v>0.76644095288224379</v>
      </c>
      <c r="AM42" s="342">
        <v>0.93288426504157318</v>
      </c>
      <c r="AN42" s="342">
        <v>1.1010531434133985</v>
      </c>
      <c r="AO42" s="342">
        <v>1.4037571244826856</v>
      </c>
      <c r="AP42" s="342">
        <v>1.4037571244826856</v>
      </c>
      <c r="AQ42" s="343">
        <v>5.6078926103025868</v>
      </c>
    </row>
    <row r="43" spans="1:43" x14ac:dyDescent="0.3">
      <c r="A43" s="56" t="s">
        <v>64</v>
      </c>
      <c r="B43" s="54">
        <v>3.9891745222929943E-3</v>
      </c>
      <c r="C43" s="55">
        <v>3.9891745222929943E-3</v>
      </c>
      <c r="D43" s="55">
        <v>3.9891745222929943E-3</v>
      </c>
      <c r="E43" s="55">
        <v>3.9891745222929943E-3</v>
      </c>
      <c r="F43" s="55">
        <v>3.9891745222929943E-3</v>
      </c>
      <c r="G43" s="55">
        <v>3.9891745222929943E-3</v>
      </c>
      <c r="H43" s="55">
        <v>3.9891745222929943E-3</v>
      </c>
      <c r="I43" s="55">
        <v>3.9891745222929943E-3</v>
      </c>
      <c r="J43" s="55">
        <v>3.9891745222929943E-3</v>
      </c>
      <c r="K43" s="55">
        <v>3.9891745222929943E-3</v>
      </c>
      <c r="L43" s="55">
        <v>3.9891745222929943E-3</v>
      </c>
      <c r="M43" s="55">
        <v>3.9891745222929943E-3</v>
      </c>
      <c r="N43" s="55">
        <v>3.9891745222929943E-3</v>
      </c>
      <c r="O43" s="55">
        <v>3.9891745222929943E-3</v>
      </c>
      <c r="P43" s="55">
        <v>3.9891745222929943E-3</v>
      </c>
      <c r="Q43" s="55">
        <v>3.9891745222929943E-3</v>
      </c>
      <c r="R43" s="55">
        <v>3.9891745222929943E-3</v>
      </c>
      <c r="S43" s="55">
        <v>3.9891745222929943E-3</v>
      </c>
      <c r="T43" s="55">
        <v>3.9891745222929943E-3</v>
      </c>
      <c r="U43" s="55">
        <v>3.9891745222929943E-3</v>
      </c>
      <c r="V43" s="55"/>
      <c r="W43" s="55"/>
      <c r="X43" s="55"/>
      <c r="Y43" s="55"/>
      <c r="Z43" s="55"/>
      <c r="AA43" s="55"/>
      <c r="AB43" s="55"/>
      <c r="AC43" s="55"/>
      <c r="AD43" s="55"/>
      <c r="AE43" s="55"/>
      <c r="AF43" s="55"/>
      <c r="AG43" s="55">
        <v>2.040043321955856E-13</v>
      </c>
      <c r="AH43" s="55">
        <v>2.064115833154935E-13</v>
      </c>
      <c r="AI43" s="55">
        <v>2.0884723999861633E-13</v>
      </c>
      <c r="AK43" s="38" t="s">
        <v>75</v>
      </c>
      <c r="AL43" s="342">
        <v>5.638876799113584</v>
      </c>
      <c r="AM43" s="342">
        <v>6.8634373184508934</v>
      </c>
      <c r="AN43" s="342">
        <v>8.1006932127474691</v>
      </c>
      <c r="AO43" s="342">
        <v>10.327753822481316</v>
      </c>
      <c r="AP43" s="342">
        <v>10.327753822481316</v>
      </c>
      <c r="AQ43" s="343">
        <v>41.258514975274579</v>
      </c>
    </row>
    <row r="44" spans="1:43" x14ac:dyDescent="0.3">
      <c r="A44" s="56"/>
      <c r="B44" s="54"/>
      <c r="C44" s="55"/>
      <c r="AK44" s="38" t="s">
        <v>602</v>
      </c>
      <c r="AL44" s="342">
        <v>17.026345827024524</v>
      </c>
      <c r="AM44" s="342">
        <v>20.723853616454381</v>
      </c>
      <c r="AN44" s="342">
        <v>24.459694544230903</v>
      </c>
      <c r="AO44" s="342">
        <v>31.184208214228676</v>
      </c>
      <c r="AP44" s="342">
        <v>31.184208214228676</v>
      </c>
      <c r="AQ44" s="343">
        <v>124.57831041616716</v>
      </c>
    </row>
    <row r="45" spans="1:43" ht="15.6" x14ac:dyDescent="0.3">
      <c r="A45" s="84"/>
    </row>
    <row r="46" spans="1:43" x14ac:dyDescent="0.3">
      <c r="A46" s="2" t="s">
        <v>185</v>
      </c>
    </row>
    <row r="47" spans="1:43" x14ac:dyDescent="0.3">
      <c r="B47" s="2">
        <v>2021</v>
      </c>
      <c r="C47" s="2">
        <v>2022</v>
      </c>
      <c r="D47" s="2">
        <v>2023</v>
      </c>
      <c r="E47" s="2">
        <v>2024</v>
      </c>
      <c r="F47" s="2">
        <v>2025</v>
      </c>
      <c r="G47" s="2">
        <v>2026</v>
      </c>
      <c r="H47" s="2">
        <v>2027</v>
      </c>
      <c r="I47" s="2">
        <v>2028</v>
      </c>
      <c r="J47" s="2">
        <v>2029</v>
      </c>
      <c r="K47" s="2">
        <v>2030</v>
      </c>
      <c r="L47" s="2">
        <v>2031</v>
      </c>
      <c r="M47" s="2">
        <v>2032</v>
      </c>
      <c r="N47" s="2">
        <v>2033</v>
      </c>
      <c r="O47" s="2">
        <v>2034</v>
      </c>
      <c r="P47" s="2">
        <v>2035</v>
      </c>
      <c r="Q47" s="2">
        <v>2036</v>
      </c>
      <c r="R47" s="2">
        <v>2037</v>
      </c>
      <c r="S47" s="2">
        <v>2038</v>
      </c>
      <c r="T47" s="2">
        <v>2039</v>
      </c>
      <c r="U47" s="2">
        <v>2040</v>
      </c>
      <c r="V47" s="2"/>
      <c r="W47" s="2"/>
      <c r="X47" s="2"/>
      <c r="Y47" s="2"/>
      <c r="Z47" s="2"/>
      <c r="AA47" s="2"/>
      <c r="AB47" s="2"/>
      <c r="AC47" s="2"/>
      <c r="AD47" s="2"/>
      <c r="AE47" s="2"/>
      <c r="AF47" s="2"/>
    </row>
    <row r="48" spans="1:43" x14ac:dyDescent="0.3">
      <c r="A48" t="s">
        <v>66</v>
      </c>
      <c r="B48" s="1">
        <v>441513.3590212831</v>
      </c>
      <c r="C48" s="1">
        <v>451226.6529197513</v>
      </c>
      <c r="D48" s="1">
        <v>461153.63928398583</v>
      </c>
      <c r="E48" s="1">
        <v>471299.01934823347</v>
      </c>
      <c r="F48" s="1">
        <v>481667.59777389461</v>
      </c>
      <c r="G48" s="1">
        <v>492264.2849249203</v>
      </c>
      <c r="H48" s="1">
        <v>503094.09919326851</v>
      </c>
      <c r="I48" s="1">
        <v>514162.16937552043</v>
      </c>
      <c r="J48" s="1">
        <v>525473.73710178188</v>
      </c>
      <c r="K48" s="1">
        <v>537034.15931802115</v>
      </c>
      <c r="L48" s="1">
        <v>548848.91082301759</v>
      </c>
      <c r="M48" s="1">
        <v>560923.58686112403</v>
      </c>
      <c r="N48" s="1">
        <v>573263.90577206877</v>
      </c>
      <c r="O48" s="1">
        <v>585875.71169905434</v>
      </c>
      <c r="P48" s="1">
        <v>598764.97735643352</v>
      </c>
      <c r="Q48" s="1">
        <v>611937.80685827509</v>
      </c>
      <c r="R48" s="1">
        <v>625400.43860915711</v>
      </c>
      <c r="S48" s="1">
        <v>639159.24825855857</v>
      </c>
      <c r="T48" s="1">
        <v>653220.75172024686</v>
      </c>
      <c r="U48" s="1">
        <v>667591.60825809231</v>
      </c>
      <c r="V48" s="1"/>
      <c r="W48" s="1"/>
      <c r="X48" s="1"/>
      <c r="Y48" s="1"/>
      <c r="Z48" s="1"/>
      <c r="AA48" s="1"/>
      <c r="AB48" s="1"/>
      <c r="AC48" s="1"/>
      <c r="AD48" s="1"/>
      <c r="AE48" s="1"/>
      <c r="AF48" s="1"/>
    </row>
    <row r="49" spans="1:32" x14ac:dyDescent="0.3">
      <c r="A49" t="s">
        <v>67</v>
      </c>
      <c r="B49" s="11">
        <v>4.8603249278072122E-3</v>
      </c>
      <c r="C49" s="11">
        <v>4.9672520762189705E-3</v>
      </c>
      <c r="D49" s="11">
        <v>5.0765316218957879E-3</v>
      </c>
      <c r="E49" s="11">
        <v>5.1882153175774942E-3</v>
      </c>
      <c r="F49" s="11">
        <v>5.3023560545641998E-3</v>
      </c>
      <c r="G49" s="11">
        <v>5.4190078877646118E-3</v>
      </c>
      <c r="H49" s="11">
        <v>5.5382260612954334E-3</v>
      </c>
      <c r="I49" s="11">
        <v>5.6600670346439331E-3</v>
      </c>
      <c r="J49" s="11">
        <v>5.7845885094060991E-3</v>
      </c>
      <c r="K49" s="11">
        <v>5.9118494566130341E-3</v>
      </c>
      <c r="L49" s="11">
        <v>6.0419101446585206E-3</v>
      </c>
      <c r="M49" s="11">
        <v>6.1748321678410083E-3</v>
      </c>
      <c r="N49" s="11">
        <v>6.3106784755335111E-3</v>
      </c>
      <c r="O49" s="11">
        <v>6.4495134019952483E-3</v>
      </c>
      <c r="P49" s="11">
        <v>6.5914026968391442E-3</v>
      </c>
      <c r="Q49" s="11">
        <v>6.7364135561696053E-3</v>
      </c>
      <c r="R49" s="11">
        <v>6.8846146544053362E-3</v>
      </c>
      <c r="S49" s="11">
        <v>7.0360761768022547E-3</v>
      </c>
      <c r="T49" s="11">
        <v>7.1908698526919031E-3</v>
      </c>
      <c r="U49" s="11">
        <v>7.3490689894511263E-3</v>
      </c>
      <c r="V49" s="11"/>
      <c r="W49" s="11"/>
      <c r="X49" s="11"/>
      <c r="Y49" s="11"/>
      <c r="Z49" s="11"/>
      <c r="AA49" s="11"/>
      <c r="AB49" s="11"/>
      <c r="AC49" s="11"/>
      <c r="AD49" s="11"/>
      <c r="AE49" s="11"/>
      <c r="AF49" s="11"/>
    </row>
    <row r="50" spans="1:32" x14ac:dyDescent="0.3">
      <c r="A50" t="s">
        <v>68</v>
      </c>
      <c r="B50" s="11">
        <v>0.35348803954379754</v>
      </c>
      <c r="C50" s="11">
        <v>0.36126477641376109</v>
      </c>
      <c r="D50" s="11">
        <v>0.36921260149486385</v>
      </c>
      <c r="E50" s="11">
        <v>0.3773352787277508</v>
      </c>
      <c r="F50" s="11">
        <v>0.3856366548597614</v>
      </c>
      <c r="G50" s="11">
        <v>0.39412066126667605</v>
      </c>
      <c r="H50" s="11">
        <v>0.40279131581454297</v>
      </c>
      <c r="I50" s="11">
        <v>0.4116527247624629</v>
      </c>
      <c r="J50" s="11">
        <v>0.42070908470723706</v>
      </c>
      <c r="K50" s="11">
        <v>0.42996468457079634</v>
      </c>
      <c r="L50" s="11">
        <v>0.43942390763135381</v>
      </c>
      <c r="M50" s="11">
        <v>0.44909123359924363</v>
      </c>
      <c r="N50" s="11">
        <v>0.45897124073842704</v>
      </c>
      <c r="O50" s="11">
        <v>0.46906860803467249</v>
      </c>
      <c r="P50" s="11">
        <v>0.47938811741143528</v>
      </c>
      <c r="Q50" s="11">
        <v>0.48993465599448682</v>
      </c>
      <c r="R50" s="11">
        <v>0.50071321842636551</v>
      </c>
      <c r="S50" s="11">
        <v>0.51172890923174563</v>
      </c>
      <c r="T50" s="11">
        <v>0.52298694523484401</v>
      </c>
      <c r="U50" s="11">
        <v>0.53449265803001067</v>
      </c>
      <c r="V50" s="11"/>
      <c r="W50" s="11"/>
      <c r="X50" s="11"/>
      <c r="Y50" s="11"/>
      <c r="Z50" s="11"/>
      <c r="AA50" s="11"/>
      <c r="AB50" s="11"/>
      <c r="AC50" s="11"/>
      <c r="AD50" s="11"/>
      <c r="AE50" s="11"/>
      <c r="AF50" s="11"/>
    </row>
    <row r="51" spans="1:32" x14ac:dyDescent="0.3">
      <c r="A51" t="s">
        <v>69</v>
      </c>
      <c r="B51" s="11">
        <v>0.84023344183392701</v>
      </c>
      <c r="C51" s="11">
        <v>0.85871857755427339</v>
      </c>
      <c r="D51" s="11">
        <v>0.87761038626046739</v>
      </c>
      <c r="E51" s="11">
        <v>0.89691781475819754</v>
      </c>
      <c r="F51" s="11">
        <v>0.9166500066828781</v>
      </c>
      <c r="G51" s="11">
        <v>0.93681630682990125</v>
      </c>
      <c r="H51" s="11">
        <v>0.9574262655801592</v>
      </c>
      <c r="I51" s="11">
        <v>0.97848964342292255</v>
      </c>
      <c r="J51" s="11">
        <v>1.000016415578227</v>
      </c>
      <c r="K51" s="11">
        <v>1.022016776720948</v>
      </c>
      <c r="L51" s="11">
        <v>1.0445011458088087</v>
      </c>
      <c r="M51" s="11">
        <v>1.0674801710166026</v>
      </c>
      <c r="N51" s="11">
        <v>1.0909647347789679</v>
      </c>
      <c r="O51" s="11">
        <v>1.1149659589441054</v>
      </c>
      <c r="P51" s="11">
        <v>1.1394952100408757</v>
      </c>
      <c r="Q51" s="11">
        <v>1.164564104661775</v>
      </c>
      <c r="R51" s="11">
        <v>1.190184514964334</v>
      </c>
      <c r="S51" s="11">
        <v>1.2163685742935495</v>
      </c>
      <c r="T51" s="11">
        <v>1.2431286829280075</v>
      </c>
      <c r="U51" s="11">
        <v>1.2704775139524238</v>
      </c>
      <c r="V51" s="11"/>
      <c r="W51" s="11"/>
      <c r="X51" s="11"/>
      <c r="Y51" s="11"/>
      <c r="Z51" s="11"/>
      <c r="AA51" s="11"/>
      <c r="AB51" s="11"/>
      <c r="AC51" s="11"/>
      <c r="AD51" s="11"/>
      <c r="AE51" s="11"/>
      <c r="AF51" s="11"/>
    </row>
    <row r="52" spans="1:32" x14ac:dyDescent="0.3">
      <c r="A52" s="8"/>
    </row>
    <row r="54" spans="1:32" x14ac:dyDescent="0.3">
      <c r="A54" s="2" t="s">
        <v>70</v>
      </c>
    </row>
    <row r="55" spans="1:32" x14ac:dyDescent="0.3">
      <c r="B55" s="2">
        <v>2021</v>
      </c>
      <c r="C55" s="2">
        <v>2022</v>
      </c>
      <c r="D55" s="2">
        <v>2023</v>
      </c>
      <c r="E55" s="2">
        <v>2024</v>
      </c>
      <c r="F55" s="2">
        <v>2025</v>
      </c>
      <c r="G55" s="2">
        <v>2026</v>
      </c>
      <c r="H55" s="2">
        <v>2027</v>
      </c>
      <c r="I55" s="2">
        <v>2028</v>
      </c>
      <c r="J55" s="2">
        <v>2029</v>
      </c>
      <c r="K55" s="2">
        <v>2030</v>
      </c>
      <c r="L55" s="2">
        <v>2031</v>
      </c>
      <c r="M55" s="2">
        <v>2032</v>
      </c>
      <c r="N55" s="2">
        <v>2033</v>
      </c>
      <c r="O55" s="2">
        <v>2034</v>
      </c>
      <c r="P55" s="2">
        <v>2035</v>
      </c>
      <c r="Q55" s="2">
        <v>2036</v>
      </c>
      <c r="R55" s="2">
        <v>2037</v>
      </c>
      <c r="S55" s="2">
        <v>2038</v>
      </c>
      <c r="T55" s="2">
        <v>2039</v>
      </c>
      <c r="U55" s="2">
        <v>2040</v>
      </c>
      <c r="V55" s="2"/>
      <c r="W55" s="2"/>
      <c r="X55" s="2"/>
      <c r="Y55" s="2"/>
      <c r="Z55" s="2"/>
      <c r="AA55" s="2"/>
      <c r="AB55" s="2"/>
      <c r="AC55" s="2"/>
      <c r="AD55" s="2"/>
      <c r="AE55" s="2"/>
      <c r="AF55" s="2"/>
    </row>
    <row r="56" spans="1:32" x14ac:dyDescent="0.3">
      <c r="A56" t="s">
        <v>43</v>
      </c>
      <c r="B56" s="11">
        <v>4.8603249278072122E-3</v>
      </c>
      <c r="C56" s="11">
        <v>4.9672520762189705E-3</v>
      </c>
      <c r="D56" s="11">
        <v>5.0765316218957879E-3</v>
      </c>
      <c r="E56" s="11">
        <v>5.1882153175774942E-3</v>
      </c>
      <c r="F56" s="11">
        <v>5.3023560545641998E-3</v>
      </c>
      <c r="G56" s="11">
        <v>5.4190078877646118E-3</v>
      </c>
      <c r="H56" s="11">
        <v>5.5382260612954334E-3</v>
      </c>
      <c r="I56" s="11">
        <v>5.6600670346439331E-3</v>
      </c>
      <c r="J56" s="11">
        <v>5.7845885094060991E-3</v>
      </c>
      <c r="K56" s="11">
        <v>5.9118494566130341E-3</v>
      </c>
      <c r="L56" s="11">
        <v>6.0419101446585206E-3</v>
      </c>
      <c r="M56" s="11">
        <v>6.1748321678410083E-3</v>
      </c>
      <c r="N56" s="11">
        <v>6.3106784755335111E-3</v>
      </c>
      <c r="O56" s="11">
        <v>6.4495134019952483E-3</v>
      </c>
      <c r="P56" s="11">
        <v>6.5914026968391442E-3</v>
      </c>
      <c r="Q56" s="11">
        <v>6.7364135561696053E-3</v>
      </c>
      <c r="R56" s="11">
        <v>6.8846146544053362E-3</v>
      </c>
      <c r="S56" s="11">
        <v>7.0360761768022547E-3</v>
      </c>
      <c r="T56" s="11">
        <v>7.1908698526919031E-3</v>
      </c>
      <c r="U56" s="11">
        <v>7.3490689894511263E-3</v>
      </c>
      <c r="V56" s="11"/>
      <c r="W56" s="11"/>
      <c r="X56" s="11"/>
      <c r="Y56" s="11"/>
      <c r="Z56" s="11"/>
      <c r="AA56" s="11"/>
      <c r="AB56" s="11"/>
      <c r="AC56" s="11"/>
      <c r="AD56" s="11"/>
      <c r="AE56" s="11"/>
      <c r="AF56" s="11"/>
    </row>
    <row r="57" spans="1:32" x14ac:dyDescent="0.3">
      <c r="A57" t="s">
        <v>71</v>
      </c>
      <c r="B57" s="11">
        <v>3.6802733321378844E-3</v>
      </c>
      <c r="C57" s="11">
        <v>3.7612393454449179E-3</v>
      </c>
      <c r="D57" s="11">
        <v>3.8439866110447063E-3</v>
      </c>
      <c r="E57" s="11">
        <v>3.9285543164876893E-3</v>
      </c>
      <c r="F57" s="11">
        <v>4.0149825114504196E-3</v>
      </c>
      <c r="G57" s="11">
        <v>4.1033121267023279E-3</v>
      </c>
      <c r="H57" s="11">
        <v>4.1935849934897794E-3</v>
      </c>
      <c r="I57" s="11">
        <v>4.2858438633465541E-3</v>
      </c>
      <c r="J57" s="11">
        <v>4.3801324283401786E-3</v>
      </c>
      <c r="K57" s="11">
        <v>4.476495341763663E-3</v>
      </c>
      <c r="L57" s="11">
        <v>4.5749782392824623E-3</v>
      </c>
      <c r="M57" s="11">
        <v>4.6756277605466776E-3</v>
      </c>
      <c r="N57" s="11">
        <v>4.7784915712787042E-3</v>
      </c>
      <c r="O57" s="11">
        <v>4.8836183858468373E-3</v>
      </c>
      <c r="P57" s="11">
        <v>4.9910579903354674E-3</v>
      </c>
      <c r="Q57" s="11">
        <v>5.1008612661228468E-3</v>
      </c>
      <c r="R57" s="11">
        <v>5.2130802139775502E-3</v>
      </c>
      <c r="S57" s="11">
        <v>5.3277679786850564E-3</v>
      </c>
      <c r="T57" s="11">
        <v>5.4449788742161279E-3</v>
      </c>
      <c r="U57" s="11">
        <v>5.5647684094488831E-3</v>
      </c>
      <c r="V57" s="11"/>
      <c r="W57" s="11"/>
      <c r="X57" s="11"/>
      <c r="Y57" s="11"/>
      <c r="Z57" s="11"/>
      <c r="AA57" s="11"/>
      <c r="AB57" s="11"/>
      <c r="AC57" s="11"/>
      <c r="AD57" s="11"/>
      <c r="AE57" s="11"/>
      <c r="AF57" s="11"/>
    </row>
    <row r="58" spans="1:32" x14ac:dyDescent="0.3">
      <c r="A58" t="s">
        <v>72</v>
      </c>
      <c r="B58" s="11">
        <v>1.5624171347835853E-3</v>
      </c>
      <c r="C58" s="11">
        <v>1.5967903117488241E-3</v>
      </c>
      <c r="D58" s="11">
        <v>1.6319196986072982E-3</v>
      </c>
      <c r="E58" s="11">
        <v>1.6678219319766587E-3</v>
      </c>
      <c r="F58" s="11">
        <v>1.7045140144801455E-3</v>
      </c>
      <c r="G58" s="11">
        <v>1.7420133227987083E-3</v>
      </c>
      <c r="H58" s="11">
        <v>1.7803376159002801E-3</v>
      </c>
      <c r="I58" s="11">
        <v>1.8195050434500861E-3</v>
      </c>
      <c r="J58" s="11">
        <v>1.8595341544059879E-3</v>
      </c>
      <c r="K58" s="11">
        <v>1.90044390580292E-3</v>
      </c>
      <c r="L58" s="11">
        <v>1.942253671730584E-3</v>
      </c>
      <c r="M58" s="11">
        <v>1.9849832525086568E-3</v>
      </c>
      <c r="N58" s="11">
        <v>2.0286528840638479E-3</v>
      </c>
      <c r="O58" s="11">
        <v>2.0732832475132525E-3</v>
      </c>
      <c r="P58" s="11">
        <v>2.1188954789585442E-3</v>
      </c>
      <c r="Q58" s="11">
        <v>2.1655111794956321E-3</v>
      </c>
      <c r="R58" s="11">
        <v>2.2131524254445359E-3</v>
      </c>
      <c r="S58" s="11">
        <v>2.2618417788043159E-3</v>
      </c>
      <c r="T58" s="11">
        <v>2.3116022979380109E-3</v>
      </c>
      <c r="U58" s="11">
        <v>2.3624575484926472E-3</v>
      </c>
      <c r="V58" s="11"/>
      <c r="W58" s="11"/>
      <c r="X58" s="11"/>
      <c r="Y58" s="11"/>
      <c r="Z58" s="11"/>
      <c r="AA58" s="11"/>
      <c r="AB58" s="11"/>
      <c r="AC58" s="11"/>
      <c r="AD58" s="11"/>
      <c r="AE58" s="11"/>
      <c r="AF58" s="11"/>
    </row>
    <row r="59" spans="1:32" x14ac:dyDescent="0.3">
      <c r="A59" t="s">
        <v>73</v>
      </c>
      <c r="B59" s="11">
        <v>1.3704787240946424E-2</v>
      </c>
      <c r="C59" s="11">
        <v>1.4006292560247246E-2</v>
      </c>
      <c r="D59" s="11">
        <v>1.4314430996572687E-2</v>
      </c>
      <c r="E59" s="11">
        <v>1.4629348478497282E-2</v>
      </c>
      <c r="F59" s="11">
        <v>1.4951194145024226E-2</v>
      </c>
      <c r="G59" s="11">
        <v>1.5280120416214755E-2</v>
      </c>
      <c r="H59" s="11">
        <v>1.5616283065371482E-2</v>
      </c>
      <c r="I59" s="11">
        <v>1.595984129280965E-2</v>
      </c>
      <c r="J59" s="11">
        <v>1.6310957801251465E-2</v>
      </c>
      <c r="K59" s="11">
        <v>1.6669798872879001E-2</v>
      </c>
      <c r="L59" s="11">
        <v>1.7036534448082334E-2</v>
      </c>
      <c r="M59" s="11">
        <v>1.7411338205940149E-2</v>
      </c>
      <c r="N59" s="11">
        <v>1.7794387646470837E-2</v>
      </c>
      <c r="O59" s="11">
        <v>1.8185864174693193E-2</v>
      </c>
      <c r="P59" s="11">
        <v>1.8585953186536441E-2</v>
      </c>
      <c r="Q59" s="11">
        <v>1.8994844156640246E-2</v>
      </c>
      <c r="R59" s="11">
        <v>1.941273072808633E-2</v>
      </c>
      <c r="S59" s="11">
        <v>1.9839810804104231E-2</v>
      </c>
      <c r="T59" s="11">
        <v>2.0276286641794525E-2</v>
      </c>
      <c r="U59" s="11">
        <v>2.0722364947914008E-2</v>
      </c>
      <c r="V59" s="11"/>
      <c r="W59" s="11"/>
      <c r="X59" s="11"/>
      <c r="Y59" s="11"/>
      <c r="Z59" s="11"/>
      <c r="AA59" s="11"/>
      <c r="AB59" s="11"/>
      <c r="AC59" s="11"/>
      <c r="AD59" s="11"/>
      <c r="AE59" s="11"/>
      <c r="AF59" s="11"/>
    </row>
    <row r="60" spans="1:32" x14ac:dyDescent="0.3">
      <c r="A60" t="s">
        <v>74</v>
      </c>
      <c r="B60" s="11">
        <v>3.8426418327386122E-2</v>
      </c>
      <c r="C60" s="11">
        <v>3.9271799530588618E-2</v>
      </c>
      <c r="D60" s="11">
        <v>4.0135779120261561E-2</v>
      </c>
      <c r="E60" s="11">
        <v>4.1018766260907308E-2</v>
      </c>
      <c r="F60" s="11">
        <v>4.1921179118647282E-2</v>
      </c>
      <c r="G60" s="11">
        <v>4.2843445059257509E-2</v>
      </c>
      <c r="H60" s="11">
        <v>4.3786000850561183E-2</v>
      </c>
      <c r="I60" s="11">
        <v>4.4749292869273524E-2</v>
      </c>
      <c r="J60" s="11">
        <v>4.5733777312397542E-2</v>
      </c>
      <c r="K60" s="11">
        <v>4.673992041327029E-2</v>
      </c>
      <c r="L60" s="11">
        <v>4.7768198662362232E-2</v>
      </c>
      <c r="M60" s="11">
        <v>4.8819099032934209E-2</v>
      </c>
      <c r="N60" s="11">
        <v>4.9893119211658767E-2</v>
      </c>
      <c r="O60" s="11">
        <v>5.0990767834315262E-2</v>
      </c>
      <c r="P60" s="11">
        <v>5.2112564726670203E-2</v>
      </c>
      <c r="Q60" s="11">
        <v>5.3259041150656938E-2</v>
      </c>
      <c r="R60" s="11">
        <v>5.4430740055971392E-2</v>
      </c>
      <c r="S60" s="11">
        <v>5.5628216337202774E-2</v>
      </c>
      <c r="T60" s="11">
        <v>5.6852037096621226E-2</v>
      </c>
      <c r="U60" s="11">
        <v>5.8102781912746905E-2</v>
      </c>
      <c r="V60" s="11"/>
      <c r="W60" s="11"/>
      <c r="X60" s="11"/>
      <c r="Y60" s="11"/>
      <c r="Z60" s="11"/>
      <c r="AA60" s="11"/>
      <c r="AB60" s="11"/>
      <c r="AC60" s="11"/>
      <c r="AD60" s="11"/>
      <c r="AE60" s="11"/>
      <c r="AF60" s="11"/>
    </row>
    <row r="61" spans="1:32" x14ac:dyDescent="0.3">
      <c r="A61" t="s">
        <v>75</v>
      </c>
      <c r="B61" s="11">
        <v>0.28271171831892139</v>
      </c>
      <c r="C61" s="11">
        <v>0.28893137612193764</v>
      </c>
      <c r="D61" s="11">
        <v>0.2952878663966203</v>
      </c>
      <c r="E61" s="11">
        <v>0.30178419945734591</v>
      </c>
      <c r="F61" s="11">
        <v>0.30842345184540759</v>
      </c>
      <c r="G61" s="11">
        <v>0.31520876778600648</v>
      </c>
      <c r="H61" s="11">
        <v>0.32214336067729865</v>
      </c>
      <c r="I61" s="11">
        <v>0.32923051461219921</v>
      </c>
      <c r="J61" s="11">
        <v>0.33647358593366755</v>
      </c>
      <c r="K61" s="11">
        <v>0.34387600482420827</v>
      </c>
      <c r="L61" s="11">
        <v>0.35144127693034083</v>
      </c>
      <c r="M61" s="11">
        <v>0.35917298502280837</v>
      </c>
      <c r="N61" s="11">
        <v>0.36707479069331017</v>
      </c>
      <c r="O61" s="11">
        <v>0.37515043608856302</v>
      </c>
      <c r="P61" s="11">
        <v>0.38340374568251145</v>
      </c>
      <c r="Q61" s="11">
        <v>0.39183862808752667</v>
      </c>
      <c r="R61" s="11">
        <v>0.40045907790545221</v>
      </c>
      <c r="S61" s="11">
        <v>0.4092691776193722</v>
      </c>
      <c r="T61" s="11">
        <v>0.41827309952699843</v>
      </c>
      <c r="U61" s="11">
        <v>0.42747510771659247</v>
      </c>
      <c r="V61" s="11"/>
      <c r="W61" s="11"/>
      <c r="X61" s="11"/>
      <c r="Y61" s="11"/>
      <c r="Z61" s="11"/>
      <c r="AA61" s="11"/>
      <c r="AB61" s="11"/>
      <c r="AC61" s="11"/>
      <c r="AD61" s="11"/>
      <c r="AE61" s="11"/>
      <c r="AF61" s="11"/>
    </row>
    <row r="62" spans="1:32" x14ac:dyDescent="0.3">
      <c r="A62" t="s">
        <v>76</v>
      </c>
      <c r="B62" s="11">
        <v>0.8536358670235491</v>
      </c>
      <c r="C62" s="11">
        <v>0.87241585609806727</v>
      </c>
      <c r="D62" s="11">
        <v>0.89160900493222472</v>
      </c>
      <c r="E62" s="11">
        <v>0.91122440304073349</v>
      </c>
      <c r="F62" s="11">
        <v>0.93127133990762978</v>
      </c>
      <c r="G62" s="11">
        <v>0.95175930938559761</v>
      </c>
      <c r="H62" s="11">
        <v>0.9726980141920808</v>
      </c>
      <c r="I62" s="11">
        <v>0.99409737050430647</v>
      </c>
      <c r="J62" s="11">
        <v>1.0159675126554013</v>
      </c>
      <c r="K62" s="11">
        <v>1.0383187979338202</v>
      </c>
      <c r="L62" s="11">
        <v>1.0611618114883641</v>
      </c>
      <c r="M62" s="11">
        <v>1.0845073713411082</v>
      </c>
      <c r="N62" s="11">
        <v>1.1083665335106125</v>
      </c>
      <c r="O62" s="11">
        <v>1.1327505972478462</v>
      </c>
      <c r="P62" s="11">
        <v>1.157671110387299</v>
      </c>
      <c r="Q62" s="11">
        <v>1.1831398748158195</v>
      </c>
      <c r="R62" s="11">
        <v>1.2091689520617677</v>
      </c>
      <c r="S62" s="11">
        <v>1.2357706690071266</v>
      </c>
      <c r="T62" s="11">
        <v>1.2629576237252833</v>
      </c>
      <c r="U62" s="11">
        <v>1.2907426914472395</v>
      </c>
      <c r="V62" s="11"/>
      <c r="W62" s="11"/>
      <c r="X62" s="11"/>
      <c r="Y62" s="11"/>
      <c r="Z62" s="11"/>
      <c r="AA62" s="11"/>
      <c r="AB62" s="11"/>
      <c r="AC62" s="11"/>
      <c r="AD62" s="11"/>
      <c r="AE62" s="11"/>
      <c r="AF62" s="11"/>
    </row>
    <row r="63" spans="1:32" x14ac:dyDescent="0.3">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row>
    <row r="64" spans="1:32" x14ac:dyDescent="0.3">
      <c r="A64" s="57" t="s">
        <v>184</v>
      </c>
      <c r="C64" s="60"/>
    </row>
    <row r="65" spans="1:32" x14ac:dyDescent="0.3">
      <c r="A65" s="57"/>
      <c r="B65" s="2">
        <v>2021</v>
      </c>
      <c r="C65" s="2">
        <v>2022</v>
      </c>
      <c r="D65" s="2">
        <v>2023</v>
      </c>
      <c r="E65" s="2">
        <v>2024</v>
      </c>
      <c r="F65" s="2">
        <v>2025</v>
      </c>
      <c r="G65" s="2">
        <v>2026</v>
      </c>
      <c r="H65" s="2">
        <v>2027</v>
      </c>
      <c r="I65" s="2">
        <v>2028</v>
      </c>
      <c r="J65" s="2">
        <v>2029</v>
      </c>
      <c r="K65" s="2">
        <v>2030</v>
      </c>
      <c r="L65" s="2">
        <v>2031</v>
      </c>
      <c r="M65" s="2">
        <v>2032</v>
      </c>
      <c r="N65" s="2">
        <v>2033</v>
      </c>
      <c r="O65" s="2">
        <v>2034</v>
      </c>
      <c r="P65" s="2">
        <v>2035</v>
      </c>
      <c r="Q65" s="2">
        <v>2036</v>
      </c>
      <c r="R65" s="2">
        <v>2037</v>
      </c>
      <c r="S65" s="2">
        <v>2038</v>
      </c>
      <c r="T65" s="2">
        <v>2039</v>
      </c>
      <c r="U65" s="2">
        <v>2040</v>
      </c>
      <c r="V65" s="2"/>
      <c r="W65" s="2"/>
      <c r="X65" s="2"/>
      <c r="Y65" s="2"/>
      <c r="Z65" s="2"/>
      <c r="AA65" s="2"/>
      <c r="AB65" s="2"/>
      <c r="AC65" s="2"/>
      <c r="AD65" s="2"/>
      <c r="AE65" s="2"/>
      <c r="AF65" s="2"/>
    </row>
    <row r="66" spans="1:32" x14ac:dyDescent="0.3">
      <c r="A66" s="9" t="s">
        <v>43</v>
      </c>
      <c r="B66" s="100">
        <v>5.0261106800031513E-2</v>
      </c>
      <c r="C66" s="100">
        <v>5.197297999319786E-2</v>
      </c>
      <c r="D66" s="100">
        <v>5.3743158902574188E-2</v>
      </c>
      <c r="E66" s="100">
        <v>5.5573629397532291E-2</v>
      </c>
      <c r="F66" s="100">
        <v>5.7466444985360493E-2</v>
      </c>
      <c r="G66" s="100">
        <v>5.9423729114983864E-2</v>
      </c>
      <c r="H66" s="100">
        <v>6.1447677559148581E-2</v>
      </c>
      <c r="I66" s="100">
        <v>6.3540560877742167E-2</v>
      </c>
      <c r="J66" s="100">
        <v>6.5704726965013713E-2</v>
      </c>
      <c r="K66" s="100">
        <v>6.7942603683551303E-2</v>
      </c>
      <c r="L66" s="100">
        <v>7.0256701587971579E-2</v>
      </c>
      <c r="M66" s="100">
        <v>7.2649616741377265E-2</v>
      </c>
      <c r="N66" s="100">
        <v>7.5124033627741893E-2</v>
      </c>
      <c r="O66" s="100">
        <v>7.7682728163489312E-2</v>
      </c>
      <c r="P66" s="100">
        <v>8.0328570811646516E-2</v>
      </c>
      <c r="Q66" s="100">
        <v>8.3064529802062873E-2</v>
      </c>
      <c r="R66" s="100">
        <v>8.5893674461309202E-2</v>
      </c>
      <c r="S66" s="100">
        <v>8.8819178655991635E-2</v>
      </c>
      <c r="T66" s="100">
        <v>9.1844324353343235E-2</v>
      </c>
      <c r="U66" s="100">
        <v>9.4972505303088373E-2</v>
      </c>
      <c r="V66" s="100">
        <v>1.407712481787158</v>
      </c>
      <c r="W66" s="100"/>
      <c r="X66" s="100"/>
      <c r="Y66" s="100"/>
      <c r="Z66" s="100"/>
      <c r="AA66" s="100"/>
      <c r="AB66" s="100"/>
      <c r="AC66" s="100"/>
      <c r="AD66" s="100"/>
      <c r="AE66" s="100"/>
      <c r="AF66" s="60"/>
    </row>
    <row r="67" spans="1:32" x14ac:dyDescent="0.3">
      <c r="A67" s="9" t="s">
        <v>71</v>
      </c>
      <c r="B67" s="100">
        <v>2.2568438520513191E-2</v>
      </c>
      <c r="C67" s="100">
        <v>2.3337110509146462E-2</v>
      </c>
      <c r="D67" s="100">
        <v>2.4131963158243789E-2</v>
      </c>
      <c r="E67" s="100">
        <v>2.4953888170628304E-2</v>
      </c>
      <c r="F67" s="100">
        <v>2.5803807620164643E-2</v>
      </c>
      <c r="G67" s="100">
        <v>2.6682674986184395E-2</v>
      </c>
      <c r="H67" s="100">
        <v>2.7591476223143844E-2</v>
      </c>
      <c r="I67" s="100">
        <v>2.853123086671364E-2</v>
      </c>
      <c r="J67" s="100">
        <v>2.950299317754156E-2</v>
      </c>
      <c r="K67" s="100">
        <v>3.0507853323971358E-2</v>
      </c>
      <c r="L67" s="100">
        <v>3.1546938605044483E-2</v>
      </c>
      <c r="M67" s="100">
        <v>3.2621414715156873E-2</v>
      </c>
      <c r="N67" s="100">
        <v>3.3732487051789224E-2</v>
      </c>
      <c r="O67" s="100">
        <v>3.4881402067778351E-2</v>
      </c>
      <c r="P67" s="100">
        <v>3.6069448669646058E-2</v>
      </c>
      <c r="Q67" s="100">
        <v>3.7297959663554731E-2</v>
      </c>
      <c r="R67" s="100">
        <v>3.8568313250511549E-2</v>
      </c>
      <c r="S67" s="100">
        <v>3.9881934572498667E-2</v>
      </c>
      <c r="T67" s="100">
        <v>4.1240297311264149E-2</v>
      </c>
      <c r="U67" s="100">
        <v>4.2644925341566879E-2</v>
      </c>
      <c r="V67" s="100">
        <v>0.63209655780506213</v>
      </c>
      <c r="W67" s="100"/>
      <c r="X67" s="100"/>
      <c r="Y67" s="100"/>
      <c r="Z67" s="100"/>
      <c r="AA67" s="100"/>
      <c r="AB67" s="100"/>
      <c r="AC67" s="100"/>
      <c r="AD67" s="100"/>
      <c r="AE67" s="100"/>
      <c r="AF67" s="59"/>
    </row>
    <row r="68" spans="1:32" x14ac:dyDescent="0.3">
      <c r="A68" s="9" t="s">
        <v>72</v>
      </c>
      <c r="B68" s="100">
        <v>4.2977918063709184E-3</v>
      </c>
      <c r="C68" s="100">
        <v>4.4441728761791897E-3</v>
      </c>
      <c r="D68" s="100">
        <v>4.5955396266727025E-3</v>
      </c>
      <c r="E68" s="100">
        <v>4.7520618681413237E-3</v>
      </c>
      <c r="F68" s="100">
        <v>4.9139151945454713E-3</v>
      </c>
      <c r="G68" s="100">
        <v>5.0812811805056105E-3</v>
      </c>
      <c r="H68" s="100">
        <v>5.2543475850011599E-3</v>
      </c>
      <c r="I68" s="100">
        <v>5.4333085620072667E-3</v>
      </c>
      <c r="J68" s="100">
        <v>5.618364878305809E-3</v>
      </c>
      <c r="K68" s="100">
        <v>5.8097241387149541E-3</v>
      </c>
      <c r="L68" s="100">
        <v>6.0076010189899299E-3</v>
      </c>
      <c r="M68" s="100">
        <v>6.2122175066563201E-3</v>
      </c>
      <c r="N68" s="100">
        <v>6.4238031500460334E-3</v>
      </c>
      <c r="O68" s="100">
        <v>6.6425953158153403E-3</v>
      </c>
      <c r="P68" s="100">
        <v>6.8688394552338852E-3</v>
      </c>
      <c r="Q68" s="100">
        <v>7.1027893795433698E-3</v>
      </c>
      <c r="R68" s="100">
        <v>7.3447075446948645E-3</v>
      </c>
      <c r="S68" s="100">
        <v>7.5948653457841549E-3</v>
      </c>
      <c r="T68" s="100">
        <v>7.853543421515426E-3</v>
      </c>
      <c r="U68" s="100">
        <v>8.1210319690348722E-3</v>
      </c>
      <c r="V68" s="100">
        <v>0.1203725018237586</v>
      </c>
      <c r="W68" s="100"/>
      <c r="X68" s="100"/>
      <c r="Y68" s="100"/>
      <c r="Z68" s="100"/>
      <c r="AA68" s="100"/>
      <c r="AB68" s="100"/>
      <c r="AC68" s="100"/>
      <c r="AD68" s="100"/>
      <c r="AE68" s="100"/>
      <c r="AF68" s="59"/>
    </row>
    <row r="69" spans="1:32" x14ac:dyDescent="0.3">
      <c r="A69" s="9" t="s">
        <v>73</v>
      </c>
      <c r="B69" s="100">
        <v>1.4880870614439951E-2</v>
      </c>
      <c r="C69" s="100">
        <v>1.5387707115219532E-2</v>
      </c>
      <c r="D69" s="100">
        <v>1.5911806264481066E-2</v>
      </c>
      <c r="E69" s="100">
        <v>1.6453756021126781E-2</v>
      </c>
      <c r="F69" s="100">
        <v>1.7014164369703953E-2</v>
      </c>
      <c r="G69" s="100">
        <v>1.7593660002470316E-2</v>
      </c>
      <c r="H69" s="100">
        <v>1.819289302469046E-2</v>
      </c>
      <c r="I69" s="100">
        <v>1.8812535683954204E-2</v>
      </c>
      <c r="J69" s="100">
        <v>1.9453283124335415E-2</v>
      </c>
      <c r="K69" s="100">
        <v>2.0115854166237034E-2</v>
      </c>
      <c r="L69" s="100">
        <v>2.0800992112797394E-2</v>
      </c>
      <c r="M69" s="100">
        <v>2.1509465583762433E-2</v>
      </c>
      <c r="N69" s="100">
        <v>2.2242069377759157E-2</v>
      </c>
      <c r="O69" s="100">
        <v>2.2999625363937879E-2</v>
      </c>
      <c r="P69" s="100">
        <v>2.3782983403983458E-2</v>
      </c>
      <c r="Q69" s="100">
        <v>2.4593022305529774E-2</v>
      </c>
      <c r="R69" s="100">
        <v>2.5430650808047194E-2</v>
      </c>
      <c r="S69" s="100">
        <v>2.6296808602308964E-2</v>
      </c>
      <c r="T69" s="100">
        <v>2.7192467384580168E-2</v>
      </c>
      <c r="U69" s="100">
        <v>2.8118631946712016E-2</v>
      </c>
      <c r="V69" s="100">
        <v>0.41678324727607713</v>
      </c>
      <c r="W69" s="100"/>
      <c r="X69" s="100"/>
      <c r="Y69" s="100"/>
      <c r="Z69" s="100"/>
      <c r="AA69" s="100"/>
      <c r="AB69" s="100"/>
      <c r="AC69" s="100"/>
      <c r="AD69" s="100"/>
      <c r="AE69" s="100"/>
      <c r="AF69" s="59"/>
    </row>
    <row r="70" spans="1:32" x14ac:dyDescent="0.3">
      <c r="A70" s="9" t="s">
        <v>74</v>
      </c>
      <c r="B70" s="100">
        <v>1.8676457680626566E-2</v>
      </c>
      <c r="C70" s="100">
        <v>1.9312570358645635E-2</v>
      </c>
      <c r="D70" s="100">
        <v>1.9970348780032961E-2</v>
      </c>
      <c r="E70" s="100">
        <v>2.0650530871341367E-2</v>
      </c>
      <c r="F70" s="100">
        <v>2.1353879692606915E-2</v>
      </c>
      <c r="G70" s="100">
        <v>2.2081184293385223E-2</v>
      </c>
      <c r="H70" s="100">
        <v>2.2833260597944206E-2</v>
      </c>
      <c r="I70" s="100">
        <v>2.3610952320605949E-2</v>
      </c>
      <c r="J70" s="100">
        <v>2.4415131912264861E-2</v>
      </c>
      <c r="K70" s="100">
        <v>2.5246701539143837E-2</v>
      </c>
      <c r="L70" s="100">
        <v>2.610659409488646E-2</v>
      </c>
      <c r="M70" s="100">
        <v>2.6995774247120664E-2</v>
      </c>
      <c r="N70" s="100">
        <v>2.7915239519667897E-2</v>
      </c>
      <c r="O70" s="100">
        <v>2.8866021411611976E-2</v>
      </c>
      <c r="P70" s="100">
        <v>2.9849186554482921E-2</v>
      </c>
      <c r="Q70" s="100">
        <v>3.0865837908853982E-2</v>
      </c>
      <c r="R70" s="100">
        <v>3.191711600169439E-2</v>
      </c>
      <c r="S70" s="100">
        <v>3.3004200205865704E-2</v>
      </c>
      <c r="T70" s="100">
        <v>3.4128310063197408E-2</v>
      </c>
      <c r="U70" s="100">
        <v>3.5290706652625889E-2</v>
      </c>
      <c r="V70" s="100">
        <v>0.52309000470660483</v>
      </c>
      <c r="W70" s="100"/>
      <c r="X70" s="100"/>
      <c r="Y70" s="100"/>
      <c r="Z70" s="100"/>
      <c r="AA70" s="100"/>
      <c r="AB70" s="100"/>
      <c r="AC70" s="100"/>
      <c r="AD70" s="100"/>
      <c r="AE70" s="100"/>
      <c r="AF70" s="59"/>
    </row>
    <row r="71" spans="1:32" x14ac:dyDescent="0.3">
      <c r="A71" s="9" t="s">
        <v>75</v>
      </c>
      <c r="B71" s="100">
        <v>8.7706505711698107E-3</v>
      </c>
      <c r="C71" s="100">
        <v>9.0693754213636256E-3</v>
      </c>
      <c r="D71" s="100">
        <v>9.3782747204651032E-3</v>
      </c>
      <c r="E71" s="100">
        <v>9.6976950061342555E-3</v>
      </c>
      <c r="F71" s="100">
        <v>1.0027994618965188E-2</v>
      </c>
      <c r="G71" s="100">
        <v>1.0369544104489292E-2</v>
      </c>
      <c r="H71" s="100">
        <v>1.0722726628870558E-2</v>
      </c>
      <c r="I71" s="100">
        <v>1.1087938408759239E-2</v>
      </c>
      <c r="J71" s="100">
        <v>1.1465589155786214E-2</v>
      </c>
      <c r="K71" s="100">
        <v>1.1856102536196629E-2</v>
      </c>
      <c r="L71" s="100">
        <v>1.2259916646138472E-2</v>
      </c>
      <c r="M71" s="100">
        <v>1.2677484503139293E-2</v>
      </c>
      <c r="N71" s="100">
        <v>1.3109274554322417E-2</v>
      </c>
      <c r="O71" s="100">
        <v>1.3555771201932815E-2</v>
      </c>
      <c r="P71" s="100">
        <v>1.4017475346762169E-2</v>
      </c>
      <c r="Q71" s="100">
        <v>1.4494904950082751E-2</v>
      </c>
      <c r="R71" s="100">
        <v>1.4988595614720587E-2</v>
      </c>
      <c r="S71" s="100">
        <v>1.5499101185919727E-2</v>
      </c>
      <c r="T71" s="100">
        <v>1.6026994372671678E-2</v>
      </c>
      <c r="U71" s="100">
        <v>1.6572867390207129E-2</v>
      </c>
      <c r="V71" s="100">
        <v>0.24564827693809704</v>
      </c>
      <c r="W71" s="100"/>
      <c r="X71" s="100"/>
      <c r="Y71" s="100"/>
      <c r="Z71" s="100"/>
      <c r="AA71" s="100"/>
      <c r="AB71" s="100"/>
      <c r="AC71" s="100"/>
      <c r="AD71" s="100"/>
      <c r="AE71" s="100"/>
      <c r="AF71" s="59"/>
    </row>
    <row r="72" spans="1:32" x14ac:dyDescent="0.3">
      <c r="A72" s="9" t="s">
        <v>76</v>
      </c>
      <c r="B72" s="100">
        <v>3.4053024520458324E-3</v>
      </c>
      <c r="C72" s="100">
        <v>3.4802191059908412E-3</v>
      </c>
      <c r="D72" s="100">
        <v>3.5567839263226397E-3</v>
      </c>
      <c r="E72" s="100">
        <v>3.6350331727017368E-3</v>
      </c>
      <c r="F72" s="100">
        <v>3.7150039025011759E-3</v>
      </c>
      <c r="G72" s="100">
        <v>3.7967339883562016E-3</v>
      </c>
      <c r="H72" s="100">
        <v>3.8802621361000381E-3</v>
      </c>
      <c r="I72" s="100">
        <v>3.9656279030942385E-3</v>
      </c>
      <c r="J72" s="100">
        <v>4.052871716962312E-3</v>
      </c>
      <c r="K72" s="100">
        <v>4.1420348947354829E-3</v>
      </c>
      <c r="L72" s="100">
        <v>4.2331596624196636E-3</v>
      </c>
      <c r="M72" s="100">
        <v>4.3262891749928966E-3</v>
      </c>
      <c r="N72" s="100">
        <v>4.4214675368427396E-3</v>
      </c>
      <c r="O72" s="100">
        <v>4.5187398226532805E-3</v>
      </c>
      <c r="P72" s="100">
        <v>4.6181520987516539E-3</v>
      </c>
      <c r="Q72" s="100">
        <v>4.7197514449241898E-3</v>
      </c>
      <c r="R72" s="100">
        <v>4.8235859767125225E-3</v>
      </c>
      <c r="S72" s="100">
        <v>4.9297048682001984E-3</v>
      </c>
      <c r="T72" s="100">
        <v>5.0381583753006023E-3</v>
      </c>
      <c r="U72" s="100">
        <v>5.1489978595572151E-3</v>
      </c>
      <c r="V72" s="100">
        <v>8.4407880019165465E-2</v>
      </c>
      <c r="W72" s="100"/>
      <c r="X72" s="100"/>
      <c r="Y72" s="100"/>
      <c r="Z72" s="100"/>
      <c r="AA72" s="100"/>
      <c r="AB72" s="100"/>
      <c r="AC72" s="100"/>
      <c r="AD72" s="100"/>
      <c r="AE72" s="100"/>
      <c r="AF72" s="59"/>
    </row>
    <row r="73" spans="1:32" x14ac:dyDescent="0.3">
      <c r="A73" s="57" t="s">
        <v>0</v>
      </c>
      <c r="B73" s="60">
        <v>0.12286061844519777</v>
      </c>
      <c r="C73" s="60">
        <v>0.12700413537974314</v>
      </c>
      <c r="D73" s="60">
        <v>0.13128787537879244</v>
      </c>
      <c r="E73" s="60">
        <v>0.13571659450760606</v>
      </c>
      <c r="F73" s="60">
        <v>0.14029521038384785</v>
      </c>
      <c r="G73" s="60">
        <v>0.1450288076703749</v>
      </c>
      <c r="H73" s="60">
        <v>0.14992264375489886</v>
      </c>
      <c r="I73" s="60">
        <v>0.15498215462287671</v>
      </c>
      <c r="J73" s="60">
        <v>0.16021296093020987</v>
      </c>
      <c r="K73" s="60">
        <v>0.16562087428255057</v>
      </c>
      <c r="L73" s="60">
        <v>0.17121190372824802</v>
      </c>
      <c r="M73" s="60">
        <v>0.17699226247220573</v>
      </c>
      <c r="N73" s="60">
        <v>0.18296837481816938</v>
      </c>
      <c r="O73" s="60">
        <v>0.18914688334721896</v>
      </c>
      <c r="P73" s="60">
        <v>0.19553465634050668</v>
      </c>
      <c r="Q73" s="60">
        <v>0.20213879545455166</v>
      </c>
      <c r="R73" s="60">
        <v>0.20896664365769033</v>
      </c>
      <c r="S73" s="60">
        <v>0.21602579343656905</v>
      </c>
      <c r="T73" s="60">
        <v>0.22332409528187269</v>
      </c>
      <c r="U73" s="60">
        <v>0.23086966646279242</v>
      </c>
      <c r="V73" s="100">
        <v>3.4301109503559233</v>
      </c>
      <c r="W73" s="60"/>
      <c r="X73" s="60"/>
      <c r="Y73" s="60"/>
      <c r="Z73" s="60"/>
      <c r="AA73" s="60"/>
      <c r="AB73" s="60"/>
      <c r="AC73" s="60"/>
      <c r="AD73" s="60"/>
      <c r="AE73" s="60"/>
      <c r="AF73" s="60"/>
    </row>
    <row r="74" spans="1:32" x14ac:dyDescent="0.3">
      <c r="A74" s="48" t="s">
        <v>31</v>
      </c>
      <c r="B74" s="36">
        <v>8.7597922954242277E-2</v>
      </c>
      <c r="C74" s="36">
        <v>8.4628218002831462E-2</v>
      </c>
      <c r="D74" s="36">
        <v>8.1759490504719354E-2</v>
      </c>
      <c r="E74" s="36">
        <v>7.8988293643988225E-2</v>
      </c>
      <c r="F74" s="36">
        <v>7.6311298850716788E-2</v>
      </c>
      <c r="G74" s="36">
        <v>7.3725291718377217E-2</v>
      </c>
      <c r="H74" s="36">
        <v>7.1227168063334859E-2</v>
      </c>
      <c r="I74" s="36">
        <v>6.8813930121454064E-2</v>
      </c>
      <c r="J74" s="36">
        <v>6.6482682876992383E-2</v>
      </c>
      <c r="K74" s="36">
        <v>6.4230630519135981E-2</v>
      </c>
      <c r="L74" s="36">
        <v>6.2055073021694371E-2</v>
      </c>
      <c r="M74" s="36">
        <v>5.9953402841632489E-2</v>
      </c>
      <c r="N74" s="36">
        <v>5.7923101732270811E-2</v>
      </c>
      <c r="O74" s="36">
        <v>5.5961737667132701E-2</v>
      </c>
      <c r="P74" s="36">
        <v>5.4066961870560877E-2</v>
      </c>
      <c r="Q74" s="36">
        <v>5.2236505951361811E-2</v>
      </c>
      <c r="R74" s="36">
        <v>5.0468179135870442E-2</v>
      </c>
      <c r="S74" s="36">
        <v>4.8759865596954277E-2</v>
      </c>
      <c r="T74" s="36">
        <v>4.7109521875600233E-2</v>
      </c>
      <c r="U74" s="36">
        <v>4.5515174391845513E-2</v>
      </c>
      <c r="V74" s="100">
        <v>1.2878144513407164</v>
      </c>
      <c r="W74" s="36"/>
      <c r="X74" s="36"/>
      <c r="Y74" s="36"/>
      <c r="Z74" s="36"/>
      <c r="AA74" s="36"/>
      <c r="AB74" s="36"/>
      <c r="AC74" s="36"/>
      <c r="AD74" s="36"/>
      <c r="AE74" s="36"/>
      <c r="AF74" s="36"/>
    </row>
    <row r="75" spans="1:32" x14ac:dyDescent="0.3">
      <c r="A75" s="48" t="s">
        <v>32</v>
      </c>
      <c r="B75" s="36">
        <v>0.10598064872569866</v>
      </c>
      <c r="C75" s="36">
        <v>0.1063639639142544</v>
      </c>
      <c r="D75" s="36">
        <v>0.10674905701280023</v>
      </c>
      <c r="E75" s="36">
        <v>0.1071359329539442</v>
      </c>
      <c r="F75" s="36">
        <v>0.10752459670585035</v>
      </c>
      <c r="G75" s="36">
        <v>0.10791505327225347</v>
      </c>
      <c r="H75" s="36">
        <v>0.1083073076924755</v>
      </c>
      <c r="I75" s="36">
        <v>0.10870136504144211</v>
      </c>
      <c r="J75" s="36">
        <v>0.10909723042970107</v>
      </c>
      <c r="K75" s="36">
        <v>0.10949490900344122</v>
      </c>
      <c r="L75" s="36">
        <v>0.10989440594451262</v>
      </c>
      <c r="M75" s="36">
        <v>0.11029572647044755</v>
      </c>
      <c r="N75" s="36">
        <v>0.11069887583448278</v>
      </c>
      <c r="O75" s="36">
        <v>0.11110385932558249</v>
      </c>
      <c r="P75" s="36">
        <v>0.11151068226846274</v>
      </c>
      <c r="Q75" s="36">
        <v>0.11191935002361619</v>
      </c>
      <c r="R75" s="36">
        <v>0.11232986798733866</v>
      </c>
      <c r="S75" s="36">
        <v>0.11274224159175586</v>
      </c>
      <c r="T75" s="36">
        <v>0.1131564763048518</v>
      </c>
      <c r="U75" s="36">
        <v>0.11357257763049781</v>
      </c>
      <c r="V75" s="100">
        <v>2.1944941281334094</v>
      </c>
      <c r="W75" s="36"/>
      <c r="X75" s="36"/>
      <c r="Y75" s="36"/>
      <c r="Z75" s="36"/>
      <c r="AA75" s="36"/>
      <c r="AB75" s="36"/>
      <c r="AC75" s="36"/>
      <c r="AD75" s="36"/>
      <c r="AE75" s="36"/>
      <c r="AF75" s="36"/>
    </row>
    <row r="76" spans="1:32" x14ac:dyDescent="0.3">
      <c r="A76" s="48"/>
      <c r="B76" s="36"/>
      <c r="C76" s="36"/>
      <c r="D76" s="36"/>
      <c r="E76" s="36"/>
      <c r="F76" s="36"/>
      <c r="G76" s="36"/>
      <c r="H76" s="36"/>
      <c r="I76" s="36"/>
      <c r="J76" s="36"/>
      <c r="K76" s="36"/>
      <c r="L76" s="36"/>
      <c r="M76" s="36"/>
      <c r="N76" s="36"/>
      <c r="O76" s="36"/>
      <c r="P76" s="36"/>
      <c r="Q76" s="36"/>
      <c r="R76" s="36"/>
      <c r="S76" s="36"/>
      <c r="T76" s="36"/>
      <c r="U76" s="36"/>
      <c r="V76" s="36"/>
      <c r="W76" s="36"/>
    </row>
    <row r="77" spans="1:32" x14ac:dyDescent="0.3">
      <c r="A77" s="48"/>
      <c r="B77" s="36"/>
      <c r="C77" s="36"/>
      <c r="D77" s="36"/>
      <c r="E77" s="36"/>
      <c r="F77" s="36"/>
      <c r="G77" s="36"/>
      <c r="H77" s="36"/>
      <c r="I77" s="36"/>
      <c r="J77" s="36"/>
      <c r="K77" s="36"/>
      <c r="L77" s="36"/>
      <c r="M77" s="36"/>
      <c r="N77" s="36"/>
      <c r="O77" s="36"/>
      <c r="P77" s="36"/>
      <c r="Q77" s="36"/>
      <c r="R77" s="36"/>
      <c r="S77" s="36"/>
      <c r="T77" s="36"/>
      <c r="U77" s="36"/>
      <c r="V77" s="36"/>
      <c r="W77" s="36"/>
    </row>
    <row r="78" spans="1:32" x14ac:dyDescent="0.3">
      <c r="A78" s="58"/>
    </row>
    <row r="79" spans="1:32" x14ac:dyDescent="0.3">
      <c r="A79" s="58"/>
    </row>
    <row r="80" spans="1:32" x14ac:dyDescent="0.3">
      <c r="A80" s="2" t="s">
        <v>675</v>
      </c>
      <c r="B80" s="2" t="s">
        <v>629</v>
      </c>
      <c r="C80" s="48"/>
      <c r="D80" s="48"/>
      <c r="E80" s="48"/>
    </row>
    <row r="81" spans="1:5" x14ac:dyDescent="0.3">
      <c r="A81" s="72" t="s">
        <v>579</v>
      </c>
      <c r="B81" s="72"/>
      <c r="C81" s="94"/>
      <c r="D81" s="94"/>
      <c r="E81" s="48"/>
    </row>
    <row r="82" spans="1:5" x14ac:dyDescent="0.3">
      <c r="A82" s="38" t="s">
        <v>0</v>
      </c>
      <c r="B82" s="81">
        <v>3.4301109503559233</v>
      </c>
      <c r="C82" s="114"/>
      <c r="D82" s="114"/>
      <c r="E82" s="48"/>
    </row>
    <row r="83" spans="1:5" x14ac:dyDescent="0.3">
      <c r="A83" s="38" t="s">
        <v>31</v>
      </c>
      <c r="B83" s="81">
        <v>1.2878144513407164</v>
      </c>
      <c r="C83" s="114"/>
      <c r="D83" s="114"/>
      <c r="E83" s="48"/>
    </row>
    <row r="84" spans="1:5" x14ac:dyDescent="0.3">
      <c r="A84" s="38" t="s">
        <v>32</v>
      </c>
      <c r="B84" s="81">
        <v>2.1944941281334094</v>
      </c>
      <c r="C84" s="114"/>
      <c r="D84" s="114"/>
      <c r="E84" s="48"/>
    </row>
    <row r="85" spans="1:5" x14ac:dyDescent="0.3">
      <c r="C85" s="48"/>
      <c r="D85" s="48"/>
      <c r="E85" s="48"/>
    </row>
    <row r="86" spans="1:5" x14ac:dyDescent="0.3">
      <c r="C86" s="48"/>
      <c r="D86" s="48"/>
      <c r="E86" s="48"/>
    </row>
  </sheetData>
  <mergeCells count="1">
    <mergeCell ref="AK35:AQ35"/>
  </mergeCells>
  <hyperlinks>
    <hyperlink ref="A22" r:id="rId1" display="http://www.transportation.gov/sites/dot.gov/files/docs/Tiger_Benefit-Cost_Analysis_%28BCA%29_Resource_Guide_1.pdf"/>
    <hyperlink ref="A9" r:id="rId2"/>
  </hyperlinks>
  <pageMargins left="0.7" right="0.7" top="0.75" bottom="0.75" header="0.3" footer="0.3"/>
  <pageSetup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sqref="A1:XFD1048576"/>
    </sheetView>
  </sheetViews>
  <sheetFormatPr defaultRowHeight="14.4" x14ac:dyDescent="0.3"/>
  <cols>
    <col min="1" max="1" width="11.6640625" bestFit="1" customWidth="1"/>
    <col min="2" max="2" width="14.88671875" bestFit="1" customWidth="1"/>
    <col min="3" max="4" width="8.5546875" bestFit="1" customWidth="1"/>
    <col min="6" max="6" width="8.5546875" bestFit="1" customWidth="1"/>
    <col min="7" max="7" width="10.109375" bestFit="1" customWidth="1"/>
    <col min="8" max="8" width="10.109375" customWidth="1"/>
    <col min="10" max="10" width="15.44140625" bestFit="1" customWidth="1"/>
    <col min="11" max="11" width="13.88671875" bestFit="1" customWidth="1"/>
    <col min="12" max="12" width="10.109375" bestFit="1" customWidth="1"/>
    <col min="14" max="14" width="10.109375" bestFit="1" customWidth="1"/>
    <col min="16" max="17" width="11.109375" bestFit="1" customWidth="1"/>
  </cols>
  <sheetData>
    <row r="1" spans="1:17" ht="18" x14ac:dyDescent="0.35">
      <c r="A1" s="83" t="s">
        <v>667</v>
      </c>
    </row>
    <row r="3" spans="1:17" x14ac:dyDescent="0.3">
      <c r="A3" s="2" t="s">
        <v>632</v>
      </c>
      <c r="J3" s="2" t="s">
        <v>637</v>
      </c>
    </row>
    <row r="5" spans="1:17" x14ac:dyDescent="0.3">
      <c r="A5" s="2" t="s">
        <v>633</v>
      </c>
      <c r="J5" s="2" t="s">
        <v>212</v>
      </c>
    </row>
    <row r="6" spans="1:17" x14ac:dyDescent="0.3">
      <c r="A6" s="2"/>
      <c r="B6" s="2">
        <v>2021</v>
      </c>
      <c r="C6" s="2">
        <v>2025</v>
      </c>
      <c r="D6" s="2">
        <v>2030</v>
      </c>
      <c r="E6" s="2">
        <v>2035</v>
      </c>
      <c r="F6" s="2">
        <v>2040</v>
      </c>
      <c r="G6" s="2" t="s">
        <v>0</v>
      </c>
      <c r="H6" s="2"/>
      <c r="J6" s="2"/>
      <c r="K6" s="2">
        <v>2021</v>
      </c>
      <c r="L6" s="2">
        <v>2025</v>
      </c>
      <c r="M6" s="2">
        <v>2030</v>
      </c>
      <c r="N6" s="2">
        <v>2035</v>
      </c>
      <c r="O6" s="2">
        <v>2040</v>
      </c>
      <c r="P6" s="2" t="s">
        <v>0</v>
      </c>
    </row>
    <row r="7" spans="1:17" x14ac:dyDescent="0.3">
      <c r="A7" t="s">
        <v>2</v>
      </c>
      <c r="B7" s="37">
        <v>0</v>
      </c>
      <c r="C7" s="37">
        <v>0</v>
      </c>
      <c r="D7" s="37">
        <v>0</v>
      </c>
      <c r="E7" s="37">
        <v>0</v>
      </c>
      <c r="F7" s="37">
        <v>0</v>
      </c>
      <c r="G7" s="37">
        <v>0</v>
      </c>
      <c r="H7" s="37">
        <v>0</v>
      </c>
      <c r="J7" t="s">
        <v>2</v>
      </c>
      <c r="K7" s="37">
        <v>0</v>
      </c>
      <c r="L7" s="37">
        <v>0</v>
      </c>
      <c r="M7" s="37">
        <v>0</v>
      </c>
      <c r="N7" s="37">
        <v>0</v>
      </c>
      <c r="O7" s="37">
        <v>0</v>
      </c>
      <c r="P7" s="37">
        <v>0</v>
      </c>
      <c r="Q7" s="37">
        <v>0</v>
      </c>
    </row>
    <row r="8" spans="1:17" x14ac:dyDescent="0.3">
      <c r="A8" t="s">
        <v>3</v>
      </c>
      <c r="B8" s="37">
        <v>14726.9463779626</v>
      </c>
      <c r="C8" s="37">
        <v>20576.151388307309</v>
      </c>
      <c r="D8" s="37">
        <v>19526.01916757155</v>
      </c>
      <c r="E8" s="37">
        <v>18238.257984704436</v>
      </c>
      <c r="F8" s="37">
        <v>16478.770007035451</v>
      </c>
      <c r="G8" s="37">
        <v>368020.14776890469</v>
      </c>
      <c r="H8" s="37">
        <v>0</v>
      </c>
      <c r="J8" t="s">
        <v>3</v>
      </c>
      <c r="K8" s="37">
        <v>0</v>
      </c>
      <c r="L8" s="37">
        <v>0</v>
      </c>
      <c r="M8" s="37">
        <v>0</v>
      </c>
      <c r="N8" s="37">
        <v>0</v>
      </c>
      <c r="O8" s="37">
        <v>0</v>
      </c>
      <c r="P8" s="37">
        <v>0</v>
      </c>
      <c r="Q8" s="37">
        <v>0</v>
      </c>
    </row>
    <row r="9" spans="1:17" x14ac:dyDescent="0.3">
      <c r="A9" t="s">
        <v>4</v>
      </c>
      <c r="B9" s="37">
        <v>18839.517592699118</v>
      </c>
      <c r="C9" s="37">
        <v>26322.1414759904</v>
      </c>
      <c r="D9" s="37">
        <v>24978.754738545889</v>
      </c>
      <c r="E9" s="37">
        <v>23331.379998584591</v>
      </c>
      <c r="F9" s="37">
        <v>21080.546468081626</v>
      </c>
      <c r="G9" s="37">
        <v>470791.55925596564</v>
      </c>
      <c r="H9" s="37">
        <v>0</v>
      </c>
      <c r="J9" t="s">
        <v>4</v>
      </c>
      <c r="K9" s="37">
        <v>0</v>
      </c>
      <c r="L9" s="37">
        <v>0</v>
      </c>
      <c r="M9" s="37">
        <v>0</v>
      </c>
      <c r="N9" s="37">
        <v>0</v>
      </c>
      <c r="O9" s="37">
        <v>0</v>
      </c>
      <c r="P9" s="37">
        <v>0</v>
      </c>
      <c r="Q9" s="37">
        <v>0</v>
      </c>
    </row>
    <row r="10" spans="1:17" x14ac:dyDescent="0.3">
      <c r="A10" t="s">
        <v>5</v>
      </c>
      <c r="B10" s="37">
        <v>20478.486614041991</v>
      </c>
      <c r="C10" s="37">
        <v>28612.071366300923</v>
      </c>
      <c r="D10" s="37">
        <v>27151.814903529266</v>
      </c>
      <c r="E10" s="37">
        <v>25361.124595531051</v>
      </c>
      <c r="F10" s="37">
        <v>22914.476792685797</v>
      </c>
      <c r="G10" s="37">
        <v>511748.70040002867</v>
      </c>
      <c r="H10" s="37">
        <v>0</v>
      </c>
      <c r="J10" t="s">
        <v>5</v>
      </c>
      <c r="K10" s="37">
        <v>0</v>
      </c>
      <c r="L10" s="37">
        <v>0</v>
      </c>
      <c r="M10" s="37">
        <v>0</v>
      </c>
      <c r="N10" s="37">
        <v>0</v>
      </c>
      <c r="O10" s="37">
        <v>0</v>
      </c>
      <c r="P10" s="37">
        <v>0</v>
      </c>
      <c r="Q10" s="37">
        <v>0</v>
      </c>
    </row>
    <row r="11" spans="1:17" x14ac:dyDescent="0.3">
      <c r="A11" t="s">
        <v>7</v>
      </c>
      <c r="B11" s="37">
        <v>370.19195290076539</v>
      </c>
      <c r="C11" s="37">
        <v>517.2236979838226</v>
      </c>
      <c r="D11" s="37">
        <v>490.82647430818577</v>
      </c>
      <c r="E11" s="37">
        <v>458.4559600874822</v>
      </c>
      <c r="F11" s="37">
        <v>414.22762694617489</v>
      </c>
      <c r="G11" s="37">
        <v>9250.9399920994965</v>
      </c>
      <c r="H11" s="37">
        <v>0</v>
      </c>
      <c r="J11" t="s">
        <v>7</v>
      </c>
      <c r="K11" s="37">
        <v>0</v>
      </c>
      <c r="L11" s="37">
        <v>0</v>
      </c>
      <c r="M11" s="37">
        <v>0</v>
      </c>
      <c r="N11" s="37">
        <v>0</v>
      </c>
      <c r="O11" s="37">
        <v>0</v>
      </c>
      <c r="P11" s="37">
        <v>0</v>
      </c>
      <c r="Q11" s="37">
        <v>0</v>
      </c>
    </row>
    <row r="12" spans="1:17" x14ac:dyDescent="0.3">
      <c r="A12" t="s">
        <v>8</v>
      </c>
      <c r="B12" s="37">
        <v>9607.6831742874347</v>
      </c>
      <c r="C12" s="37">
        <v>14851.680573614341</v>
      </c>
      <c r="D12" s="37">
        <v>15177.835727230529</v>
      </c>
      <c r="E12" s="37">
        <v>15695.78907449233</v>
      </c>
      <c r="F12" s="37">
        <v>15553.989979514994</v>
      </c>
      <c r="G12" s="37">
        <v>292893.61914918182</v>
      </c>
      <c r="H12" s="37">
        <v>0</v>
      </c>
      <c r="J12" t="s">
        <v>8</v>
      </c>
      <c r="K12" s="37">
        <v>0</v>
      </c>
      <c r="L12" s="37">
        <v>0</v>
      </c>
      <c r="M12" s="37">
        <v>0</v>
      </c>
      <c r="N12" s="37">
        <v>0</v>
      </c>
      <c r="O12" s="37">
        <v>0</v>
      </c>
      <c r="P12" s="37">
        <v>0</v>
      </c>
      <c r="Q12" s="37">
        <v>0</v>
      </c>
    </row>
    <row r="13" spans="1:17" x14ac:dyDescent="0.3">
      <c r="A13" t="s">
        <v>0</v>
      </c>
      <c r="B13" s="37">
        <v>64022.825711891914</v>
      </c>
      <c r="C13" s="37">
        <v>90879.268502196792</v>
      </c>
      <c r="D13" s="37">
        <v>87325.251011185406</v>
      </c>
      <c r="E13" s="37">
        <v>83085.007613399895</v>
      </c>
      <c r="F13" s="37">
        <v>76442.010874264044</v>
      </c>
      <c r="G13" s="37">
        <v>1652704.9665661801</v>
      </c>
      <c r="H13" s="37">
        <v>0</v>
      </c>
      <c r="J13" t="s">
        <v>0</v>
      </c>
      <c r="K13" s="37">
        <v>0</v>
      </c>
      <c r="L13" s="37">
        <v>0</v>
      </c>
      <c r="M13" s="37">
        <v>0</v>
      </c>
      <c r="N13" s="37">
        <v>0</v>
      </c>
      <c r="O13" s="37">
        <v>0</v>
      </c>
      <c r="P13" s="37">
        <v>0</v>
      </c>
      <c r="Q13" s="37">
        <v>0</v>
      </c>
    </row>
    <row r="14" spans="1:17" x14ac:dyDescent="0.3">
      <c r="A14" t="s">
        <v>635</v>
      </c>
      <c r="B14" s="37">
        <v>47084.916487666131</v>
      </c>
      <c r="C14" s="37">
        <v>52736.546936680075</v>
      </c>
      <c r="D14" s="37">
        <v>38014.348995016655</v>
      </c>
      <c r="E14" s="37">
        <v>27584.76967006674</v>
      </c>
      <c r="F14" s="37">
        <v>19655.399920381562</v>
      </c>
      <c r="G14" s="37">
        <v>739646.56455462635</v>
      </c>
      <c r="H14" s="37">
        <v>0</v>
      </c>
      <c r="J14" t="s">
        <v>635</v>
      </c>
      <c r="K14" s="37">
        <v>0</v>
      </c>
      <c r="L14" s="37">
        <v>0</v>
      </c>
      <c r="M14" s="37">
        <v>0</v>
      </c>
      <c r="N14" s="37">
        <v>0</v>
      </c>
      <c r="O14" s="37">
        <v>0</v>
      </c>
      <c r="P14" s="37">
        <v>0</v>
      </c>
      <c r="Q14" s="37">
        <v>0</v>
      </c>
    </row>
    <row r="15" spans="1:17" x14ac:dyDescent="0.3">
      <c r="A15" t="s">
        <v>636</v>
      </c>
      <c r="B15" s="37">
        <v>55226.651860174279</v>
      </c>
      <c r="C15" s="37">
        <v>69651.392003232773</v>
      </c>
      <c r="D15" s="37">
        <v>57732.278341075056</v>
      </c>
      <c r="E15" s="37">
        <v>47382.218879484361</v>
      </c>
      <c r="F15" s="37">
        <v>37604.404022682123</v>
      </c>
      <c r="G15" s="37">
        <v>1090091.0198423623</v>
      </c>
      <c r="H15" s="37">
        <v>0</v>
      </c>
      <c r="J15" t="s">
        <v>636</v>
      </c>
      <c r="K15" s="37">
        <v>0</v>
      </c>
      <c r="L15" s="37">
        <v>0</v>
      </c>
      <c r="M15" s="37">
        <v>0</v>
      </c>
      <c r="N15" s="37">
        <v>0</v>
      </c>
      <c r="O15" s="37">
        <v>0</v>
      </c>
      <c r="P15" s="37">
        <v>0</v>
      </c>
      <c r="Q15" s="37">
        <v>0</v>
      </c>
    </row>
    <row r="17" spans="1:17" x14ac:dyDescent="0.3">
      <c r="A17" s="2" t="s">
        <v>634</v>
      </c>
      <c r="J17" s="2" t="s">
        <v>652</v>
      </c>
    </row>
    <row r="18" spans="1:17" x14ac:dyDescent="0.3">
      <c r="B18" s="2">
        <v>2021</v>
      </c>
      <c r="C18" s="2">
        <v>2025</v>
      </c>
      <c r="D18" s="2">
        <v>2030</v>
      </c>
      <c r="E18" s="2">
        <v>2035</v>
      </c>
      <c r="F18" s="2">
        <v>2040</v>
      </c>
      <c r="G18" s="2" t="s">
        <v>0</v>
      </c>
      <c r="H18" s="2"/>
      <c r="K18" s="2">
        <v>2021</v>
      </c>
      <c r="L18" s="2">
        <v>2025</v>
      </c>
      <c r="M18" s="2">
        <v>2030</v>
      </c>
      <c r="N18" s="2">
        <v>2035</v>
      </c>
      <c r="O18" s="2">
        <v>2040</v>
      </c>
      <c r="P18" s="2" t="s">
        <v>0</v>
      </c>
    </row>
    <row r="19" spans="1:17" x14ac:dyDescent="0.3">
      <c r="A19" t="s">
        <v>2</v>
      </c>
      <c r="B19" s="37">
        <v>0</v>
      </c>
      <c r="C19" s="37">
        <v>0</v>
      </c>
      <c r="D19" s="37">
        <v>0</v>
      </c>
      <c r="E19" s="37">
        <v>0</v>
      </c>
      <c r="F19" s="37">
        <v>0</v>
      </c>
      <c r="G19" s="37">
        <v>0</v>
      </c>
      <c r="H19" s="37">
        <v>0</v>
      </c>
      <c r="J19" t="s">
        <v>2</v>
      </c>
      <c r="K19" s="37">
        <v>0</v>
      </c>
      <c r="L19" s="37">
        <v>0</v>
      </c>
      <c r="M19" s="37">
        <v>0</v>
      </c>
      <c r="N19" s="37">
        <v>0</v>
      </c>
      <c r="O19" s="37">
        <v>0</v>
      </c>
      <c r="P19" s="37">
        <v>0</v>
      </c>
      <c r="Q19" s="37">
        <v>0</v>
      </c>
    </row>
    <row r="20" spans="1:17" x14ac:dyDescent="0.3">
      <c r="A20" t="s">
        <v>3</v>
      </c>
      <c r="B20" s="37">
        <v>12486.812448712082</v>
      </c>
      <c r="C20" s="37">
        <v>17190.568480264537</v>
      </c>
      <c r="D20" s="37">
        <v>17577.589175280835</v>
      </c>
      <c r="E20" s="37">
        <v>17682.021542870036</v>
      </c>
      <c r="F20" s="37">
        <v>17018.045491105557</v>
      </c>
      <c r="G20" s="37">
        <v>335880.44345566584</v>
      </c>
      <c r="H20" s="37">
        <v>0</v>
      </c>
      <c r="J20" t="s">
        <v>3</v>
      </c>
      <c r="K20" s="37">
        <v>63831.909048882051</v>
      </c>
      <c r="L20" s="37">
        <v>23162.100079574633</v>
      </c>
      <c r="M20" s="37">
        <v>27563.990929472904</v>
      </c>
      <c r="N20" s="37">
        <v>25348.138899492726</v>
      </c>
      <c r="O20" s="37">
        <v>25348.138899492726</v>
      </c>
      <c r="P20" s="37">
        <v>695821.86235191824</v>
      </c>
      <c r="Q20" s="37">
        <v>0</v>
      </c>
    </row>
    <row r="21" spans="1:17" x14ac:dyDescent="0.3">
      <c r="A21" t="s">
        <v>4</v>
      </c>
      <c r="B21" s="37">
        <v>4054.0817249304146</v>
      </c>
      <c r="C21" s="37">
        <v>5581.2457985779592</v>
      </c>
      <c r="D21" s="37">
        <v>5706.8994458382149</v>
      </c>
      <c r="E21" s="37">
        <v>5740.8054049990151</v>
      </c>
      <c r="F21" s="37">
        <v>5525.2329209638701</v>
      </c>
      <c r="G21" s="37">
        <v>109049.98959246685</v>
      </c>
      <c r="H21" s="37">
        <v>0</v>
      </c>
      <c r="J21" t="s">
        <v>4</v>
      </c>
      <c r="K21" s="37">
        <v>32089.917102073541</v>
      </c>
      <c r="L21" s="37">
        <v>37843.566301713487</v>
      </c>
      <c r="M21" s="37">
        <v>45035.627801263421</v>
      </c>
      <c r="N21" s="37">
        <v>57981.338500453348</v>
      </c>
      <c r="O21" s="37">
        <v>57981.338500453348</v>
      </c>
      <c r="P21" s="37">
        <v>928042.38972355879</v>
      </c>
      <c r="Q21" s="37">
        <v>0</v>
      </c>
    </row>
    <row r="22" spans="1:17" x14ac:dyDescent="0.3">
      <c r="A22" t="s">
        <v>5</v>
      </c>
      <c r="B22" s="37">
        <v>4378.802490162223</v>
      </c>
      <c r="C22" s="37">
        <v>6028.2881942741533</v>
      </c>
      <c r="D22" s="37">
        <v>6164.0063521340844</v>
      </c>
      <c r="E22" s="37">
        <v>6200.6280851128904</v>
      </c>
      <c r="F22" s="37">
        <v>5967.788839643621</v>
      </c>
      <c r="G22" s="37">
        <v>117784.59300493126</v>
      </c>
      <c r="H22" s="37">
        <v>0</v>
      </c>
      <c r="J22" t="s">
        <v>5</v>
      </c>
      <c r="K22" s="37">
        <v>513438.67363317666</v>
      </c>
      <c r="L22" s="37">
        <v>378435.66301713488</v>
      </c>
      <c r="M22" s="37">
        <v>450356.2780126342</v>
      </c>
      <c r="N22" s="37">
        <v>289906.69250226673</v>
      </c>
      <c r="O22" s="37">
        <v>289906.69250226673</v>
      </c>
      <c r="P22" s="37">
        <v>8362924.595468509</v>
      </c>
      <c r="Q22" s="37">
        <v>0</v>
      </c>
    </row>
    <row r="23" spans="1:17" x14ac:dyDescent="0.3">
      <c r="A23" t="s">
        <v>7</v>
      </c>
      <c r="B23" s="37">
        <v>2499.0679639921368</v>
      </c>
      <c r="C23" s="37">
        <v>3440.4616188716063</v>
      </c>
      <c r="D23" s="37">
        <v>3517.918617948817</v>
      </c>
      <c r="E23" s="37">
        <v>3538.8193550518995</v>
      </c>
      <c r="F23" s="37">
        <v>3405.9334574989384</v>
      </c>
      <c r="G23" s="37">
        <v>67221.963925477496</v>
      </c>
      <c r="H23" s="37">
        <v>0</v>
      </c>
      <c r="J23" t="s">
        <v>7</v>
      </c>
      <c r="K23" s="37">
        <v>10681.03195852474</v>
      </c>
      <c r="L23" s="37">
        <v>5668.2525203583309</v>
      </c>
      <c r="M23" s="37">
        <v>6745.4876941360781</v>
      </c>
      <c r="N23" s="37">
        <v>6754.6196720613561</v>
      </c>
      <c r="O23" s="37">
        <v>6754.6196720613561</v>
      </c>
      <c r="P23" s="37">
        <v>152502.1147641241</v>
      </c>
      <c r="Q23" s="37">
        <v>0</v>
      </c>
    </row>
    <row r="24" spans="1:17" x14ac:dyDescent="0.3">
      <c r="A24" t="s">
        <v>8</v>
      </c>
      <c r="B24" s="37">
        <v>52315.698776465644</v>
      </c>
      <c r="C24" s="37">
        <v>79684.92464637637</v>
      </c>
      <c r="D24" s="37">
        <v>87746.523902038025</v>
      </c>
      <c r="E24" s="37">
        <v>97725.114683492298</v>
      </c>
      <c r="F24" s="37">
        <v>103157.58748065027</v>
      </c>
      <c r="G24" s="37">
        <v>1728764.6178546872</v>
      </c>
      <c r="H24" s="37">
        <v>0</v>
      </c>
      <c r="J24" t="s">
        <v>8</v>
      </c>
      <c r="K24" s="37">
        <v>218980.98167052231</v>
      </c>
      <c r="L24" s="37">
        <v>233084.52610948612</v>
      </c>
      <c r="M24" s="37">
        <v>298718.61751521006</v>
      </c>
      <c r="N24" s="37">
        <v>389492.18308066245</v>
      </c>
      <c r="O24" s="37">
        <v>427184.97499169438</v>
      </c>
      <c r="P24" s="37">
        <v>6389093.5438201092</v>
      </c>
      <c r="Q24" s="37">
        <v>0</v>
      </c>
    </row>
    <row r="25" spans="1:17" x14ac:dyDescent="0.3">
      <c r="A25" t="s">
        <v>0</v>
      </c>
      <c r="B25" s="37">
        <v>75734.463404262497</v>
      </c>
      <c r="C25" s="37">
        <v>111925.48873836463</v>
      </c>
      <c r="D25" s="37">
        <v>120712.93749323998</v>
      </c>
      <c r="E25" s="37">
        <v>130887.38907152614</v>
      </c>
      <c r="F25" s="37">
        <v>135074.58818986226</v>
      </c>
      <c r="G25" s="37">
        <v>2358701.6078332285</v>
      </c>
      <c r="H25" s="37">
        <v>0</v>
      </c>
      <c r="J25" t="s">
        <v>0</v>
      </c>
      <c r="K25" s="37">
        <v>839022.5134131792</v>
      </c>
      <c r="L25" s="37">
        <v>678194.10802826739</v>
      </c>
      <c r="M25" s="37">
        <v>828420.00195271662</v>
      </c>
      <c r="N25" s="37">
        <v>769482.9726549366</v>
      </c>
      <c r="O25" s="37">
        <v>807175.76456596854</v>
      </c>
      <c r="P25" s="37">
        <v>16528384.506128222</v>
      </c>
      <c r="Q25">
        <v>0</v>
      </c>
    </row>
    <row r="26" spans="1:17" x14ac:dyDescent="0.3">
      <c r="A26" t="s">
        <v>635</v>
      </c>
      <c r="B26" s="37">
        <v>61825.236845975283</v>
      </c>
      <c r="C26" s="37">
        <v>78608.590254103183</v>
      </c>
      <c r="D26" s="37">
        <v>70795.732915502391</v>
      </c>
      <c r="E26" s="37">
        <v>64900.912582471829</v>
      </c>
      <c r="F26" s="37">
        <v>57039.026249850569</v>
      </c>
      <c r="G26" s="37">
        <v>1360068.9552962142</v>
      </c>
      <c r="H26" s="37">
        <v>0</v>
      </c>
      <c r="J26" t="s">
        <v>635</v>
      </c>
      <c r="K26" s="37">
        <v>630975.96124045877</v>
      </c>
      <c r="L26" s="37">
        <v>420750.00161384325</v>
      </c>
      <c r="M26" s="37">
        <v>402915.5264444382</v>
      </c>
      <c r="N26" s="37">
        <v>327192.56934802909</v>
      </c>
      <c r="O26" s="37">
        <v>285060.60063200659</v>
      </c>
      <c r="P26" s="37">
        <v>8405015.4143563397</v>
      </c>
      <c r="Q26">
        <v>0</v>
      </c>
    </row>
    <row r="27" spans="1:17" x14ac:dyDescent="0.3">
      <c r="A27" t="s">
        <v>636</v>
      </c>
      <c r="B27" s="37">
        <v>65329.213413137841</v>
      </c>
      <c r="C27" s="37">
        <v>85781.567344820825</v>
      </c>
      <c r="D27" s="37">
        <v>79805.472369450959</v>
      </c>
      <c r="E27" s="37">
        <v>74643.249073387211</v>
      </c>
      <c r="F27" s="37">
        <v>66447.746852759519</v>
      </c>
      <c r="G27" s="37">
        <v>1523961.9782483322</v>
      </c>
      <c r="H27" s="37">
        <v>0</v>
      </c>
      <c r="J27" t="s">
        <v>636</v>
      </c>
      <c r="K27" s="37">
        <v>723748.19036628853</v>
      </c>
      <c r="L27" s="37">
        <v>519779.31216972542</v>
      </c>
      <c r="M27" s="37">
        <v>547683.21398723638</v>
      </c>
      <c r="N27" s="37">
        <v>438825.38717481296</v>
      </c>
      <c r="O27" s="37">
        <v>397076.98974563711</v>
      </c>
      <c r="P27" s="37">
        <v>10946201.606166882</v>
      </c>
      <c r="Q27">
        <v>0</v>
      </c>
    </row>
    <row r="28" spans="1:17" x14ac:dyDescent="0.3">
      <c r="B28" s="37"/>
      <c r="C28" s="37"/>
      <c r="D28" s="37"/>
      <c r="E28" s="37"/>
      <c r="F28" s="37"/>
      <c r="G28" s="37"/>
      <c r="H28" s="37"/>
      <c r="K28" s="37"/>
      <c r="L28" s="37"/>
      <c r="M28" s="37"/>
      <c r="N28" s="37"/>
      <c r="O28" s="37"/>
      <c r="P28" s="37"/>
    </row>
    <row r="29" spans="1:17" x14ac:dyDescent="0.3">
      <c r="B29" s="37"/>
      <c r="C29" s="37"/>
      <c r="D29" s="37"/>
      <c r="E29" s="37"/>
      <c r="F29" s="37"/>
      <c r="G29" s="37"/>
      <c r="H29" s="37"/>
      <c r="J29" s="2" t="s">
        <v>715</v>
      </c>
    </row>
    <row r="30" spans="1:17" x14ac:dyDescent="0.3">
      <c r="B30" s="37"/>
      <c r="C30" s="37"/>
      <c r="D30" s="37"/>
      <c r="E30" s="37"/>
      <c r="F30" s="37"/>
      <c r="G30" s="37"/>
      <c r="H30" s="37"/>
      <c r="K30" s="2">
        <v>2021</v>
      </c>
      <c r="L30" s="2">
        <v>2025</v>
      </c>
      <c r="M30" s="2">
        <v>2030</v>
      </c>
      <c r="N30" s="2">
        <v>2035</v>
      </c>
      <c r="O30" s="2">
        <v>2040</v>
      </c>
      <c r="P30" s="2" t="s">
        <v>0</v>
      </c>
    </row>
    <row r="31" spans="1:17" x14ac:dyDescent="0.3">
      <c r="B31" s="37"/>
      <c r="C31" s="37"/>
      <c r="D31" s="37"/>
      <c r="E31" s="37"/>
      <c r="F31" s="37"/>
      <c r="G31" s="37"/>
      <c r="H31" s="37"/>
      <c r="J31" t="s">
        <v>2</v>
      </c>
      <c r="K31" s="37">
        <v>0</v>
      </c>
      <c r="L31" s="37">
        <v>0</v>
      </c>
      <c r="M31" s="37">
        <v>0</v>
      </c>
      <c r="N31" s="37">
        <v>0</v>
      </c>
      <c r="O31" s="37">
        <v>0</v>
      </c>
      <c r="P31" s="37">
        <v>0</v>
      </c>
      <c r="Q31" s="37">
        <v>0</v>
      </c>
    </row>
    <row r="32" spans="1:17" x14ac:dyDescent="0.3">
      <c r="B32" s="37"/>
      <c r="C32" s="37"/>
      <c r="D32" s="37"/>
      <c r="E32" s="37"/>
      <c r="F32" s="37"/>
      <c r="G32" s="37"/>
      <c r="H32" s="37"/>
      <c r="J32" t="s">
        <v>3</v>
      </c>
      <c r="K32" s="37">
        <v>3268.9396981110776</v>
      </c>
      <c r="L32" s="37">
        <v>1097.3044273466232</v>
      </c>
      <c r="M32" s="37">
        <v>1223.4369996643666</v>
      </c>
      <c r="N32" s="37">
        <v>974.33443969284258</v>
      </c>
      <c r="O32" s="37">
        <v>1086.331900118111</v>
      </c>
      <c r="P32" s="37">
        <v>31816.374600757819</v>
      </c>
      <c r="Q32" s="37">
        <v>0</v>
      </c>
    </row>
    <row r="33" spans="1:17" x14ac:dyDescent="0.3">
      <c r="B33" s="37"/>
      <c r="C33" s="37"/>
      <c r="D33" s="37"/>
      <c r="E33" s="37"/>
      <c r="F33" s="37"/>
      <c r="G33" s="37"/>
      <c r="H33" s="37"/>
      <c r="J33" t="s">
        <v>4</v>
      </c>
      <c r="K33" s="37">
        <v>1643.3787659982104</v>
      </c>
      <c r="L33" s="37">
        <v>1792.838849102249</v>
      </c>
      <c r="M33" s="37">
        <v>1998.921473169723</v>
      </c>
      <c r="N33" s="37">
        <v>2228.692811905446</v>
      </c>
      <c r="O33" s="37">
        <v>2484.8758275444584</v>
      </c>
      <c r="P33" s="37">
        <v>40734.742261464809</v>
      </c>
      <c r="Q33" s="37">
        <v>0</v>
      </c>
    </row>
    <row r="34" spans="1:17" x14ac:dyDescent="0.3">
      <c r="B34" s="37"/>
      <c r="C34" s="37"/>
      <c r="D34" s="37"/>
      <c r="E34" s="37"/>
      <c r="F34" s="37"/>
      <c r="G34" s="37"/>
      <c r="H34" s="37"/>
      <c r="J34" t="s">
        <v>5</v>
      </c>
      <c r="K34" s="37">
        <v>26294.060255971366</v>
      </c>
      <c r="L34" s="37">
        <v>17928.388491022492</v>
      </c>
      <c r="M34" s="37">
        <v>19989.21473169723</v>
      </c>
      <c r="N34" s="37">
        <v>11143.464059527229</v>
      </c>
      <c r="O34" s="37">
        <v>12424.379137722291</v>
      </c>
      <c r="P34" s="37">
        <v>377461.47167825187</v>
      </c>
      <c r="Q34" s="37">
        <v>0</v>
      </c>
    </row>
    <row r="35" spans="1:17" x14ac:dyDescent="0.3">
      <c r="B35" s="37"/>
      <c r="C35" s="37"/>
      <c r="D35" s="37"/>
      <c r="E35" s="37"/>
      <c r="F35" s="37"/>
      <c r="G35" s="37"/>
      <c r="H35" s="37"/>
      <c r="J35" t="s">
        <v>7</v>
      </c>
      <c r="K35" s="37">
        <v>546.99365734583409</v>
      </c>
      <c r="L35" s="37">
        <v>268.53344750861982</v>
      </c>
      <c r="M35" s="37">
        <v>299.40073797377943</v>
      </c>
      <c r="N35" s="37">
        <v>259.63478421872861</v>
      </c>
      <c r="O35" s="37">
        <v>289.47919419332322</v>
      </c>
      <c r="P35" s="37">
        <v>6874.6814997435804</v>
      </c>
      <c r="Q35" s="37">
        <v>0</v>
      </c>
    </row>
    <row r="36" spans="1:17" x14ac:dyDescent="0.3">
      <c r="B36" s="37"/>
      <c r="C36" s="37"/>
      <c r="D36" s="37"/>
      <c r="E36" s="37"/>
      <c r="F36" s="37"/>
      <c r="G36" s="37"/>
      <c r="H36" s="37"/>
      <c r="J36" t="s">
        <v>8</v>
      </c>
      <c r="K36" s="37">
        <v>11214.385325150191</v>
      </c>
      <c r="L36" s="37">
        <v>11042.378781165591</v>
      </c>
      <c r="M36" s="37">
        <v>13258.726216090969</v>
      </c>
      <c r="N36" s="37">
        <v>14971.341662256471</v>
      </c>
      <c r="O36" s="37">
        <v>18307.6425225807</v>
      </c>
      <c r="P36" s="37">
        <v>280277.56503862591</v>
      </c>
      <c r="Q36" s="37">
        <v>0</v>
      </c>
    </row>
    <row r="37" spans="1:17" x14ac:dyDescent="0.3">
      <c r="B37" s="37"/>
      <c r="C37" s="37"/>
      <c r="D37" s="37"/>
      <c r="E37" s="37"/>
      <c r="F37" s="37"/>
      <c r="G37" s="37"/>
      <c r="H37" s="37"/>
      <c r="J37" t="s">
        <v>0</v>
      </c>
      <c r="K37" s="37">
        <v>42967.75770257668</v>
      </c>
      <c r="L37" s="37">
        <v>32129.443996145572</v>
      </c>
      <c r="M37" s="37">
        <v>36769.700158596068</v>
      </c>
      <c r="N37" s="37">
        <v>29577.467757600716</v>
      </c>
      <c r="O37" s="37">
        <v>34592.708582158884</v>
      </c>
      <c r="P37" s="37">
        <v>737164.83507884387</v>
      </c>
      <c r="Q37" s="37">
        <v>0</v>
      </c>
    </row>
    <row r="38" spans="1:17" x14ac:dyDescent="0.3">
      <c r="B38" s="37"/>
      <c r="C38" s="37"/>
      <c r="D38" s="37"/>
      <c r="E38" s="37"/>
      <c r="F38" s="37"/>
      <c r="G38" s="37"/>
      <c r="H38" s="37"/>
      <c r="J38" t="s">
        <v>635</v>
      </c>
      <c r="K38" s="37">
        <v>32313.342950046976</v>
      </c>
      <c r="L38" s="37">
        <v>19933.030165261596</v>
      </c>
      <c r="M38" s="37">
        <v>17883.541031944413</v>
      </c>
      <c r="N38" s="37">
        <v>12576.662530981843</v>
      </c>
      <c r="O38" s="37">
        <v>12216.692718989907</v>
      </c>
      <c r="P38" s="37">
        <v>381196.09360959171</v>
      </c>
      <c r="Q38" s="37">
        <v>0</v>
      </c>
    </row>
    <row r="39" spans="1:17" x14ac:dyDescent="0.3">
      <c r="B39" s="37"/>
      <c r="C39" s="37"/>
      <c r="D39" s="37"/>
      <c r="E39" s="37"/>
      <c r="F39" s="37"/>
      <c r="G39" s="37"/>
      <c r="H39" s="37"/>
      <c r="J39" t="s">
        <v>636</v>
      </c>
      <c r="K39" s="37">
        <v>37064.36523953297</v>
      </c>
      <c r="L39" s="37">
        <v>24624.543479543452</v>
      </c>
      <c r="M39" s="37">
        <v>24309.103489459569</v>
      </c>
      <c r="N39" s="37">
        <v>16867.616570639926</v>
      </c>
      <c r="O39" s="37">
        <v>17017.320382925234</v>
      </c>
      <c r="P39" s="37">
        <v>494162.04153054697</v>
      </c>
      <c r="Q39" s="37">
        <v>0</v>
      </c>
    </row>
    <row r="41" spans="1:17" x14ac:dyDescent="0.3">
      <c r="A41" s="2" t="s">
        <v>639</v>
      </c>
      <c r="J41" s="2" t="s">
        <v>640</v>
      </c>
    </row>
    <row r="42" spans="1:17" x14ac:dyDescent="0.3">
      <c r="A42" s="38"/>
      <c r="B42" s="72">
        <v>2021</v>
      </c>
      <c r="C42" s="72">
        <v>2025</v>
      </c>
      <c r="D42" s="72">
        <v>2030</v>
      </c>
      <c r="E42" s="72">
        <v>2035</v>
      </c>
      <c r="F42" s="72">
        <v>2040</v>
      </c>
      <c r="G42" s="72" t="s">
        <v>0</v>
      </c>
      <c r="H42" s="94"/>
      <c r="J42" s="38"/>
      <c r="K42" s="72">
        <v>2021</v>
      </c>
      <c r="L42" s="72">
        <v>2025</v>
      </c>
      <c r="M42" s="72">
        <v>2030</v>
      </c>
      <c r="N42" s="72">
        <v>2035</v>
      </c>
      <c r="O42" s="72">
        <v>2040</v>
      </c>
      <c r="P42" s="72" t="s">
        <v>0</v>
      </c>
    </row>
    <row r="43" spans="1:17" x14ac:dyDescent="0.3">
      <c r="A43" s="38" t="s">
        <v>2</v>
      </c>
      <c r="B43" s="237">
        <v>0</v>
      </c>
      <c r="C43" s="237">
        <v>0</v>
      </c>
      <c r="D43" s="237">
        <v>0</v>
      </c>
      <c r="E43" s="237">
        <v>0</v>
      </c>
      <c r="F43" s="237">
        <v>0</v>
      </c>
      <c r="G43" s="237">
        <v>0</v>
      </c>
      <c r="H43" s="383"/>
      <c r="J43" s="38" t="s">
        <v>2</v>
      </c>
      <c r="K43" s="237">
        <v>0</v>
      </c>
      <c r="L43" s="237">
        <v>0</v>
      </c>
      <c r="M43" s="237">
        <v>0</v>
      </c>
      <c r="N43" s="237">
        <v>0</v>
      </c>
      <c r="O43" s="237">
        <v>0</v>
      </c>
      <c r="P43" s="237">
        <v>0</v>
      </c>
    </row>
    <row r="44" spans="1:17" x14ac:dyDescent="0.3">
      <c r="A44" s="38" t="s">
        <v>3</v>
      </c>
      <c r="B44" s="237">
        <v>27213.758826674682</v>
      </c>
      <c r="C44" s="237">
        <v>37766.719868571847</v>
      </c>
      <c r="D44" s="237">
        <v>37103.608342852385</v>
      </c>
      <c r="E44" s="237">
        <v>35920.279527574472</v>
      </c>
      <c r="F44" s="237">
        <v>33496.815498141004</v>
      </c>
      <c r="G44" s="237">
        <v>703900.59122457053</v>
      </c>
      <c r="H44" s="383"/>
      <c r="J44" s="38" t="s">
        <v>3</v>
      </c>
      <c r="K44" s="237">
        <v>67100.848746993128</v>
      </c>
      <c r="L44" s="237">
        <v>24259.404506921255</v>
      </c>
      <c r="M44" s="237">
        <v>28787.42792913727</v>
      </c>
      <c r="N44" s="237">
        <v>26322.47333918557</v>
      </c>
      <c r="O44" s="237">
        <v>26434.470799610837</v>
      </c>
      <c r="P44" s="237">
        <v>727638.23695267609</v>
      </c>
    </row>
    <row r="45" spans="1:17" x14ac:dyDescent="0.3">
      <c r="A45" s="38" t="s">
        <v>4</v>
      </c>
      <c r="B45" s="237">
        <v>22893.599317629531</v>
      </c>
      <c r="C45" s="237">
        <v>31903.387274568358</v>
      </c>
      <c r="D45" s="237">
        <v>30685.654184384104</v>
      </c>
      <c r="E45" s="237">
        <v>29072.185403583608</v>
      </c>
      <c r="F45" s="237">
        <v>26605.779389045496</v>
      </c>
      <c r="G45" s="237">
        <v>579841.54884843249</v>
      </c>
      <c r="H45" s="383"/>
      <c r="J45" s="38" t="s">
        <v>4</v>
      </c>
      <c r="K45" s="237">
        <v>33733.295868071749</v>
      </c>
      <c r="L45" s="237">
        <v>39636.405150815735</v>
      </c>
      <c r="M45" s="237">
        <v>47034.549274433142</v>
      </c>
      <c r="N45" s="237">
        <v>60210.031312358791</v>
      </c>
      <c r="O45" s="237">
        <v>60466.214327997805</v>
      </c>
      <c r="P45" s="237">
        <v>968777.13198502362</v>
      </c>
    </row>
    <row r="46" spans="1:17" x14ac:dyDescent="0.3">
      <c r="A46" s="38" t="s">
        <v>5</v>
      </c>
      <c r="B46" s="237">
        <v>24857.289104204214</v>
      </c>
      <c r="C46" s="237">
        <v>34640.359560575074</v>
      </c>
      <c r="D46" s="237">
        <v>33315.821255663352</v>
      </c>
      <c r="E46" s="237">
        <v>31561.752680643942</v>
      </c>
      <c r="F46" s="237">
        <v>28882.265632329418</v>
      </c>
      <c r="G46" s="237">
        <v>629533.29340495996</v>
      </c>
      <c r="H46" s="383"/>
      <c r="J46" s="38" t="s">
        <v>5</v>
      </c>
      <c r="K46" s="237">
        <v>539732.73388914799</v>
      </c>
      <c r="L46" s="237">
        <v>396364.0515081574</v>
      </c>
      <c r="M46" s="237">
        <v>470345.49274433142</v>
      </c>
      <c r="N46" s="237">
        <v>301050.15656179393</v>
      </c>
      <c r="O46" s="237">
        <v>302331.07163998904</v>
      </c>
      <c r="P46" s="237">
        <v>8740386.0671467613</v>
      </c>
    </row>
    <row r="47" spans="1:17" x14ac:dyDescent="0.3">
      <c r="A47" s="38" t="s">
        <v>7</v>
      </c>
      <c r="B47" s="237">
        <v>2869.2599168929023</v>
      </c>
      <c r="C47" s="237">
        <v>3957.6853168554289</v>
      </c>
      <c r="D47" s="237">
        <v>4008.7450922570029</v>
      </c>
      <c r="E47" s="237">
        <v>3997.2753151393817</v>
      </c>
      <c r="F47" s="237">
        <v>3820.1610844451134</v>
      </c>
      <c r="G47" s="237">
        <v>76472.903917576987</v>
      </c>
      <c r="H47" s="383"/>
      <c r="J47" s="38" t="s">
        <v>7</v>
      </c>
      <c r="K47" s="237">
        <v>11228.025615870574</v>
      </c>
      <c r="L47" s="237">
        <v>5936.7859678669511</v>
      </c>
      <c r="M47" s="237">
        <v>7044.8884321098576</v>
      </c>
      <c r="N47" s="237">
        <v>7014.2544562800849</v>
      </c>
      <c r="O47" s="237">
        <v>7044.0988662546797</v>
      </c>
      <c r="P47" s="237">
        <v>159376.79626386767</v>
      </c>
    </row>
    <row r="48" spans="1:17" x14ac:dyDescent="0.3">
      <c r="A48" s="38" t="s">
        <v>8</v>
      </c>
      <c r="B48" s="237">
        <v>61923.381950753079</v>
      </c>
      <c r="C48" s="237">
        <v>94536.605219990714</v>
      </c>
      <c r="D48" s="237">
        <v>102924.35962926855</v>
      </c>
      <c r="E48" s="237">
        <v>113420.90375798463</v>
      </c>
      <c r="F48" s="237">
        <v>118711.57746016527</v>
      </c>
      <c r="G48" s="237">
        <v>2021658.2370038689</v>
      </c>
      <c r="H48" s="383"/>
      <c r="J48" s="38" t="s">
        <v>8</v>
      </c>
      <c r="K48" s="237">
        <v>230195.36699567249</v>
      </c>
      <c r="L48" s="237">
        <v>244126.9048906517</v>
      </c>
      <c r="M48" s="237">
        <v>311977.34373130102</v>
      </c>
      <c r="N48" s="237">
        <v>404463.5247429189</v>
      </c>
      <c r="O48" s="237">
        <v>445492.61751427507</v>
      </c>
      <c r="P48" s="237">
        <v>6669371.1088587353</v>
      </c>
    </row>
    <row r="49" spans="1:16" x14ac:dyDescent="0.3">
      <c r="A49" s="38" t="s">
        <v>0</v>
      </c>
      <c r="B49" s="237">
        <v>139757.28911615442</v>
      </c>
      <c r="C49" s="237">
        <v>202804.75724056142</v>
      </c>
      <c r="D49" s="237">
        <v>208038.1885044254</v>
      </c>
      <c r="E49" s="237">
        <v>213972.39668492603</v>
      </c>
      <c r="F49" s="237">
        <v>211516.59906412632</v>
      </c>
      <c r="G49" s="237">
        <v>4011406.5743994089</v>
      </c>
      <c r="H49" s="383"/>
      <c r="J49" s="38" t="s">
        <v>0</v>
      </c>
      <c r="K49" s="237">
        <v>881990.2711157559</v>
      </c>
      <c r="L49" s="237">
        <v>710323.55202441302</v>
      </c>
      <c r="M49" s="237">
        <v>865189.70211131265</v>
      </c>
      <c r="N49" s="237">
        <v>799060.44041253731</v>
      </c>
      <c r="O49" s="237">
        <v>841768.47314812744</v>
      </c>
      <c r="P49" s="237">
        <v>17265549.341207065</v>
      </c>
    </row>
    <row r="50" spans="1:16" x14ac:dyDescent="0.3">
      <c r="A50" s="38" t="s">
        <v>635</v>
      </c>
      <c r="B50" s="237">
        <v>108910.15333364141</v>
      </c>
      <c r="C50" s="237">
        <v>131345.13719078325</v>
      </c>
      <c r="D50" s="237">
        <v>108810.08191051905</v>
      </c>
      <c r="E50" s="237">
        <v>92485.682252538565</v>
      </c>
      <c r="F50" s="237">
        <v>76694.426170232124</v>
      </c>
      <c r="G50" s="237">
        <v>2099715.5198508408</v>
      </c>
      <c r="H50" s="383"/>
      <c r="J50" s="38" t="s">
        <v>635</v>
      </c>
      <c r="K50" s="237">
        <v>663289.30419050576</v>
      </c>
      <c r="L50" s="237">
        <v>440683.03177910484</v>
      </c>
      <c r="M50" s="237">
        <v>420799.0674763826</v>
      </c>
      <c r="N50" s="237">
        <v>339769.23187901091</v>
      </c>
      <c r="O50" s="237">
        <v>297277.29335099651</v>
      </c>
      <c r="P50" s="237">
        <v>8786211.5079659317</v>
      </c>
    </row>
    <row r="51" spans="1:16" x14ac:dyDescent="0.3">
      <c r="A51" s="38" t="s">
        <v>636</v>
      </c>
      <c r="B51" s="237">
        <v>120555.86527331211</v>
      </c>
      <c r="C51" s="237">
        <v>155432.95934805361</v>
      </c>
      <c r="D51" s="237">
        <v>137537.75071052602</v>
      </c>
      <c r="E51" s="237">
        <v>122025.46795287158</v>
      </c>
      <c r="F51" s="237">
        <v>104052.15087544164</v>
      </c>
      <c r="G51" s="237">
        <v>2614052.9980906947</v>
      </c>
      <c r="H51" s="383"/>
      <c r="J51" s="38" t="s">
        <v>636</v>
      </c>
      <c r="K51" s="237">
        <v>760812.55560582154</v>
      </c>
      <c r="L51" s="237">
        <v>544403.85564926884</v>
      </c>
      <c r="M51" s="237">
        <v>571992.31747669599</v>
      </c>
      <c r="N51" s="237">
        <v>455693.00374545291</v>
      </c>
      <c r="O51" s="237">
        <v>414094.31012856233</v>
      </c>
      <c r="P51" s="237">
        <v>11440363.64769743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sheetPr>
  <dimension ref="A1:AF85"/>
  <sheetViews>
    <sheetView topLeftCell="A70" workbookViewId="0">
      <selection activeCell="B85" sqref="B85"/>
    </sheetView>
  </sheetViews>
  <sheetFormatPr defaultColWidth="9.109375" defaultRowHeight="14.4" x14ac:dyDescent="0.3"/>
  <cols>
    <col min="1" max="1" width="43.5546875" style="164" customWidth="1"/>
    <col min="2" max="2" width="14" style="164" customWidth="1"/>
    <col min="3" max="23" width="13.44140625" style="164" bestFit="1" customWidth="1"/>
    <col min="24" max="24" width="14.33203125" style="164" bestFit="1" customWidth="1"/>
    <col min="25" max="32" width="12.6640625" style="164" bestFit="1" customWidth="1"/>
    <col min="33" max="16384" width="9.109375" style="164"/>
  </cols>
  <sheetData>
    <row r="1" spans="1:32" ht="18" x14ac:dyDescent="0.35">
      <c r="A1" s="395" t="s">
        <v>672</v>
      </c>
    </row>
    <row r="3" spans="1:32" x14ac:dyDescent="0.3">
      <c r="A3" s="164" t="s">
        <v>179</v>
      </c>
      <c r="B3" s="164">
        <f>Assumptions!B7</f>
        <v>260</v>
      </c>
    </row>
    <row r="5" spans="1:32" x14ac:dyDescent="0.3">
      <c r="A5" s="167" t="s">
        <v>364</v>
      </c>
    </row>
    <row r="6" spans="1:32" x14ac:dyDescent="0.3">
      <c r="B6" s="167">
        <v>2020</v>
      </c>
      <c r="C6" s="168">
        <v>2021</v>
      </c>
      <c r="D6" s="167">
        <v>2022</v>
      </c>
      <c r="E6" s="168">
        <v>2023</v>
      </c>
      <c r="F6" s="167">
        <v>2024</v>
      </c>
      <c r="G6" s="168">
        <v>2025</v>
      </c>
      <c r="H6" s="167">
        <v>2026</v>
      </c>
      <c r="I6" s="168">
        <v>2027</v>
      </c>
      <c r="J6" s="167">
        <v>2028</v>
      </c>
      <c r="K6" s="168">
        <v>2029</v>
      </c>
      <c r="L6" s="167">
        <v>2030</v>
      </c>
      <c r="M6" s="168">
        <v>2031</v>
      </c>
      <c r="N6" s="167">
        <v>2032</v>
      </c>
      <c r="O6" s="168">
        <v>2033</v>
      </c>
      <c r="P6" s="167">
        <v>2034</v>
      </c>
      <c r="Q6" s="168">
        <v>2035</v>
      </c>
      <c r="R6" s="167">
        <v>2036</v>
      </c>
      <c r="S6" s="168">
        <v>2037</v>
      </c>
      <c r="T6" s="167">
        <v>2038</v>
      </c>
      <c r="U6" s="168">
        <v>2039</v>
      </c>
      <c r="V6" s="167">
        <v>2040</v>
      </c>
      <c r="W6" s="165"/>
    </row>
    <row r="7" spans="1:32" x14ac:dyDescent="0.3">
      <c r="A7" s="69" t="s">
        <v>354</v>
      </c>
      <c r="B7" s="162">
        <f>'Bustang Ridership'!H25*$B$3</f>
        <v>25282.530000000002</v>
      </c>
      <c r="C7" s="162">
        <f>'Bustang Ridership'!I25*$B$3</f>
        <v>26546.656500000005</v>
      </c>
      <c r="D7" s="162">
        <f>'Bustang Ridership'!J25*$B$3</f>
        <v>27873.989325000006</v>
      </c>
      <c r="E7" s="162">
        <f>'Bustang Ridership'!K25*$B$3</f>
        <v>29267.688791250013</v>
      </c>
      <c r="F7" s="162">
        <f>'Bustang Ridership'!L25*$B$3</f>
        <v>30731.073230812515</v>
      </c>
      <c r="G7" s="162">
        <f>'Bustang Ridership'!M25*$B$3</f>
        <v>31192.039329274699</v>
      </c>
      <c r="H7" s="162">
        <f>'Bustang Ridership'!N25*$B$3</f>
        <v>31659.919919213819</v>
      </c>
      <c r="I7" s="162">
        <f>'Bustang Ridership'!O25*$B$3</f>
        <v>32134.818718002025</v>
      </c>
      <c r="J7" s="162">
        <f>'Bustang Ridership'!P25*$B$3</f>
        <v>32616.840998772055</v>
      </c>
      <c r="K7" s="162">
        <f>'Bustang Ridership'!Q25*$B$3</f>
        <v>33106.093613753634</v>
      </c>
      <c r="L7" s="162">
        <f>'Bustang Ridership'!R25*$B$3</f>
        <v>33602.685017959935</v>
      </c>
      <c r="M7" s="162">
        <f>'Bustang Ridership'!S25*$B$3</f>
        <v>34106.725293229334</v>
      </c>
      <c r="N7" s="162">
        <f>'Bustang Ridership'!T25*$B$3</f>
        <v>34618.326172627771</v>
      </c>
      <c r="O7" s="162">
        <f>'Bustang Ridership'!U25*$B$3</f>
        <v>35137.601065217183</v>
      </c>
      <c r="P7" s="162">
        <f>'Bustang Ridership'!V25*$B$3</f>
        <v>35664.665081195439</v>
      </c>
      <c r="Q7" s="162">
        <f>'Bustang Ridership'!W25*$B$3</f>
        <v>36199.635057413361</v>
      </c>
      <c r="R7" s="162">
        <f>'Bustang Ridership'!X25*$B$3</f>
        <v>36742.62958327456</v>
      </c>
      <c r="S7" s="162">
        <f>'Bustang Ridership'!Y25*$B$3</f>
        <v>37293.769027023678</v>
      </c>
      <c r="T7" s="162">
        <f>'Bustang Ridership'!Z25*$B$3</f>
        <v>37853.175562429031</v>
      </c>
      <c r="U7" s="162">
        <f>'Bustang Ridership'!AA25*$B$3</f>
        <v>38420.973195865452</v>
      </c>
      <c r="V7" s="162">
        <f>'Bustang Ridership'!AB25*$B$3</f>
        <v>38997.287793803436</v>
      </c>
      <c r="W7" s="165"/>
      <c r="X7" s="165"/>
      <c r="Y7" s="165"/>
      <c r="Z7" s="165"/>
      <c r="AA7" s="165"/>
      <c r="AB7" s="165"/>
      <c r="AC7" s="165"/>
      <c r="AD7" s="165"/>
      <c r="AE7" s="165"/>
      <c r="AF7" s="165"/>
    </row>
    <row r="8" spans="1:32" x14ac:dyDescent="0.3">
      <c r="A8" s="66" t="s">
        <v>356</v>
      </c>
      <c r="B8" s="162">
        <f>'Bustang Ridership'!H26*$B$3</f>
        <v>75847.59</v>
      </c>
      <c r="C8" s="162">
        <f>'Bustang Ridership'!I26*$B$3</f>
        <v>79639.969500000007</v>
      </c>
      <c r="D8" s="162">
        <f>'Bustang Ridership'!J26*$B$3</f>
        <v>83621.967975000021</v>
      </c>
      <c r="E8" s="162">
        <f>'Bustang Ridership'!K26*$B$3</f>
        <v>87803.066373750029</v>
      </c>
      <c r="F8" s="162">
        <f>'Bustang Ridership'!L26*$B$3</f>
        <v>92193.219692437546</v>
      </c>
      <c r="G8" s="162">
        <f>'Bustang Ridership'!M26*$B$3</f>
        <v>93576.117987824095</v>
      </c>
      <c r="H8" s="162">
        <f>'Bustang Ridership'!N26*$B$3</f>
        <v>94979.759757641456</v>
      </c>
      <c r="I8" s="162">
        <f>'Bustang Ridership'!O26*$B$3</f>
        <v>96404.456154006068</v>
      </c>
      <c r="J8" s="162">
        <f>'Bustang Ridership'!P26*$B$3</f>
        <v>97850.522996316155</v>
      </c>
      <c r="K8" s="162">
        <f>'Bustang Ridership'!Q26*$B$3</f>
        <v>99318.280841260887</v>
      </c>
      <c r="L8" s="162">
        <f>'Bustang Ridership'!R26*$B$3</f>
        <v>100808.0550538798</v>
      </c>
      <c r="M8" s="162">
        <f>'Bustang Ridership'!S26*$B$3</f>
        <v>102320.17587968799</v>
      </c>
      <c r="N8" s="162">
        <f>'Bustang Ridership'!T26*$B$3</f>
        <v>103854.9785178833</v>
      </c>
      <c r="O8" s="162">
        <f>'Bustang Ridership'!U26*$B$3</f>
        <v>105412.80319565153</v>
      </c>
      <c r="P8" s="162">
        <f>'Bustang Ridership'!V26*$B$3</f>
        <v>106993.99524358629</v>
      </c>
      <c r="Q8" s="162">
        <f>'Bustang Ridership'!W26*$B$3</f>
        <v>108598.90517224009</v>
      </c>
      <c r="R8" s="162">
        <f>'Bustang Ridership'!X26*$B$3</f>
        <v>110227.88874982367</v>
      </c>
      <c r="S8" s="162">
        <f>'Bustang Ridership'!Y26*$B$3</f>
        <v>111881.30708107102</v>
      </c>
      <c r="T8" s="162">
        <f>'Bustang Ridership'!Z26*$B$3</f>
        <v>113559.52668728707</v>
      </c>
      <c r="U8" s="162">
        <f>'Bustang Ridership'!AA26*$B$3</f>
        <v>115262.91958759636</v>
      </c>
      <c r="V8" s="162">
        <f>'Bustang Ridership'!AB26*$B$3</f>
        <v>116991.86338141031</v>
      </c>
      <c r="W8" s="165"/>
      <c r="X8" s="165"/>
      <c r="Y8" s="165"/>
      <c r="Z8" s="165"/>
      <c r="AA8" s="165"/>
      <c r="AB8" s="165"/>
      <c r="AC8" s="165"/>
      <c r="AD8" s="165"/>
      <c r="AE8" s="165"/>
      <c r="AF8" s="165"/>
    </row>
    <row r="9" spans="1:32" x14ac:dyDescent="0.3">
      <c r="A9" s="66" t="s">
        <v>357</v>
      </c>
      <c r="B9" s="162">
        <f>'Bustang Ridership'!H27*$B$3</f>
        <v>25282.530000000002</v>
      </c>
      <c r="C9" s="162">
        <f>'Bustang Ridership'!I27*$B$3</f>
        <v>26546.656500000005</v>
      </c>
      <c r="D9" s="162">
        <f>'Bustang Ridership'!J27*$B$3</f>
        <v>27873.989325000006</v>
      </c>
      <c r="E9" s="162">
        <f>'Bustang Ridership'!K27*$B$3</f>
        <v>29267.688791250013</v>
      </c>
      <c r="F9" s="162">
        <f>'Bustang Ridership'!L27*$B$3</f>
        <v>30731.073230812515</v>
      </c>
      <c r="G9" s="162">
        <f>'Bustang Ridership'!M27*$B$3</f>
        <v>31192.039329274699</v>
      </c>
      <c r="H9" s="162">
        <f>'Bustang Ridership'!N27*$B$3</f>
        <v>31659.919919213819</v>
      </c>
      <c r="I9" s="162">
        <f>'Bustang Ridership'!O27*$B$3</f>
        <v>32134.818718002025</v>
      </c>
      <c r="J9" s="162">
        <f>'Bustang Ridership'!P27*$B$3</f>
        <v>32616.840998772055</v>
      </c>
      <c r="K9" s="162">
        <f>'Bustang Ridership'!Q27*$B$3</f>
        <v>33106.093613753634</v>
      </c>
      <c r="L9" s="162">
        <f>'Bustang Ridership'!R27*$B$3</f>
        <v>33602.685017959935</v>
      </c>
      <c r="M9" s="162">
        <f>'Bustang Ridership'!S27*$B$3</f>
        <v>34106.725293229334</v>
      </c>
      <c r="N9" s="162">
        <f>'Bustang Ridership'!T27*$B$3</f>
        <v>34618.326172627771</v>
      </c>
      <c r="O9" s="162">
        <f>'Bustang Ridership'!U27*$B$3</f>
        <v>35137.601065217183</v>
      </c>
      <c r="P9" s="162">
        <f>'Bustang Ridership'!V27*$B$3</f>
        <v>35664.665081195439</v>
      </c>
      <c r="Q9" s="162">
        <f>'Bustang Ridership'!W27*$B$3</f>
        <v>36199.635057413361</v>
      </c>
      <c r="R9" s="162">
        <f>'Bustang Ridership'!X27*$B$3</f>
        <v>36742.62958327456</v>
      </c>
      <c r="S9" s="162">
        <f>'Bustang Ridership'!Y27*$B$3</f>
        <v>37293.769027023678</v>
      </c>
      <c r="T9" s="162">
        <f>'Bustang Ridership'!Z27*$B$3</f>
        <v>37853.175562429031</v>
      </c>
      <c r="U9" s="162">
        <f>'Bustang Ridership'!AA27*$B$3</f>
        <v>38420.973195865452</v>
      </c>
      <c r="V9" s="162">
        <f>'Bustang Ridership'!AB27*$B$3</f>
        <v>38997.287793803436</v>
      </c>
      <c r="W9" s="165"/>
      <c r="X9" s="165"/>
      <c r="Y9" s="165"/>
      <c r="Z9" s="165"/>
      <c r="AA9" s="165"/>
      <c r="AB9" s="165"/>
      <c r="AC9" s="165"/>
      <c r="AD9" s="165"/>
      <c r="AE9" s="165"/>
      <c r="AF9" s="165"/>
    </row>
    <row r="10" spans="1:32" x14ac:dyDescent="0.3">
      <c r="A10" s="167" t="s">
        <v>0</v>
      </c>
      <c r="B10" s="163">
        <f>SUM(B7:B9)</f>
        <v>126412.65</v>
      </c>
      <c r="C10" s="163">
        <f t="shared" ref="C10:U10" si="0">SUM(C7:C9)</f>
        <v>132733.28250000003</v>
      </c>
      <c r="D10" s="163">
        <f t="shared" si="0"/>
        <v>139369.94662500004</v>
      </c>
      <c r="E10" s="163">
        <f t="shared" si="0"/>
        <v>146338.44395625006</v>
      </c>
      <c r="F10" s="163">
        <f t="shared" si="0"/>
        <v>153655.36615406256</v>
      </c>
      <c r="G10" s="163">
        <f t="shared" si="0"/>
        <v>155960.19664637349</v>
      </c>
      <c r="H10" s="163">
        <f t="shared" si="0"/>
        <v>158299.59959606908</v>
      </c>
      <c r="I10" s="163">
        <f t="shared" si="0"/>
        <v>160674.09359001013</v>
      </c>
      <c r="J10" s="163">
        <f t="shared" si="0"/>
        <v>163084.20499386027</v>
      </c>
      <c r="K10" s="163">
        <f t="shared" si="0"/>
        <v>165530.46806876815</v>
      </c>
      <c r="L10" s="163">
        <f t="shared" si="0"/>
        <v>168013.42508979968</v>
      </c>
      <c r="M10" s="163">
        <f t="shared" si="0"/>
        <v>170533.62646614667</v>
      </c>
      <c r="N10" s="163">
        <f t="shared" si="0"/>
        <v>173091.63086313885</v>
      </c>
      <c r="O10" s="163">
        <f t="shared" si="0"/>
        <v>175688.0053260859</v>
      </c>
      <c r="P10" s="163">
        <f t="shared" si="0"/>
        <v>178323.32540597717</v>
      </c>
      <c r="Q10" s="163">
        <f t="shared" si="0"/>
        <v>180998.17528706681</v>
      </c>
      <c r="R10" s="163">
        <f t="shared" si="0"/>
        <v>183713.14791637281</v>
      </c>
      <c r="S10" s="163">
        <f t="shared" si="0"/>
        <v>186468.8451351184</v>
      </c>
      <c r="T10" s="163">
        <f t="shared" si="0"/>
        <v>189265.87781214513</v>
      </c>
      <c r="U10" s="163">
        <f t="shared" si="0"/>
        <v>192104.86597932727</v>
      </c>
      <c r="V10" s="163">
        <f t="shared" ref="V10" si="1">SUM(V7:V9)</f>
        <v>194986.43896901718</v>
      </c>
      <c r="W10" s="165"/>
      <c r="X10" s="165"/>
      <c r="Y10" s="165"/>
      <c r="Z10" s="165"/>
      <c r="AA10" s="165"/>
      <c r="AB10" s="165"/>
      <c r="AC10" s="165"/>
      <c r="AD10" s="165"/>
      <c r="AE10" s="165"/>
      <c r="AF10" s="165"/>
    </row>
    <row r="11" spans="1:32" x14ac:dyDescent="0.3">
      <c r="A11" s="167"/>
      <c r="B11" s="163"/>
      <c r="C11" s="163"/>
      <c r="D11" s="163"/>
      <c r="E11" s="163"/>
      <c r="F11" s="163"/>
      <c r="G11" s="163"/>
      <c r="H11" s="163"/>
      <c r="I11" s="163"/>
      <c r="J11" s="163"/>
      <c r="K11" s="163"/>
      <c r="L11" s="163"/>
      <c r="M11" s="163"/>
      <c r="N11" s="163"/>
      <c r="O11" s="163"/>
      <c r="P11" s="163"/>
      <c r="Q11" s="163"/>
      <c r="R11" s="163"/>
      <c r="S11" s="163"/>
      <c r="T11" s="163"/>
      <c r="U11" s="163"/>
      <c r="V11" s="165"/>
      <c r="W11" s="165"/>
      <c r="X11" s="165"/>
      <c r="Y11" s="165"/>
      <c r="Z11" s="165"/>
      <c r="AA11" s="165"/>
      <c r="AB11" s="165"/>
      <c r="AC11" s="165"/>
      <c r="AD11" s="165"/>
      <c r="AE11" s="165"/>
      <c r="AF11" s="165"/>
    </row>
    <row r="12" spans="1:32" x14ac:dyDescent="0.3">
      <c r="A12" s="166"/>
    </row>
    <row r="13" spans="1:32" x14ac:dyDescent="0.3">
      <c r="A13" s="175" t="s">
        <v>548</v>
      </c>
    </row>
    <row r="14" spans="1:32" x14ac:dyDescent="0.3">
      <c r="A14" s="164" t="s">
        <v>210</v>
      </c>
      <c r="B14" s="167">
        <v>2020</v>
      </c>
      <c r="C14" s="167">
        <v>2021</v>
      </c>
      <c r="D14" s="167">
        <v>2022</v>
      </c>
      <c r="E14" s="167">
        <v>2023</v>
      </c>
      <c r="F14" s="167">
        <v>2024</v>
      </c>
      <c r="G14" s="167">
        <v>2025</v>
      </c>
      <c r="H14" s="167">
        <v>2026</v>
      </c>
      <c r="I14" s="167">
        <v>2027</v>
      </c>
      <c r="J14" s="167">
        <v>2028</v>
      </c>
      <c r="K14" s="167">
        <v>2029</v>
      </c>
      <c r="L14" s="167">
        <v>2030</v>
      </c>
      <c r="M14" s="167">
        <v>2031</v>
      </c>
      <c r="N14" s="167">
        <v>2032</v>
      </c>
      <c r="O14" s="167">
        <v>2033</v>
      </c>
      <c r="P14" s="167">
        <v>2034</v>
      </c>
      <c r="Q14" s="167">
        <v>2035</v>
      </c>
      <c r="R14" s="167">
        <v>2036</v>
      </c>
      <c r="S14" s="167">
        <v>2037</v>
      </c>
      <c r="T14" s="167">
        <v>2038</v>
      </c>
      <c r="U14" s="167">
        <v>2039</v>
      </c>
      <c r="V14" s="167">
        <v>2040</v>
      </c>
    </row>
    <row r="15" spans="1:32" x14ac:dyDescent="0.3">
      <c r="A15" s="164" t="s">
        <v>534</v>
      </c>
      <c r="B15" s="162">
        <f>'Vehicle Volumes'!H10</f>
        <v>78000</v>
      </c>
      <c r="C15" s="162">
        <f>'Vehicle Volumes'!I10</f>
        <v>81640</v>
      </c>
      <c r="D15" s="162">
        <f>'Vehicle Volumes'!J10</f>
        <v>85280</v>
      </c>
      <c r="E15" s="162">
        <f>'Vehicle Volumes'!K10</f>
        <v>88920</v>
      </c>
      <c r="F15" s="162">
        <f>'Vehicle Volumes'!L10</f>
        <v>92560</v>
      </c>
      <c r="G15" s="162">
        <f>'Vehicle Volumes'!M10</f>
        <v>96200</v>
      </c>
      <c r="H15" s="162">
        <f>'Vehicle Volumes'!N10</f>
        <v>106080</v>
      </c>
      <c r="I15" s="162">
        <f>'Vehicle Volumes'!O10</f>
        <v>115960</v>
      </c>
      <c r="J15" s="162">
        <f>'Vehicle Volumes'!P10</f>
        <v>125840</v>
      </c>
      <c r="K15" s="162">
        <f>'Vehicle Volumes'!Q10</f>
        <v>135720</v>
      </c>
      <c r="L15" s="162">
        <f>'Vehicle Volumes'!R10</f>
        <v>145600</v>
      </c>
      <c r="M15" s="162">
        <f>'Vehicle Volumes'!S10</f>
        <v>155480</v>
      </c>
      <c r="N15" s="162">
        <f>'Vehicle Volumes'!T10</f>
        <v>165360</v>
      </c>
      <c r="O15" s="162">
        <f>'Vehicle Volumes'!U10</f>
        <v>175240</v>
      </c>
      <c r="P15" s="162">
        <f>'Vehicle Volumes'!V10</f>
        <v>185120</v>
      </c>
      <c r="Q15" s="162">
        <f>'Vehicle Volumes'!W10</f>
        <v>195000</v>
      </c>
      <c r="R15" s="162">
        <f>'Vehicle Volumes'!X10</f>
        <v>196950</v>
      </c>
      <c r="S15" s="162">
        <f>'Vehicle Volumes'!Y10</f>
        <v>198919.5</v>
      </c>
      <c r="T15" s="162">
        <f>'Vehicle Volumes'!Z10</f>
        <v>200908.69500000001</v>
      </c>
      <c r="U15" s="162">
        <f>'Vehicle Volumes'!AA10</f>
        <v>202917.78194999998</v>
      </c>
      <c r="V15" s="162">
        <f>'Vehicle Volumes'!AB10</f>
        <v>204946.95976949998</v>
      </c>
    </row>
    <row r="16" spans="1:32" x14ac:dyDescent="0.3">
      <c r="A16" s="164" t="s">
        <v>521</v>
      </c>
      <c r="B16" s="162">
        <f>'Vehicle Volumes'!H24</f>
        <v>91904.347826086945</v>
      </c>
      <c r="C16" s="162">
        <f>'Vehicle Volumes'!I24</f>
        <v>95159.999999999985</v>
      </c>
      <c r="D16" s="162">
        <f>'Vehicle Volumes'!J24</f>
        <v>98415.652173913026</v>
      </c>
      <c r="E16" s="162">
        <f>'Vehicle Volumes'!K24</f>
        <v>101671.30434782607</v>
      </c>
      <c r="F16" s="162">
        <f>'Vehicle Volumes'!L24</f>
        <v>104926.95652173911</v>
      </c>
      <c r="G16" s="162">
        <f>'Vehicle Volumes'!M24</f>
        <v>108182.60869565216</v>
      </c>
      <c r="H16" s="162">
        <f>'Vehicle Volumes'!N24</f>
        <v>114558.26086956522</v>
      </c>
      <c r="I16" s="162">
        <f>'Vehicle Volumes'!O24</f>
        <v>120933.91304347827</v>
      </c>
      <c r="J16" s="162">
        <f>'Vehicle Volumes'!P24</f>
        <v>127309.5652173913</v>
      </c>
      <c r="K16" s="162">
        <f>'Vehicle Volumes'!Q24</f>
        <v>133685.21739130435</v>
      </c>
      <c r="L16" s="162">
        <f>'Vehicle Volumes'!R24</f>
        <v>140060.86956521741</v>
      </c>
      <c r="M16" s="162">
        <f>'Vehicle Volumes'!S24</f>
        <v>146436.52173913043</v>
      </c>
      <c r="N16" s="162">
        <f>'Vehicle Volumes'!T24</f>
        <v>152812.17391304346</v>
      </c>
      <c r="O16" s="162">
        <f>'Vehicle Volumes'!U24</f>
        <v>159187.82608695651</v>
      </c>
      <c r="P16" s="162">
        <f>'Vehicle Volumes'!V24</f>
        <v>165563.47826086957</v>
      </c>
      <c r="Q16" s="162">
        <f>'Vehicle Volumes'!W24</f>
        <v>171939.13043478259</v>
      </c>
      <c r="R16" s="162">
        <f>'Vehicle Volumes'!X24</f>
        <v>173658.52173913043</v>
      </c>
      <c r="S16" s="162">
        <f>'Vehicle Volumes'!Y24</f>
        <v>175395.10695652175</v>
      </c>
      <c r="T16" s="162">
        <f>'Vehicle Volumes'!Z24</f>
        <v>177149.05802608695</v>
      </c>
      <c r="U16" s="162">
        <f>'Vehicle Volumes'!AA24</f>
        <v>178920.54860634782</v>
      </c>
      <c r="V16" s="162">
        <f>'Vehicle Volumes'!AB24</f>
        <v>180709.75409241131</v>
      </c>
    </row>
    <row r="17" spans="1:22" x14ac:dyDescent="0.3">
      <c r="A17" s="164" t="s">
        <v>535</v>
      </c>
      <c r="B17" s="162">
        <f>'Vehicle Volumes'!H48</f>
        <v>409500</v>
      </c>
      <c r="C17" s="162">
        <f>'Vehicle Volumes'!I48</f>
        <v>417040</v>
      </c>
      <c r="D17" s="162">
        <f>'Vehicle Volumes'!J48</f>
        <v>424580</v>
      </c>
      <c r="E17" s="162">
        <f>'Vehicle Volumes'!K48</f>
        <v>432120</v>
      </c>
      <c r="F17" s="162">
        <f>'Vehicle Volumes'!L48</f>
        <v>439660</v>
      </c>
      <c r="G17" s="162">
        <f>'Vehicle Volumes'!M48</f>
        <v>447200</v>
      </c>
      <c r="H17" s="162">
        <f>'Vehicle Volumes'!N48</f>
        <v>462280</v>
      </c>
      <c r="I17" s="162">
        <f>'Vehicle Volumes'!O48</f>
        <v>477360</v>
      </c>
      <c r="J17" s="162">
        <f>'Vehicle Volumes'!P48</f>
        <v>492440</v>
      </c>
      <c r="K17" s="162">
        <f>'Vehicle Volumes'!Q48</f>
        <v>507520</v>
      </c>
      <c r="L17" s="162">
        <f>'Vehicle Volumes'!R48</f>
        <v>522600</v>
      </c>
      <c r="M17" s="162">
        <f>'Vehicle Volumes'!S48</f>
        <v>537680</v>
      </c>
      <c r="N17" s="162">
        <f>'Vehicle Volumes'!T48</f>
        <v>552760</v>
      </c>
      <c r="O17" s="162">
        <f>'Vehicle Volumes'!U48</f>
        <v>567840</v>
      </c>
      <c r="P17" s="162">
        <f>'Vehicle Volumes'!V48</f>
        <v>582920</v>
      </c>
      <c r="Q17" s="162">
        <f>'Vehicle Volumes'!W48</f>
        <v>598000</v>
      </c>
      <c r="R17" s="162">
        <f>'Vehicle Volumes'!X48</f>
        <v>603980</v>
      </c>
      <c r="S17" s="162">
        <f>'Vehicle Volumes'!Y48</f>
        <v>610019.80000000005</v>
      </c>
      <c r="T17" s="162">
        <f>'Vehicle Volumes'!Z48</f>
        <v>616119.99799999991</v>
      </c>
      <c r="U17" s="162">
        <f>'Vehicle Volumes'!AA48</f>
        <v>622281.19797999994</v>
      </c>
      <c r="V17" s="162">
        <f>'Vehicle Volumes'!AB48</f>
        <v>628504.00995979994</v>
      </c>
    </row>
    <row r="18" spans="1:22" x14ac:dyDescent="0.3">
      <c r="A18" s="164" t="s">
        <v>536</v>
      </c>
      <c r="B18" s="162">
        <f>'Vehicle Volumes'!H62</f>
        <v>153173.91304347827</v>
      </c>
      <c r="C18" s="162">
        <f>'Vehicle Volumes'!I62</f>
        <v>158600.00000000003</v>
      </c>
      <c r="D18" s="162">
        <f>'Vehicle Volumes'!J62</f>
        <v>164026.08695652179</v>
      </c>
      <c r="E18" s="162">
        <f>'Vehicle Volumes'!K62</f>
        <v>169452.17391304352</v>
      </c>
      <c r="F18" s="162">
        <f>'Vehicle Volumes'!L62</f>
        <v>174878.26086956525</v>
      </c>
      <c r="G18" s="162">
        <f>'Vehicle Volumes'!M62</f>
        <v>180304.34782608695</v>
      </c>
      <c r="H18" s="162">
        <f>'Vehicle Volumes'!N62</f>
        <v>190930.4347826087</v>
      </c>
      <c r="I18" s="162">
        <f>'Vehicle Volumes'!O62</f>
        <v>201556.52173913043</v>
      </c>
      <c r="J18" s="162">
        <f>'Vehicle Volumes'!P62</f>
        <v>212182.60869565216</v>
      </c>
      <c r="K18" s="162">
        <f>'Vehicle Volumes'!Q62</f>
        <v>222808.69565217392</v>
      </c>
      <c r="L18" s="162">
        <f>'Vehicle Volumes'!R62</f>
        <v>233434.78260869568</v>
      </c>
      <c r="M18" s="162">
        <f>'Vehicle Volumes'!S62</f>
        <v>244060.86956521741</v>
      </c>
      <c r="N18" s="162">
        <f>'Vehicle Volumes'!T62</f>
        <v>254686.95652173914</v>
      </c>
      <c r="O18" s="162">
        <f>'Vehicle Volumes'!U62</f>
        <v>265313.04347826086</v>
      </c>
      <c r="P18" s="162">
        <f>'Vehicle Volumes'!V62</f>
        <v>275939.13043478259</v>
      </c>
      <c r="Q18" s="162">
        <f>'Vehicle Volumes'!W62</f>
        <v>286565.21739130432</v>
      </c>
      <c r="R18" s="162">
        <f>'Vehicle Volumes'!X62</f>
        <v>289430.86956521741</v>
      </c>
      <c r="S18" s="162">
        <f>'Vehicle Volumes'!Y62</f>
        <v>292325.17826086958</v>
      </c>
      <c r="T18" s="162">
        <f>'Vehicle Volumes'!Z62</f>
        <v>295248.43004347826</v>
      </c>
      <c r="U18" s="162">
        <f>'Vehicle Volumes'!AA62</f>
        <v>298200.91434391309</v>
      </c>
      <c r="V18" s="162">
        <f>'Vehicle Volumes'!AB62</f>
        <v>301182.92348735221</v>
      </c>
    </row>
    <row r="20" spans="1:22" x14ac:dyDescent="0.3">
      <c r="A20" s="164" t="s">
        <v>384</v>
      </c>
      <c r="B20" s="167">
        <v>2020</v>
      </c>
      <c r="C20" s="167">
        <v>2021</v>
      </c>
      <c r="D20" s="167">
        <v>2022</v>
      </c>
      <c r="E20" s="167">
        <v>2023</v>
      </c>
      <c r="F20" s="167">
        <v>2024</v>
      </c>
      <c r="G20" s="167">
        <v>2025</v>
      </c>
      <c r="H20" s="167">
        <v>2026</v>
      </c>
      <c r="I20" s="167">
        <v>2027</v>
      </c>
      <c r="J20" s="167">
        <v>2028</v>
      </c>
      <c r="K20" s="167">
        <v>2029</v>
      </c>
      <c r="L20" s="167">
        <v>2030</v>
      </c>
      <c r="M20" s="167">
        <v>2031</v>
      </c>
      <c r="N20" s="167">
        <v>2032</v>
      </c>
      <c r="O20" s="167">
        <v>2033</v>
      </c>
      <c r="P20" s="167">
        <v>2034</v>
      </c>
      <c r="Q20" s="167">
        <v>2035</v>
      </c>
      <c r="R20" s="167">
        <v>2036</v>
      </c>
      <c r="S20" s="167">
        <v>2037</v>
      </c>
      <c r="T20" s="167">
        <v>2038</v>
      </c>
      <c r="U20" s="167">
        <v>2039</v>
      </c>
      <c r="V20" s="167">
        <v>2040</v>
      </c>
    </row>
    <row r="21" spans="1:22" x14ac:dyDescent="0.3">
      <c r="A21" s="164" t="s">
        <v>534</v>
      </c>
      <c r="B21" s="162">
        <f>'Vehicle Volumes'!H15</f>
        <v>1123195.1249999998</v>
      </c>
      <c r="C21" s="162">
        <f>'Vehicle Volumes'!I15</f>
        <v>1148569.4999999998</v>
      </c>
      <c r="D21" s="162">
        <f>'Vehicle Volumes'!J15</f>
        <v>1173943.8749999998</v>
      </c>
      <c r="E21" s="162">
        <f>'Vehicle Volumes'!K15</f>
        <v>1199318.2499999998</v>
      </c>
      <c r="F21" s="162">
        <f>'Vehicle Volumes'!L15</f>
        <v>1224692.6249999998</v>
      </c>
      <c r="G21" s="162">
        <f>'Vehicle Volumes'!M15</f>
        <v>1250067</v>
      </c>
      <c r="H21" s="162">
        <f>'Vehicle Volumes'!N15</f>
        <v>1265719.6499999999</v>
      </c>
      <c r="I21" s="162">
        <f>'Vehicle Volumes'!O15</f>
        <v>1281372.3</v>
      </c>
      <c r="J21" s="162">
        <f>'Vehicle Volumes'!P15</f>
        <v>1297024.9500000002</v>
      </c>
      <c r="K21" s="162">
        <f>'Vehicle Volumes'!Q15</f>
        <v>1312677.6000000001</v>
      </c>
      <c r="L21" s="162">
        <f>'Vehicle Volumes'!R15</f>
        <v>1328330.25</v>
      </c>
      <c r="M21" s="162">
        <f>'Vehicle Volumes'!S15</f>
        <v>1343982.9000000001</v>
      </c>
      <c r="N21" s="162">
        <f>'Vehicle Volumes'!T15</f>
        <v>1359635.5500000003</v>
      </c>
      <c r="O21" s="162">
        <f>'Vehicle Volumes'!U15</f>
        <v>1375288.2000000002</v>
      </c>
      <c r="P21" s="162">
        <f>'Vehicle Volumes'!V15</f>
        <v>1390940.85</v>
      </c>
      <c r="Q21" s="162">
        <f>'Vehicle Volumes'!W15</f>
        <v>1406593.5</v>
      </c>
      <c r="R21" s="162">
        <f>'Vehicle Volumes'!X15</f>
        <v>1420659.4350000001</v>
      </c>
      <c r="S21" s="162">
        <f>'Vehicle Volumes'!Y15</f>
        <v>1434866.02935</v>
      </c>
      <c r="T21" s="162">
        <f>'Vehicle Volumes'!Z15</f>
        <v>1449214.6896434999</v>
      </c>
      <c r="U21" s="162">
        <f>'Vehicle Volumes'!AA15</f>
        <v>1463706.8365399351</v>
      </c>
      <c r="V21" s="162">
        <f>'Vehicle Volumes'!AB15</f>
        <v>1478343.9049053346</v>
      </c>
    </row>
    <row r="22" spans="1:22" x14ac:dyDescent="0.3">
      <c r="A22" s="164" t="s">
        <v>521</v>
      </c>
      <c r="B22" s="162">
        <f>'Vehicle Volumes'!H29</f>
        <v>1392824.2956521737</v>
      </c>
      <c r="C22" s="162">
        <f>'Vehicle Volumes'!I29</f>
        <v>1418149.0643478259</v>
      </c>
      <c r="D22" s="162">
        <f>'Vehicle Volumes'!J29</f>
        <v>1443473.833043478</v>
      </c>
      <c r="E22" s="162">
        <f>'Vehicle Volumes'!K29</f>
        <v>1468798.60173913</v>
      </c>
      <c r="F22" s="162">
        <f>'Vehicle Volumes'!L29</f>
        <v>1494123.3704347822</v>
      </c>
      <c r="G22" s="162">
        <f>'Vehicle Volumes'!M29</f>
        <v>1519448.1391304347</v>
      </c>
      <c r="H22" s="162">
        <f>'Vehicle Volumes'!N29</f>
        <v>1544559.3913043477</v>
      </c>
      <c r="I22" s="162">
        <f>'Vehicle Volumes'!O29</f>
        <v>1569670.6434782608</v>
      </c>
      <c r="J22" s="162">
        <f>'Vehicle Volumes'!P29</f>
        <v>1594781.895652174</v>
      </c>
      <c r="K22" s="162">
        <f>'Vehicle Volumes'!Q29</f>
        <v>1619893.147826087</v>
      </c>
      <c r="L22" s="162">
        <f>'Vehicle Volumes'!R29</f>
        <v>1645004.4</v>
      </c>
      <c r="M22" s="162">
        <f>'Vehicle Volumes'!S29</f>
        <v>1670115.6521739131</v>
      </c>
      <c r="N22" s="162">
        <f>'Vehicle Volumes'!T29</f>
        <v>1695226.9043478263</v>
      </c>
      <c r="O22" s="162">
        <f>'Vehicle Volumes'!U29</f>
        <v>1720338.1565217392</v>
      </c>
      <c r="P22" s="162">
        <f>'Vehicle Volumes'!V29</f>
        <v>1745449.4086956521</v>
      </c>
      <c r="Q22" s="162">
        <f>'Vehicle Volumes'!W29</f>
        <v>1770560.6608695653</v>
      </c>
      <c r="R22" s="162">
        <f>'Vehicle Volumes'!X29</f>
        <v>1788266.2674782609</v>
      </c>
      <c r="S22" s="162">
        <f>'Vehicle Volumes'!Y29</f>
        <v>1806148.9301530435</v>
      </c>
      <c r="T22" s="162">
        <f>'Vehicle Volumes'!Z29</f>
        <v>1824210.4194545741</v>
      </c>
      <c r="U22" s="162">
        <f>'Vehicle Volumes'!AA29</f>
        <v>1842452.5236491198</v>
      </c>
      <c r="V22" s="162">
        <f>'Vehicle Volumes'!AB29</f>
        <v>1860877.0488856111</v>
      </c>
    </row>
    <row r="23" spans="1:22" x14ac:dyDescent="0.3">
      <c r="A23" s="164" t="s">
        <v>535</v>
      </c>
      <c r="B23" s="162">
        <f>'Vehicle Volumes'!H53</f>
        <v>2271428.25</v>
      </c>
      <c r="C23" s="162">
        <f>'Vehicle Volumes'!I53</f>
        <v>2298705.5</v>
      </c>
      <c r="D23" s="162">
        <f>'Vehicle Volumes'!J53</f>
        <v>2325982.75</v>
      </c>
      <c r="E23" s="162">
        <f>'Vehicle Volumes'!K53</f>
        <v>2353260</v>
      </c>
      <c r="F23" s="162">
        <f>'Vehicle Volumes'!L53</f>
        <v>2380537.25</v>
      </c>
      <c r="G23" s="162">
        <f>'Vehicle Volumes'!M53</f>
        <v>2407814.5</v>
      </c>
      <c r="H23" s="162">
        <f>'Vehicle Volumes'!N53</f>
        <v>2436372.12</v>
      </c>
      <c r="I23" s="162">
        <f>'Vehicle Volumes'!O53</f>
        <v>2464929.7400000002</v>
      </c>
      <c r="J23" s="162">
        <f>'Vehicle Volumes'!P53</f>
        <v>2493487.3600000003</v>
      </c>
      <c r="K23" s="162">
        <f>'Vehicle Volumes'!Q53</f>
        <v>2522044.9800000004</v>
      </c>
      <c r="L23" s="162">
        <f>'Vehicle Volumes'!R53</f>
        <v>2550602.6000000006</v>
      </c>
      <c r="M23" s="162">
        <f>'Vehicle Volumes'!S53</f>
        <v>2579160.2200000007</v>
      </c>
      <c r="N23" s="162">
        <f>'Vehicle Volumes'!T53</f>
        <v>2607717.8400000008</v>
      </c>
      <c r="O23" s="162">
        <f>'Vehicle Volumes'!U53</f>
        <v>2636275.4600000009</v>
      </c>
      <c r="P23" s="162">
        <f>'Vehicle Volumes'!V53</f>
        <v>2664833.080000001</v>
      </c>
      <c r="Q23" s="162">
        <f>'Vehicle Volumes'!W53</f>
        <v>2693390.7</v>
      </c>
      <c r="R23" s="162">
        <f>'Vehicle Volumes'!X53</f>
        <v>2720324.6070000003</v>
      </c>
      <c r="S23" s="162">
        <f>'Vehicle Volumes'!Y53</f>
        <v>2747527.8530700002</v>
      </c>
      <c r="T23" s="162">
        <f>'Vehicle Volumes'!Z53</f>
        <v>2775003.1316007003</v>
      </c>
      <c r="U23" s="162">
        <f>'Vehicle Volumes'!AA53</f>
        <v>2802753.1629167069</v>
      </c>
      <c r="V23" s="162">
        <f>'Vehicle Volumes'!AB53</f>
        <v>2830780.6945458744</v>
      </c>
    </row>
    <row r="24" spans="1:22" x14ac:dyDescent="0.3">
      <c r="A24" s="164" t="s">
        <v>536</v>
      </c>
      <c r="B24" s="162">
        <f>'Vehicle Volumes'!H67</f>
        <v>2321373.8260869565</v>
      </c>
      <c r="C24" s="162">
        <f>'Vehicle Volumes'!I67</f>
        <v>2363581.7739130436</v>
      </c>
      <c r="D24" s="162">
        <f>'Vehicle Volumes'!J67</f>
        <v>2405789.7217391306</v>
      </c>
      <c r="E24" s="162">
        <f>'Vehicle Volumes'!K67</f>
        <v>2447997.6695652176</v>
      </c>
      <c r="F24" s="162">
        <f>'Vehicle Volumes'!L67</f>
        <v>2490205.6173913046</v>
      </c>
      <c r="G24" s="162">
        <f>'Vehicle Volumes'!M67</f>
        <v>2532413.5652173911</v>
      </c>
      <c r="H24" s="162">
        <f>'Vehicle Volumes'!N67</f>
        <v>2574265.6521739131</v>
      </c>
      <c r="I24" s="162">
        <f>'Vehicle Volumes'!O67</f>
        <v>2616117.7391304346</v>
      </c>
      <c r="J24" s="162">
        <f>'Vehicle Volumes'!P67</f>
        <v>2657969.8260869561</v>
      </c>
      <c r="K24" s="162">
        <f>'Vehicle Volumes'!Q67</f>
        <v>2699821.913043478</v>
      </c>
      <c r="L24" s="162">
        <f>'Vehicle Volumes'!R67</f>
        <v>2741674</v>
      </c>
      <c r="M24" s="162">
        <f>'Vehicle Volumes'!S67</f>
        <v>2783526.0869565215</v>
      </c>
      <c r="N24" s="162">
        <f>'Vehicle Volumes'!T67</f>
        <v>2825378.173913043</v>
      </c>
      <c r="O24" s="162">
        <f>'Vehicle Volumes'!U67</f>
        <v>2867230.260869565</v>
      </c>
      <c r="P24" s="162">
        <f>'Vehicle Volumes'!V67</f>
        <v>2909082.3478260869</v>
      </c>
      <c r="Q24" s="162">
        <f>'Vehicle Volumes'!W67</f>
        <v>2950934.4347826084</v>
      </c>
      <c r="R24" s="162">
        <f>'Vehicle Volumes'!X67</f>
        <v>2980443.7791304346</v>
      </c>
      <c r="S24" s="162">
        <f>'Vehicle Volumes'!Y67</f>
        <v>3010248.2169217393</v>
      </c>
      <c r="T24" s="162">
        <f>'Vehicle Volumes'!Z67</f>
        <v>3040350.6990909567</v>
      </c>
      <c r="U24" s="162">
        <f>'Vehicle Volumes'!AA67</f>
        <v>3070754.2060818663</v>
      </c>
      <c r="V24" s="162">
        <f>'Vehicle Volumes'!AB67</f>
        <v>3101461.7481426848</v>
      </c>
    </row>
    <row r="25" spans="1:22" x14ac:dyDescent="0.3">
      <c r="B25" s="162"/>
      <c r="C25" s="162"/>
      <c r="D25" s="162"/>
      <c r="E25" s="162"/>
      <c r="F25" s="162"/>
      <c r="G25" s="162"/>
      <c r="H25" s="162"/>
      <c r="I25" s="162"/>
      <c r="J25" s="162"/>
      <c r="K25" s="162"/>
      <c r="L25" s="162"/>
      <c r="M25" s="162"/>
      <c r="N25" s="162"/>
      <c r="O25" s="162"/>
      <c r="P25" s="162"/>
      <c r="Q25" s="162"/>
      <c r="R25" s="162"/>
      <c r="S25" s="162"/>
      <c r="T25" s="162"/>
      <c r="U25" s="162"/>
      <c r="V25" s="162"/>
    </row>
    <row r="26" spans="1:22" x14ac:dyDescent="0.3">
      <c r="A26" s="166"/>
    </row>
    <row r="27" spans="1:22" x14ac:dyDescent="0.3">
      <c r="A27" s="175" t="s">
        <v>383</v>
      </c>
    </row>
    <row r="28" spans="1:22" x14ac:dyDescent="0.3">
      <c r="A28" s="175"/>
    </row>
    <row r="29" spans="1:22" x14ac:dyDescent="0.3">
      <c r="A29" s="166" t="s">
        <v>428</v>
      </c>
      <c r="B29" s="183">
        <v>0.10725</v>
      </c>
    </row>
    <row r="30" spans="1:22" x14ac:dyDescent="0.3">
      <c r="A30" s="175"/>
    </row>
    <row r="31" spans="1:22" x14ac:dyDescent="0.3">
      <c r="A31" s="164" t="s">
        <v>384</v>
      </c>
      <c r="B31" s="167">
        <v>2020</v>
      </c>
      <c r="C31" s="167">
        <v>2021</v>
      </c>
      <c r="D31" s="167">
        <v>2022</v>
      </c>
      <c r="E31" s="167">
        <v>2023</v>
      </c>
      <c r="F31" s="167">
        <v>2024</v>
      </c>
      <c r="G31" s="167">
        <v>2025</v>
      </c>
      <c r="H31" s="167">
        <v>2026</v>
      </c>
      <c r="I31" s="167">
        <v>2027</v>
      </c>
      <c r="J31" s="167">
        <v>2028</v>
      </c>
      <c r="K31" s="167">
        <v>2029</v>
      </c>
      <c r="L31" s="167">
        <v>2030</v>
      </c>
      <c r="M31" s="167">
        <v>2031</v>
      </c>
      <c r="N31" s="167">
        <v>2032</v>
      </c>
      <c r="O31" s="167">
        <v>2033</v>
      </c>
      <c r="P31" s="167">
        <v>2034</v>
      </c>
      <c r="Q31" s="167">
        <v>2035</v>
      </c>
      <c r="R31" s="167">
        <v>2036</v>
      </c>
      <c r="S31" s="167">
        <v>2037</v>
      </c>
      <c r="T31" s="167">
        <v>2038</v>
      </c>
      <c r="U31" s="167">
        <v>2039</v>
      </c>
      <c r="V31" s="167">
        <v>2040</v>
      </c>
    </row>
    <row r="32" spans="1:22" x14ac:dyDescent="0.3">
      <c r="A32" s="164" t="s">
        <v>534</v>
      </c>
      <c r="B32" s="162">
        <f>'Vehicle Volumes'!C77</f>
        <v>126876.75</v>
      </c>
      <c r="C32" s="162">
        <f>'Vehicle Volumes'!D77</f>
        <v>130362.375</v>
      </c>
      <c r="D32" s="162">
        <f>'Vehicle Volumes'!E77</f>
        <v>133848</v>
      </c>
      <c r="E32" s="162">
        <f>'Vehicle Volumes'!F77</f>
        <v>137333.625</v>
      </c>
      <c r="F32" s="162">
        <f>'Vehicle Volumes'!G77</f>
        <v>140819.25</v>
      </c>
      <c r="G32" s="162">
        <f>'Vehicle Volumes'!H77</f>
        <v>144304.875</v>
      </c>
      <c r="H32" s="162">
        <f>'Vehicle Volumes'!I77</f>
        <v>147790.5</v>
      </c>
      <c r="I32" s="162">
        <f>'Vehicle Volumes'!J77</f>
        <v>151276.125</v>
      </c>
      <c r="J32" s="162">
        <f>'Vehicle Volumes'!K77</f>
        <v>154761.75</v>
      </c>
      <c r="K32" s="162">
        <f>'Vehicle Volumes'!L77</f>
        <v>158247.375</v>
      </c>
      <c r="L32" s="162">
        <f>'Vehicle Volumes'!M77</f>
        <v>161733</v>
      </c>
      <c r="M32" s="162">
        <f>'Vehicle Volumes'!N77</f>
        <v>164800.34999999998</v>
      </c>
      <c r="N32" s="162">
        <f>'Vehicle Volumes'!O77</f>
        <v>167867.69999999998</v>
      </c>
      <c r="O32" s="162">
        <f>'Vehicle Volumes'!P77</f>
        <v>170935.05</v>
      </c>
      <c r="P32" s="162">
        <f>'Vehicle Volumes'!Q77</f>
        <v>174002.39999999997</v>
      </c>
      <c r="Q32" s="162">
        <f>'Vehicle Volumes'!R77</f>
        <v>177069.74999999994</v>
      </c>
      <c r="R32" s="162">
        <f>'Vehicle Volumes'!S77</f>
        <v>180137.09999999995</v>
      </c>
      <c r="S32" s="162">
        <f>'Vehicle Volumes'!T77</f>
        <v>183204.44999999995</v>
      </c>
      <c r="T32" s="162">
        <f>'Vehicle Volumes'!U77</f>
        <v>186271.79999999993</v>
      </c>
      <c r="U32" s="162">
        <f>'Vehicle Volumes'!V77</f>
        <v>189339.14999999991</v>
      </c>
      <c r="V32" s="162">
        <f>'Vehicle Volumes'!W77</f>
        <v>192406.5</v>
      </c>
    </row>
    <row r="33" spans="1:22" x14ac:dyDescent="0.3">
      <c r="A33" s="164" t="s">
        <v>521</v>
      </c>
      <c r="B33" s="162">
        <f>'Vehicle Volumes'!C84</f>
        <v>161199.54782608696</v>
      </c>
      <c r="C33" s="162">
        <f>'Vehicle Volumes'!D84</f>
        <v>164633.03999999998</v>
      </c>
      <c r="D33" s="162">
        <f>'Vehicle Volumes'!E84</f>
        <v>168066.53217391303</v>
      </c>
      <c r="E33" s="162">
        <f>'Vehicle Volumes'!F84</f>
        <v>171500.02434782608</v>
      </c>
      <c r="F33" s="162">
        <f>'Vehicle Volumes'!G84</f>
        <v>174933.5165217391</v>
      </c>
      <c r="G33" s="162">
        <f>'Vehicle Volumes'!H84</f>
        <v>178367.00869565213</v>
      </c>
      <c r="H33" s="162">
        <f>'Vehicle Volumes'!I84</f>
        <v>181800.50086956518</v>
      </c>
      <c r="I33" s="162">
        <f>'Vehicle Volumes'!J84</f>
        <v>185233.99304347823</v>
      </c>
      <c r="J33" s="162">
        <f>'Vehicle Volumes'!K84</f>
        <v>188667.48521739125</v>
      </c>
      <c r="K33" s="162">
        <f>'Vehicle Volumes'!L84</f>
        <v>192100.97739130427</v>
      </c>
      <c r="L33" s="162">
        <f>'Vehicle Volumes'!M84</f>
        <v>195534.46956521738</v>
      </c>
      <c r="M33" s="162">
        <f>'Vehicle Volumes'!N84</f>
        <v>199317.13043478259</v>
      </c>
      <c r="N33" s="162">
        <f>'Vehicle Volumes'!O84</f>
        <v>203099.7913043478</v>
      </c>
      <c r="O33" s="162">
        <f>'Vehicle Volumes'!P84</f>
        <v>206882.45217391301</v>
      </c>
      <c r="P33" s="162">
        <f>'Vehicle Volumes'!Q84</f>
        <v>210665.11304347822</v>
      </c>
      <c r="Q33" s="162">
        <f>'Vehicle Volumes'!R84</f>
        <v>214447.77391304343</v>
      </c>
      <c r="R33" s="162">
        <f>'Vehicle Volumes'!S84</f>
        <v>218230.43478260865</v>
      </c>
      <c r="S33" s="162">
        <f>'Vehicle Volumes'!T84</f>
        <v>222013.09565217386</v>
      </c>
      <c r="T33" s="162">
        <f>'Vehicle Volumes'!U84</f>
        <v>225795.75652173907</v>
      </c>
      <c r="U33" s="162">
        <f>'Vehicle Volumes'!V84</f>
        <v>229578.41739130428</v>
      </c>
      <c r="V33" s="162">
        <f>'Vehicle Volumes'!W84</f>
        <v>233361.07826086954</v>
      </c>
    </row>
    <row r="34" spans="1:22" x14ac:dyDescent="0.3">
      <c r="A34" s="164" t="s">
        <v>535</v>
      </c>
      <c r="B34" s="162">
        <f>'Vehicle Volumes'!C91</f>
        <v>301158</v>
      </c>
      <c r="C34" s="162">
        <f>'Vehicle Volumes'!D91</f>
        <v>305340.75</v>
      </c>
      <c r="D34" s="162">
        <f>'Vehicle Volumes'!E91</f>
        <v>309523.5</v>
      </c>
      <c r="E34" s="162">
        <f>'Vehicle Volumes'!F91</f>
        <v>313706.25</v>
      </c>
      <c r="F34" s="162">
        <f>'Vehicle Volumes'!G91</f>
        <v>317889</v>
      </c>
      <c r="G34" s="162">
        <f>'Vehicle Volumes'!H91</f>
        <v>322071.75</v>
      </c>
      <c r="H34" s="162">
        <f>'Vehicle Volumes'!I91</f>
        <v>326254.5</v>
      </c>
      <c r="I34" s="162">
        <f>'Vehicle Volumes'!J91</f>
        <v>330437.25</v>
      </c>
      <c r="J34" s="162">
        <f>'Vehicle Volumes'!K91</f>
        <v>334620</v>
      </c>
      <c r="K34" s="162">
        <f>'Vehicle Volumes'!L91</f>
        <v>338802.75</v>
      </c>
      <c r="L34" s="162">
        <f>'Vehicle Volumes'!M91</f>
        <v>342985.5</v>
      </c>
      <c r="M34" s="162">
        <f>'Vehicle Volumes'!N91</f>
        <v>348227.88</v>
      </c>
      <c r="N34" s="162">
        <f>'Vehicle Volumes'!O91</f>
        <v>353470.25999999995</v>
      </c>
      <c r="O34" s="162">
        <f>'Vehicle Volumes'!P91</f>
        <v>358712.6399999999</v>
      </c>
      <c r="P34" s="162">
        <f>'Vehicle Volumes'!Q91</f>
        <v>363955.0199999999</v>
      </c>
      <c r="Q34" s="162">
        <f>'Vehicle Volumes'!R91</f>
        <v>369197.39999999991</v>
      </c>
      <c r="R34" s="162">
        <f>'Vehicle Volumes'!S91</f>
        <v>374439.77999999985</v>
      </c>
      <c r="S34" s="162">
        <f>'Vehicle Volumes'!T91</f>
        <v>379682.1599999998</v>
      </c>
      <c r="T34" s="162">
        <f>'Vehicle Volumes'!U91</f>
        <v>384924.5399999998</v>
      </c>
      <c r="U34" s="162">
        <f>'Vehicle Volumes'!V91</f>
        <v>390166.91999999981</v>
      </c>
      <c r="V34" s="162">
        <f>'Vehicle Volumes'!W91</f>
        <v>395409.3</v>
      </c>
    </row>
    <row r="35" spans="1:22" x14ac:dyDescent="0.3">
      <c r="A35" s="164" t="s">
        <v>536</v>
      </c>
      <c r="B35" s="162">
        <f>'Vehicle Volumes'!C98</f>
        <v>268665.91304347821</v>
      </c>
      <c r="C35" s="162">
        <f>'Vehicle Volumes'!D98</f>
        <v>274388.39999999991</v>
      </c>
      <c r="D35" s="162">
        <f>'Vehicle Volumes'!E98</f>
        <v>280110.88695652166</v>
      </c>
      <c r="E35" s="162">
        <f>'Vehicle Volumes'!F98</f>
        <v>285833.37391304341</v>
      </c>
      <c r="F35" s="162">
        <f>'Vehicle Volumes'!G98</f>
        <v>291555.86086956516</v>
      </c>
      <c r="G35" s="162">
        <f>'Vehicle Volumes'!H98</f>
        <v>297278.34782608692</v>
      </c>
      <c r="H35" s="162">
        <f>'Vehicle Volumes'!I98</f>
        <v>303000.83478260867</v>
      </c>
      <c r="I35" s="162">
        <f>'Vehicle Volumes'!J98</f>
        <v>308723.32173913042</v>
      </c>
      <c r="J35" s="162">
        <f>'Vehicle Volumes'!K98</f>
        <v>314445.80869565217</v>
      </c>
      <c r="K35" s="162">
        <f>'Vehicle Volumes'!L98</f>
        <v>320168.29565217393</v>
      </c>
      <c r="L35" s="162">
        <f>'Vehicle Volumes'!M98</f>
        <v>325890.78260869562</v>
      </c>
      <c r="M35" s="162">
        <f>'Vehicle Volumes'!N98</f>
        <v>332195.21739130432</v>
      </c>
      <c r="N35" s="162">
        <f>'Vehicle Volumes'!O98</f>
        <v>338499.65217391303</v>
      </c>
      <c r="O35" s="162">
        <f>'Vehicle Volumes'!P98</f>
        <v>344804.08695652173</v>
      </c>
      <c r="P35" s="162">
        <f>'Vehicle Volumes'!Q98</f>
        <v>351108.52173913043</v>
      </c>
      <c r="Q35" s="162">
        <f>'Vehicle Volumes'!R98</f>
        <v>357412.95652173914</v>
      </c>
      <c r="R35" s="162">
        <f>'Vehicle Volumes'!S98</f>
        <v>363717.39130434784</v>
      </c>
      <c r="S35" s="162">
        <f>'Vehicle Volumes'!T98</f>
        <v>370021.82608695654</v>
      </c>
      <c r="T35" s="162">
        <f>'Vehicle Volumes'!U98</f>
        <v>376326.26086956525</v>
      </c>
      <c r="U35" s="162">
        <f>'Vehicle Volumes'!V98</f>
        <v>382630.69565217395</v>
      </c>
      <c r="V35" s="162">
        <f>'Vehicle Volumes'!W98</f>
        <v>388935.13043478259</v>
      </c>
    </row>
    <row r="38" spans="1:22" x14ac:dyDescent="0.3">
      <c r="A38" s="167" t="s">
        <v>442</v>
      </c>
    </row>
    <row r="40" spans="1:22" x14ac:dyDescent="0.3">
      <c r="A40" s="164" t="s">
        <v>210</v>
      </c>
      <c r="B40" s="167">
        <v>2020</v>
      </c>
      <c r="C40" s="167">
        <v>2021</v>
      </c>
      <c r="D40" s="167">
        <v>2022</v>
      </c>
      <c r="E40" s="167">
        <v>2023</v>
      </c>
      <c r="F40" s="167">
        <v>2024</v>
      </c>
      <c r="G40" s="167">
        <v>2025</v>
      </c>
      <c r="H40" s="167">
        <v>2026</v>
      </c>
      <c r="I40" s="167">
        <v>2027</v>
      </c>
      <c r="J40" s="167">
        <v>2028</v>
      </c>
      <c r="K40" s="167">
        <v>2029</v>
      </c>
      <c r="L40" s="167">
        <v>2030</v>
      </c>
      <c r="M40" s="167">
        <v>2031</v>
      </c>
      <c r="N40" s="167">
        <v>2032</v>
      </c>
      <c r="O40" s="167">
        <v>2033</v>
      </c>
      <c r="P40" s="167">
        <v>2034</v>
      </c>
      <c r="Q40" s="167">
        <v>2035</v>
      </c>
      <c r="R40" s="167">
        <v>2036</v>
      </c>
      <c r="S40" s="167">
        <v>2037</v>
      </c>
      <c r="T40" s="167">
        <v>2038</v>
      </c>
      <c r="U40" s="167">
        <v>2039</v>
      </c>
      <c r="V40" s="167">
        <v>2040</v>
      </c>
    </row>
    <row r="41" spans="1:22" x14ac:dyDescent="0.3">
      <c r="A41" s="164" t="s">
        <v>534</v>
      </c>
      <c r="B41" s="173">
        <f>'Travel Time Savings Per Vehicle'!G53/60</f>
        <v>7.7916666666666537E-2</v>
      </c>
      <c r="C41" s="173">
        <f>'Travel Time Savings Per Vehicle'!H53/60</f>
        <v>8.1333333333333174E-2</v>
      </c>
      <c r="D41" s="173">
        <f>'Travel Time Savings Per Vehicle'!I53/60</f>
        <v>8.4749999999999812E-2</v>
      </c>
      <c r="E41" s="173">
        <f>'Travel Time Savings Per Vehicle'!J53/60</f>
        <v>8.8166666666666449E-2</v>
      </c>
      <c r="F41" s="173">
        <f>'Travel Time Savings Per Vehicle'!K53/60</f>
        <v>9.1583333333333086E-2</v>
      </c>
      <c r="G41" s="173">
        <f>'Travel Time Savings Per Vehicle'!L53/60</f>
        <v>9.4999999999999987E-2</v>
      </c>
      <c r="H41" s="173">
        <f>'Travel Time Savings Per Vehicle'!M53/60</f>
        <v>9.6250000000000002E-2</v>
      </c>
      <c r="I41" s="173">
        <f>'Travel Time Savings Per Vehicle'!N53/60</f>
        <v>9.7500000000000017E-2</v>
      </c>
      <c r="J41" s="173">
        <f>'Travel Time Savings Per Vehicle'!O53/60</f>
        <v>9.8750000000000046E-2</v>
      </c>
      <c r="K41" s="173">
        <f>'Travel Time Savings Per Vehicle'!P53/60</f>
        <v>0.10000000000000006</v>
      </c>
      <c r="L41" s="173">
        <f>'Travel Time Savings Per Vehicle'!Q53/60</f>
        <v>0.10125000000000008</v>
      </c>
      <c r="M41" s="173">
        <f>'Travel Time Savings Per Vehicle'!R53/60</f>
        <v>0.10250000000000009</v>
      </c>
      <c r="N41" s="173">
        <f>'Travel Time Savings Per Vehicle'!S53/60</f>
        <v>0.10375000000000011</v>
      </c>
      <c r="O41" s="173">
        <f>'Travel Time Savings Per Vehicle'!T53/60</f>
        <v>0.10500000000000013</v>
      </c>
      <c r="P41" s="173">
        <f>'Travel Time Savings Per Vehicle'!U53/60</f>
        <v>0.10625000000000015</v>
      </c>
      <c r="Q41" s="173">
        <f>'Travel Time Savings Per Vehicle'!V53/60</f>
        <v>0.10749999999999998</v>
      </c>
      <c r="R41" s="173">
        <f>'Travel Time Savings Per Vehicle'!W53/60</f>
        <v>0.10875</v>
      </c>
      <c r="S41" s="173">
        <f>'Travel Time Savings Per Vehicle'!X53/60</f>
        <v>0.11000000000000003</v>
      </c>
      <c r="T41" s="173">
        <f>'Travel Time Savings Per Vehicle'!Y53/60</f>
        <v>0.11125000000000004</v>
      </c>
      <c r="U41" s="173">
        <f>'Travel Time Savings Per Vehicle'!Z53/60</f>
        <v>0.11250000000000006</v>
      </c>
      <c r="V41" s="173">
        <f>'Travel Time Savings Per Vehicle'!AA53/60</f>
        <v>0.11375000000000007</v>
      </c>
    </row>
    <row r="42" spans="1:22" x14ac:dyDescent="0.3">
      <c r="A42" s="164" t="s">
        <v>521</v>
      </c>
      <c r="B42" s="173">
        <f>'Travel Time Savings Per Vehicle'!G61/60</f>
        <v>3.8958333333333268E-2</v>
      </c>
      <c r="C42" s="173">
        <f>'Travel Time Savings Per Vehicle'!H61/60</f>
        <v>4.0666666666666587E-2</v>
      </c>
      <c r="D42" s="173">
        <f>'Travel Time Savings Per Vehicle'!I61/60</f>
        <v>4.2374999999999906E-2</v>
      </c>
      <c r="E42" s="173">
        <f>'Travel Time Savings Per Vehicle'!J61/60</f>
        <v>4.4083333333333224E-2</v>
      </c>
      <c r="F42" s="173">
        <f>'Travel Time Savings Per Vehicle'!K61/60</f>
        <v>4.5791666666666543E-2</v>
      </c>
      <c r="G42" s="173">
        <f>'Travel Time Savings Per Vehicle'!L61/60</f>
        <v>4.7499999999999994E-2</v>
      </c>
      <c r="H42" s="173">
        <f>'Travel Time Savings Per Vehicle'!M61/60</f>
        <v>4.8125000000000001E-2</v>
      </c>
      <c r="I42" s="173">
        <f>'Travel Time Savings Per Vehicle'!N61/60</f>
        <v>4.8750000000000009E-2</v>
      </c>
      <c r="J42" s="173">
        <f>'Travel Time Savings Per Vehicle'!O61/60</f>
        <v>4.9375000000000023E-2</v>
      </c>
      <c r="K42" s="173">
        <f>'Travel Time Savings Per Vehicle'!P61/60</f>
        <v>5.0000000000000031E-2</v>
      </c>
      <c r="L42" s="173">
        <f>'Travel Time Savings Per Vehicle'!Q61/60</f>
        <v>5.0625000000000038E-2</v>
      </c>
      <c r="M42" s="173">
        <f>'Travel Time Savings Per Vehicle'!R61/60</f>
        <v>5.1250000000000046E-2</v>
      </c>
      <c r="N42" s="173">
        <f>'Travel Time Savings Per Vehicle'!S61/60</f>
        <v>5.1875000000000053E-2</v>
      </c>
      <c r="O42" s="173">
        <f>'Travel Time Savings Per Vehicle'!T61/60</f>
        <v>5.2500000000000067E-2</v>
      </c>
      <c r="P42" s="173">
        <f>'Travel Time Savings Per Vehicle'!U61/60</f>
        <v>5.3125000000000075E-2</v>
      </c>
      <c r="Q42" s="173">
        <f>'Travel Time Savings Per Vehicle'!V61/60</f>
        <v>5.3749999999999992E-2</v>
      </c>
      <c r="R42" s="173">
        <f>'Travel Time Savings Per Vehicle'!W61/60</f>
        <v>5.4375E-2</v>
      </c>
      <c r="S42" s="173">
        <f>'Travel Time Savings Per Vehicle'!X61/60</f>
        <v>5.5000000000000014E-2</v>
      </c>
      <c r="T42" s="173">
        <f>'Travel Time Savings Per Vehicle'!Y61/60</f>
        <v>5.5625000000000022E-2</v>
      </c>
      <c r="U42" s="173">
        <f>'Travel Time Savings Per Vehicle'!Z61/60</f>
        <v>5.6250000000000029E-2</v>
      </c>
      <c r="V42" s="173">
        <f>'Travel Time Savings Per Vehicle'!AA61/60</f>
        <v>5.6875000000000037E-2</v>
      </c>
    </row>
    <row r="43" spans="1:22" x14ac:dyDescent="0.3">
      <c r="A43" s="164" t="s">
        <v>535</v>
      </c>
      <c r="B43" s="173">
        <f>'Travel Time Savings Per Vehicle'!B81/60</f>
        <v>0.12833333333333333</v>
      </c>
      <c r="C43" s="173">
        <f>'Travel Time Savings Per Vehicle'!C81/60</f>
        <v>0.13616666666666663</v>
      </c>
      <c r="D43" s="173">
        <f>'Travel Time Savings Per Vehicle'!D81/60</f>
        <v>0.14399999999999996</v>
      </c>
      <c r="E43" s="173">
        <f>'Travel Time Savings Per Vehicle'!E81/60</f>
        <v>0.15183333333333326</v>
      </c>
      <c r="F43" s="173">
        <f>'Travel Time Savings Per Vehicle'!F81/60</f>
        <v>0.15966666666666657</v>
      </c>
      <c r="G43" s="173">
        <f>'Travel Time Savings Per Vehicle'!G81/60</f>
        <v>0.1674999999999999</v>
      </c>
      <c r="H43" s="173">
        <f>'Travel Time Savings Per Vehicle'!H81/60</f>
        <v>0.1753333333333332</v>
      </c>
      <c r="I43" s="173">
        <f>'Travel Time Savings Per Vehicle'!I81/60</f>
        <v>0.18316666666666653</v>
      </c>
      <c r="J43" s="173">
        <f>'Travel Time Savings Per Vehicle'!J81/60</f>
        <v>0.19099999999999984</v>
      </c>
      <c r="K43" s="173">
        <f>'Travel Time Savings Per Vehicle'!K81/60</f>
        <v>0.19883333333333314</v>
      </c>
      <c r="L43" s="173">
        <f>'Travel Time Savings Per Vehicle'!L81/60</f>
        <v>0.20666666666666664</v>
      </c>
      <c r="M43" s="173">
        <f>'Travel Time Savings Per Vehicle'!M81/60</f>
        <v>0.21158333333333329</v>
      </c>
      <c r="N43" s="173">
        <f>'Travel Time Savings Per Vehicle'!N81/60</f>
        <v>0.21649999999999997</v>
      </c>
      <c r="O43" s="173">
        <f>'Travel Time Savings Per Vehicle'!O81/60</f>
        <v>0.22141666666666668</v>
      </c>
      <c r="P43" s="173">
        <f>'Travel Time Savings Per Vehicle'!P81/60</f>
        <v>0.22633333333333336</v>
      </c>
      <c r="Q43" s="173">
        <f>'Travel Time Savings Per Vehicle'!Q81/60</f>
        <v>0.23125000000000007</v>
      </c>
      <c r="R43" s="173">
        <f>'Travel Time Savings Per Vehicle'!R81/60</f>
        <v>0.23616666666666675</v>
      </c>
      <c r="S43" s="173">
        <f>'Travel Time Savings Per Vehicle'!S81/60</f>
        <v>0.24108333333333345</v>
      </c>
      <c r="T43" s="173">
        <f>'Travel Time Savings Per Vehicle'!T81/60</f>
        <v>0.24600000000000014</v>
      </c>
      <c r="U43" s="173">
        <f>'Travel Time Savings Per Vehicle'!U81/60</f>
        <v>0.25091666666666684</v>
      </c>
      <c r="V43" s="173">
        <f>'Travel Time Savings Per Vehicle'!V81/60</f>
        <v>0.2558333333333333</v>
      </c>
    </row>
    <row r="44" spans="1:22" x14ac:dyDescent="0.3">
      <c r="A44" s="164" t="s">
        <v>536</v>
      </c>
      <c r="B44" s="173">
        <f>'Travel Time Savings Per Vehicle'!G53/60</f>
        <v>7.7916666666666537E-2</v>
      </c>
      <c r="C44" s="173">
        <f>'Travel Time Savings Per Vehicle'!H53/60</f>
        <v>8.1333333333333174E-2</v>
      </c>
      <c r="D44" s="173">
        <f>'Travel Time Savings Per Vehicle'!I53/60</f>
        <v>8.4749999999999812E-2</v>
      </c>
      <c r="E44" s="173">
        <f>'Travel Time Savings Per Vehicle'!J53/60</f>
        <v>8.8166666666666449E-2</v>
      </c>
      <c r="F44" s="173">
        <f>'Travel Time Savings Per Vehicle'!K53/60</f>
        <v>9.1583333333333086E-2</v>
      </c>
      <c r="G44" s="173">
        <f>'Travel Time Savings Per Vehicle'!L53/60</f>
        <v>9.4999999999999987E-2</v>
      </c>
      <c r="H44" s="173">
        <f>'Travel Time Savings Per Vehicle'!M53/60</f>
        <v>9.6250000000000002E-2</v>
      </c>
      <c r="I44" s="173">
        <f>'Travel Time Savings Per Vehicle'!N53/60</f>
        <v>9.7500000000000017E-2</v>
      </c>
      <c r="J44" s="173">
        <f>'Travel Time Savings Per Vehicle'!O53/60</f>
        <v>9.8750000000000046E-2</v>
      </c>
      <c r="K44" s="173">
        <f>'Travel Time Savings Per Vehicle'!P53/60</f>
        <v>0.10000000000000006</v>
      </c>
      <c r="L44" s="173">
        <f>'Travel Time Savings Per Vehicle'!Q53/60</f>
        <v>0.10125000000000008</v>
      </c>
      <c r="M44" s="173">
        <f>'Travel Time Savings Per Vehicle'!R53/60</f>
        <v>0.10250000000000009</v>
      </c>
      <c r="N44" s="173">
        <f>'Travel Time Savings Per Vehicle'!S53/60</f>
        <v>0.10375000000000011</v>
      </c>
      <c r="O44" s="173">
        <f>'Travel Time Savings Per Vehicle'!T53/60</f>
        <v>0.10500000000000013</v>
      </c>
      <c r="P44" s="173">
        <f>'Travel Time Savings Per Vehicle'!U53/60</f>
        <v>0.10625000000000015</v>
      </c>
      <c r="Q44" s="173">
        <f>'Travel Time Savings Per Vehicle'!V53/60</f>
        <v>0.10749999999999998</v>
      </c>
      <c r="R44" s="173">
        <f>'Travel Time Savings Per Vehicle'!W53/60</f>
        <v>0.10875</v>
      </c>
      <c r="S44" s="173">
        <f>'Travel Time Savings Per Vehicle'!X53/60</f>
        <v>0.11000000000000003</v>
      </c>
      <c r="T44" s="173">
        <f>'Travel Time Savings Per Vehicle'!Y53/60</f>
        <v>0.11125000000000004</v>
      </c>
      <c r="U44" s="173">
        <f>'Travel Time Savings Per Vehicle'!Z53/60</f>
        <v>0.11250000000000006</v>
      </c>
      <c r="V44" s="173">
        <f>'Travel Time Savings Per Vehicle'!AA53/60</f>
        <v>0.11375000000000007</v>
      </c>
    </row>
    <row r="45" spans="1:22" x14ac:dyDescent="0.3">
      <c r="B45" s="173"/>
      <c r="C45" s="173"/>
      <c r="D45" s="173"/>
      <c r="E45" s="173"/>
      <c r="F45" s="173"/>
      <c r="G45" s="173"/>
      <c r="H45" s="173"/>
      <c r="I45" s="173"/>
      <c r="J45" s="173"/>
      <c r="K45" s="173"/>
      <c r="L45" s="173"/>
      <c r="M45" s="173"/>
      <c r="N45" s="173"/>
      <c r="O45" s="173"/>
      <c r="P45" s="173"/>
      <c r="Q45" s="173"/>
      <c r="R45" s="173"/>
      <c r="S45" s="173"/>
      <c r="T45" s="173"/>
      <c r="U45" s="173"/>
      <c r="V45" s="173"/>
    </row>
    <row r="47" spans="1:22" x14ac:dyDescent="0.3">
      <c r="A47" s="164" t="s">
        <v>384</v>
      </c>
      <c r="B47" s="167">
        <v>2020</v>
      </c>
      <c r="C47" s="167">
        <v>2021</v>
      </c>
      <c r="D47" s="167">
        <v>2022</v>
      </c>
      <c r="E47" s="167">
        <v>2023</v>
      </c>
      <c r="F47" s="167">
        <v>2024</v>
      </c>
      <c r="G47" s="167">
        <v>2025</v>
      </c>
      <c r="H47" s="167">
        <v>2026</v>
      </c>
      <c r="I47" s="167">
        <v>2027</v>
      </c>
      <c r="J47" s="167">
        <v>2028</v>
      </c>
      <c r="K47" s="167">
        <v>2029</v>
      </c>
      <c r="L47" s="167">
        <v>2030</v>
      </c>
      <c r="M47" s="167">
        <v>2031</v>
      </c>
      <c r="N47" s="167">
        <v>2032</v>
      </c>
      <c r="O47" s="167">
        <v>2033</v>
      </c>
      <c r="P47" s="167">
        <v>2034</v>
      </c>
      <c r="Q47" s="167">
        <v>2035</v>
      </c>
      <c r="R47" s="167">
        <v>2036</v>
      </c>
      <c r="S47" s="167">
        <v>2037</v>
      </c>
      <c r="T47" s="167">
        <v>2038</v>
      </c>
      <c r="U47" s="167">
        <v>2039</v>
      </c>
      <c r="V47" s="167">
        <v>2040</v>
      </c>
    </row>
    <row r="48" spans="1:22" x14ac:dyDescent="0.3">
      <c r="A48" s="164" t="s">
        <v>534</v>
      </c>
      <c r="B48" s="173">
        <f>'Travel Time Savings Per Vehicle'!G52/60</f>
        <v>3.1666666666666642E-2</v>
      </c>
      <c r="C48" s="173">
        <f>'Travel Time Savings Per Vehicle'!H52/60</f>
        <v>3.4666666666666637E-2</v>
      </c>
      <c r="D48" s="173">
        <f>'Travel Time Savings Per Vehicle'!I52/60</f>
        <v>3.7666666666666633E-2</v>
      </c>
      <c r="E48" s="173">
        <f>'Travel Time Savings Per Vehicle'!J52/60</f>
        <v>4.0666666666666629E-2</v>
      </c>
      <c r="F48" s="173">
        <f>'Travel Time Savings Per Vehicle'!K52/60</f>
        <v>4.3666666666666624E-2</v>
      </c>
      <c r="G48" s="173">
        <f>'Travel Time Savings Per Vehicle'!L52/60</f>
        <v>4.6666666666666676E-2</v>
      </c>
      <c r="H48" s="173">
        <f>'Travel Time Savings Per Vehicle'!M52/60</f>
        <v>4.5000000000000047E-2</v>
      </c>
      <c r="I48" s="173">
        <f>'Travel Time Savings Per Vehicle'!N52/60</f>
        <v>4.3333333333333356E-2</v>
      </c>
      <c r="J48" s="173">
        <f>'Travel Time Savings Per Vehicle'!O52/60</f>
        <v>4.1666666666666664E-2</v>
      </c>
      <c r="K48" s="173">
        <f>'Travel Time Savings Per Vehicle'!P52/60</f>
        <v>3.9999999999999973E-2</v>
      </c>
      <c r="L48" s="173">
        <f>'Travel Time Savings Per Vehicle'!Q52/60</f>
        <v>3.8333333333333289E-2</v>
      </c>
      <c r="M48" s="173">
        <f>'Travel Time Savings Per Vehicle'!R52/60</f>
        <v>3.6666666666666597E-2</v>
      </c>
      <c r="N48" s="173">
        <f>'Travel Time Savings Per Vehicle'!S52/60</f>
        <v>3.4999999999999906E-2</v>
      </c>
      <c r="O48" s="173">
        <f>'Travel Time Savings Per Vehicle'!T52/60</f>
        <v>3.3333333333333215E-2</v>
      </c>
      <c r="P48" s="173">
        <f>'Travel Time Savings Per Vehicle'!U52/60</f>
        <v>3.1666666666666524E-2</v>
      </c>
      <c r="Q48" s="173">
        <f>'Travel Time Savings Per Vehicle'!V52/60</f>
        <v>2.9999999999999954E-2</v>
      </c>
      <c r="R48" s="173">
        <f>'Travel Time Savings Per Vehicle'!W52/60</f>
        <v>2.8333333333333263E-2</v>
      </c>
      <c r="S48" s="173">
        <f>'Travel Time Savings Per Vehicle'!X52/60</f>
        <v>2.6666666666666571E-2</v>
      </c>
      <c r="T48" s="173">
        <f>'Travel Time Savings Per Vehicle'!Y52/60</f>
        <v>2.499999999999988E-2</v>
      </c>
      <c r="U48" s="173">
        <f>'Travel Time Savings Per Vehicle'!Z52/60</f>
        <v>2.3333333333333192E-2</v>
      </c>
      <c r="V48" s="173">
        <f>'Travel Time Savings Per Vehicle'!AA52/60</f>
        <v>2.1666666666666501E-2</v>
      </c>
    </row>
    <row r="49" spans="1:22" x14ac:dyDescent="0.3">
      <c r="A49" s="164" t="s">
        <v>521</v>
      </c>
      <c r="B49" s="173">
        <f>'Travel Time Savings Per Vehicle'!G60/60</f>
        <v>1.5833333333333321E-2</v>
      </c>
      <c r="C49" s="173">
        <f>'Travel Time Savings Per Vehicle'!H60/60</f>
        <v>1.7333333333333319E-2</v>
      </c>
      <c r="D49" s="173">
        <f>'Travel Time Savings Per Vehicle'!I60/60</f>
        <v>1.8833333333333317E-2</v>
      </c>
      <c r="E49" s="173">
        <f>'Travel Time Savings Per Vehicle'!J60/60</f>
        <v>2.0333333333333314E-2</v>
      </c>
      <c r="F49" s="173">
        <f>'Travel Time Savings Per Vehicle'!K60/60</f>
        <v>2.1833333333333312E-2</v>
      </c>
      <c r="G49" s="173">
        <f>'Travel Time Savings Per Vehicle'!L60/60</f>
        <v>2.3333333333333338E-2</v>
      </c>
      <c r="H49" s="173">
        <f>'Travel Time Savings Per Vehicle'!M60/60</f>
        <v>2.2500000000000023E-2</v>
      </c>
      <c r="I49" s="173">
        <f>'Travel Time Savings Per Vehicle'!N60/60</f>
        <v>2.1666666666666678E-2</v>
      </c>
      <c r="J49" s="173">
        <f>'Travel Time Savings Per Vehicle'!O60/60</f>
        <v>2.0833333333333332E-2</v>
      </c>
      <c r="K49" s="173">
        <f>'Travel Time Savings Per Vehicle'!P60/60</f>
        <v>1.9999999999999987E-2</v>
      </c>
      <c r="L49" s="173">
        <f>'Travel Time Savings Per Vehicle'!Q60/60</f>
        <v>1.9166666666666644E-2</v>
      </c>
      <c r="M49" s="173">
        <f>'Travel Time Savings Per Vehicle'!R60/60</f>
        <v>1.8333333333333299E-2</v>
      </c>
      <c r="N49" s="173">
        <f>'Travel Time Savings Per Vehicle'!S60/60</f>
        <v>1.7499999999999953E-2</v>
      </c>
      <c r="O49" s="173">
        <f>'Travel Time Savings Per Vehicle'!T60/60</f>
        <v>1.6666666666666607E-2</v>
      </c>
      <c r="P49" s="173">
        <f>'Travel Time Savings Per Vehicle'!U60/60</f>
        <v>1.5833333333333262E-2</v>
      </c>
      <c r="Q49" s="173">
        <f>'Travel Time Savings Per Vehicle'!V60/60</f>
        <v>1.4999999999999977E-2</v>
      </c>
      <c r="R49" s="173">
        <f>'Travel Time Savings Per Vehicle'!W60/60</f>
        <v>1.4166666666666631E-2</v>
      </c>
      <c r="S49" s="173">
        <f>'Travel Time Savings Per Vehicle'!X60/60</f>
        <v>1.3333333333333286E-2</v>
      </c>
      <c r="T49" s="173">
        <f>'Travel Time Savings Per Vehicle'!Y60/60</f>
        <v>1.249999999999994E-2</v>
      </c>
      <c r="U49" s="173">
        <f>'Travel Time Savings Per Vehicle'!Z60/60</f>
        <v>1.1666666666666596E-2</v>
      </c>
      <c r="V49" s="173">
        <f>'Travel Time Savings Per Vehicle'!AA60/60</f>
        <v>1.083333333333325E-2</v>
      </c>
    </row>
    <row r="50" spans="1:22" x14ac:dyDescent="0.3">
      <c r="A50" s="164" t="s">
        <v>535</v>
      </c>
      <c r="B50" s="173">
        <f>'Travel Time Savings Per Vehicle'!G80/60</f>
        <v>8.9583333333333209E-2</v>
      </c>
      <c r="C50" s="173">
        <f>'Travel Time Savings Per Vehicle'!H80/60</f>
        <v>9.6499999999999864E-2</v>
      </c>
      <c r="D50" s="173">
        <f>'Travel Time Savings Per Vehicle'!I80/60</f>
        <v>0.10341666666666652</v>
      </c>
      <c r="E50" s="173">
        <f>'Travel Time Savings Per Vehicle'!J80/60</f>
        <v>0.11033333333333317</v>
      </c>
      <c r="F50" s="173">
        <f>'Travel Time Savings Per Vehicle'!K80/60</f>
        <v>0.11724999999999983</v>
      </c>
      <c r="G50" s="173">
        <f>'Travel Time Savings Per Vehicle'!L80/60</f>
        <v>0.12416666666666666</v>
      </c>
      <c r="H50" s="173">
        <f>'Travel Time Savings Per Vehicle'!M80/60</f>
        <v>0.12208333333333327</v>
      </c>
      <c r="I50" s="173">
        <f>'Travel Time Savings Per Vehicle'!N80/60</f>
        <v>0.11999999999999993</v>
      </c>
      <c r="J50" s="173">
        <f>'Travel Time Savings Per Vehicle'!O80/60</f>
        <v>0.1179166666666666</v>
      </c>
      <c r="K50" s="173">
        <f>'Travel Time Savings Per Vehicle'!P80/60</f>
        <v>0.11583333333333326</v>
      </c>
      <c r="L50" s="173">
        <f>'Travel Time Savings Per Vehicle'!Q80/60</f>
        <v>0.11374999999999993</v>
      </c>
      <c r="M50" s="173">
        <f>'Travel Time Savings Per Vehicle'!R80/60</f>
        <v>0.11166666666666659</v>
      </c>
      <c r="N50" s="173">
        <f>'Travel Time Savings Per Vehicle'!S80/60</f>
        <v>0.10958333333333327</v>
      </c>
      <c r="O50" s="173">
        <f>'Travel Time Savings Per Vehicle'!T80/60</f>
        <v>0.10749999999999993</v>
      </c>
      <c r="P50" s="173">
        <f>'Travel Time Savings Per Vehicle'!U80/60</f>
        <v>0.10541666666666659</v>
      </c>
      <c r="Q50" s="173">
        <f>'Travel Time Savings Per Vehicle'!V80/60</f>
        <v>0.10333333333333332</v>
      </c>
      <c r="R50" s="173">
        <f>'Travel Time Savings Per Vehicle'!W80/60</f>
        <v>0.10125000000000005</v>
      </c>
      <c r="S50" s="173">
        <f>'Travel Time Savings Per Vehicle'!X80/60</f>
        <v>9.9166666666666708E-2</v>
      </c>
      <c r="T50" s="173">
        <f>'Travel Time Savings Per Vehicle'!Y80/60</f>
        <v>9.7083333333333383E-2</v>
      </c>
      <c r="U50" s="173">
        <f>'Travel Time Savings Per Vehicle'!Z80/60</f>
        <v>9.5000000000000043E-2</v>
      </c>
      <c r="V50" s="173">
        <f>'Travel Time Savings Per Vehicle'!AA80/60</f>
        <v>9.2916666666666717E-2</v>
      </c>
    </row>
    <row r="51" spans="1:22" x14ac:dyDescent="0.3">
      <c r="A51" s="164" t="s">
        <v>536</v>
      </c>
      <c r="B51" s="173">
        <f>'Travel Time Savings Per Vehicle'!G52/60</f>
        <v>3.1666666666666642E-2</v>
      </c>
      <c r="C51" s="173">
        <f>'Travel Time Savings Per Vehicle'!H52/60</f>
        <v>3.4666666666666637E-2</v>
      </c>
      <c r="D51" s="173">
        <f>'Travel Time Savings Per Vehicle'!I52/60</f>
        <v>3.7666666666666633E-2</v>
      </c>
      <c r="E51" s="173">
        <f>'Travel Time Savings Per Vehicle'!J52/60</f>
        <v>4.0666666666666629E-2</v>
      </c>
      <c r="F51" s="173">
        <f>'Travel Time Savings Per Vehicle'!K52/60</f>
        <v>4.3666666666666624E-2</v>
      </c>
      <c r="G51" s="173">
        <f>'Travel Time Savings Per Vehicle'!L52/60</f>
        <v>4.6666666666666676E-2</v>
      </c>
      <c r="H51" s="173">
        <f>'Travel Time Savings Per Vehicle'!M52/60</f>
        <v>4.5000000000000047E-2</v>
      </c>
      <c r="I51" s="173">
        <f>'Travel Time Savings Per Vehicle'!N52/60</f>
        <v>4.3333333333333356E-2</v>
      </c>
      <c r="J51" s="173">
        <f>'Travel Time Savings Per Vehicle'!O52/60</f>
        <v>4.1666666666666664E-2</v>
      </c>
      <c r="K51" s="173">
        <f>'Travel Time Savings Per Vehicle'!P52/60</f>
        <v>3.9999999999999973E-2</v>
      </c>
      <c r="L51" s="173">
        <f>'Travel Time Savings Per Vehicle'!Q52/60</f>
        <v>3.8333333333333289E-2</v>
      </c>
      <c r="M51" s="173">
        <f>'Travel Time Savings Per Vehicle'!R52/60</f>
        <v>3.6666666666666597E-2</v>
      </c>
      <c r="N51" s="173">
        <f>'Travel Time Savings Per Vehicle'!S52/60</f>
        <v>3.4999999999999906E-2</v>
      </c>
      <c r="O51" s="173">
        <f>'Travel Time Savings Per Vehicle'!T52/60</f>
        <v>3.3333333333333215E-2</v>
      </c>
      <c r="P51" s="173">
        <f>'Travel Time Savings Per Vehicle'!U52/60</f>
        <v>3.1666666666666524E-2</v>
      </c>
      <c r="Q51" s="173">
        <f>'Travel Time Savings Per Vehicle'!V52/60</f>
        <v>2.9999999999999954E-2</v>
      </c>
      <c r="R51" s="173">
        <f>'Travel Time Savings Per Vehicle'!W52/60</f>
        <v>2.8333333333333263E-2</v>
      </c>
      <c r="S51" s="173">
        <f>'Travel Time Savings Per Vehicle'!X52/60</f>
        <v>2.6666666666666571E-2</v>
      </c>
      <c r="T51" s="173">
        <f>'Travel Time Savings Per Vehicle'!Y52/60</f>
        <v>2.499999999999988E-2</v>
      </c>
      <c r="U51" s="173">
        <f>'Travel Time Savings Per Vehicle'!Z52/60</f>
        <v>2.3333333333333192E-2</v>
      </c>
      <c r="V51" s="173">
        <f>'Travel Time Savings Per Vehicle'!AA52/60</f>
        <v>2.1666666666666501E-2</v>
      </c>
    </row>
    <row r="52" spans="1:22" x14ac:dyDescent="0.3">
      <c r="B52" s="173"/>
      <c r="C52" s="173"/>
      <c r="D52" s="173"/>
      <c r="E52" s="173"/>
      <c r="F52" s="173"/>
      <c r="G52" s="173"/>
      <c r="H52" s="173"/>
      <c r="I52" s="173"/>
      <c r="J52" s="173"/>
      <c r="K52" s="173"/>
      <c r="L52" s="173"/>
      <c r="M52" s="173"/>
      <c r="N52" s="173"/>
      <c r="O52" s="173"/>
      <c r="P52" s="173"/>
      <c r="Q52" s="173"/>
      <c r="R52" s="173"/>
      <c r="S52" s="173"/>
      <c r="T52" s="173"/>
      <c r="U52" s="173"/>
      <c r="V52" s="173"/>
    </row>
    <row r="53" spans="1:22" x14ac:dyDescent="0.3">
      <c r="B53" s="173"/>
      <c r="C53" s="173"/>
      <c r="D53" s="173"/>
      <c r="E53" s="173"/>
      <c r="F53" s="173"/>
      <c r="G53" s="173"/>
      <c r="H53" s="173"/>
      <c r="I53" s="173"/>
      <c r="J53" s="173"/>
      <c r="K53" s="173"/>
      <c r="L53" s="173"/>
      <c r="M53" s="173"/>
      <c r="N53" s="173"/>
      <c r="O53" s="173"/>
      <c r="P53" s="173"/>
      <c r="Q53" s="173"/>
      <c r="R53" s="173"/>
      <c r="S53" s="173"/>
      <c r="T53" s="173"/>
      <c r="U53" s="173"/>
      <c r="V53" s="173"/>
    </row>
    <row r="54" spans="1:22" x14ac:dyDescent="0.3">
      <c r="A54" s="167" t="s">
        <v>544</v>
      </c>
      <c r="B54" s="173"/>
      <c r="C54" s="173"/>
      <c r="D54" s="173"/>
      <c r="E54" s="173"/>
      <c r="F54" s="173"/>
      <c r="G54" s="173"/>
      <c r="H54" s="173"/>
      <c r="I54" s="173"/>
      <c r="J54" s="173"/>
      <c r="K54" s="173"/>
      <c r="L54" s="173"/>
      <c r="M54" s="173"/>
      <c r="N54" s="173"/>
      <c r="O54" s="173"/>
      <c r="P54" s="173"/>
      <c r="Q54" s="173"/>
      <c r="R54" s="173"/>
      <c r="S54" s="173"/>
      <c r="T54" s="173"/>
      <c r="U54" s="173"/>
      <c r="V54" s="173"/>
    </row>
    <row r="55" spans="1:22" x14ac:dyDescent="0.3">
      <c r="A55" s="167"/>
      <c r="B55" s="173"/>
      <c r="C55" s="173"/>
      <c r="D55" s="173"/>
      <c r="E55" s="173"/>
      <c r="F55" s="173"/>
      <c r="G55" s="173"/>
      <c r="H55" s="173"/>
      <c r="I55" s="173"/>
      <c r="J55" s="173"/>
      <c r="K55" s="173"/>
      <c r="L55" s="173"/>
      <c r="M55" s="173"/>
      <c r="N55" s="173"/>
      <c r="O55" s="173"/>
      <c r="P55" s="173"/>
      <c r="Q55" s="173"/>
      <c r="R55" s="173"/>
      <c r="S55" s="173"/>
      <c r="T55" s="173"/>
      <c r="U55" s="173"/>
      <c r="V55" s="173"/>
    </row>
    <row r="56" spans="1:22" x14ac:dyDescent="0.3">
      <c r="B56" s="167">
        <v>2020</v>
      </c>
      <c r="C56" s="167">
        <v>2021</v>
      </c>
      <c r="D56" s="167">
        <v>2022</v>
      </c>
      <c r="E56" s="167">
        <v>2023</v>
      </c>
      <c r="F56" s="167">
        <v>2024</v>
      </c>
      <c r="G56" s="167">
        <v>2025</v>
      </c>
      <c r="H56" s="167">
        <v>2026</v>
      </c>
      <c r="I56" s="167">
        <v>2027</v>
      </c>
      <c r="J56" s="167">
        <v>2028</v>
      </c>
      <c r="K56" s="167">
        <v>2029</v>
      </c>
      <c r="L56" s="167">
        <v>2030</v>
      </c>
      <c r="M56" s="167">
        <v>2031</v>
      </c>
      <c r="N56" s="167">
        <v>2032</v>
      </c>
      <c r="O56" s="167">
        <v>2033</v>
      </c>
      <c r="P56" s="167">
        <v>2034</v>
      </c>
      <c r="Q56" s="167">
        <v>2035</v>
      </c>
      <c r="R56" s="167">
        <v>2036</v>
      </c>
      <c r="S56" s="167">
        <v>2037</v>
      </c>
      <c r="T56" s="167">
        <v>2038</v>
      </c>
      <c r="U56" s="167">
        <v>2039</v>
      </c>
      <c r="V56" s="167">
        <v>2040</v>
      </c>
    </row>
    <row r="57" spans="1:22" x14ac:dyDescent="0.3">
      <c r="A57" s="164" t="s">
        <v>549</v>
      </c>
      <c r="B57" s="162">
        <f>SUMPRODUCT(B15:B18, B41:B44)</f>
        <v>74145.240942028948</v>
      </c>
      <c r="C57" s="162">
        <f t="shared" ref="C57:V57" si="2">SUMPRODUCT(C15:C18, C41:C44)</f>
        <v>80196.306666666613</v>
      </c>
      <c r="D57" s="162">
        <f t="shared" si="2"/>
        <v>86438.574130434718</v>
      </c>
      <c r="E57" s="162">
        <f t="shared" si="2"/>
        <v>92872.043333333233</v>
      </c>
      <c r="F57" s="162">
        <f t="shared" si="2"/>
        <v>99496.714275362188</v>
      </c>
      <c r="G57" s="162">
        <f t="shared" si="2"/>
        <v>106312.58695652169</v>
      </c>
      <c r="H57" s="162">
        <f t="shared" si="2"/>
        <v>115153.4639855072</v>
      </c>
      <c r="I57" s="162">
        <f t="shared" si="2"/>
        <v>124289.82913043472</v>
      </c>
      <c r="J57" s="162">
        <f t="shared" si="2"/>
        <v>133721.68239130429</v>
      </c>
      <c r="K57" s="162">
        <f t="shared" si="2"/>
        <v>143449.02376811588</v>
      </c>
      <c r="L57" s="162">
        <f t="shared" si="2"/>
        <v>153471.8532608696</v>
      </c>
      <c r="M57" s="162">
        <f t="shared" si="2"/>
        <v>162221.93753623191</v>
      </c>
      <c r="N57" s="162">
        <f t="shared" si="2"/>
        <v>171179.5432608696</v>
      </c>
      <c r="O57" s="162">
        <f t="shared" si="2"/>
        <v>180344.67043478269</v>
      </c>
      <c r="P57" s="162">
        <f t="shared" si="2"/>
        <v>189717.31905797112</v>
      </c>
      <c r="Q57" s="162">
        <f t="shared" si="2"/>
        <v>199297.48913043481</v>
      </c>
      <c r="R57" s="162">
        <f t="shared" si="2"/>
        <v>204976.54501811601</v>
      </c>
      <c r="S57" s="162">
        <f t="shared" si="2"/>
        <v>210749.25227463778</v>
      </c>
      <c r="T57" s="162">
        <f t="shared" si="2"/>
        <v>216616.91602178811</v>
      </c>
      <c r="U57" s="162">
        <f t="shared" si="2"/>
        <v>222580.85811865408</v>
      </c>
      <c r="V57" s="162">
        <f t="shared" si="2"/>
        <v>228642.41736585501</v>
      </c>
    </row>
    <row r="58" spans="1:22" x14ac:dyDescent="0.3">
      <c r="A58" s="164" t="s">
        <v>550</v>
      </c>
      <c r="B58" s="162">
        <f>SUMPRODUCT(B21:B24,B48:B51)</f>
        <v>334613.18219474598</v>
      </c>
      <c r="C58" s="162">
        <f t="shared" ref="C58:V58" si="3">SUMPRODUCT(C21:C24,C48:C51)</f>
        <v>368160.90869434737</v>
      </c>
      <c r="D58" s="162">
        <f t="shared" si="3"/>
        <v>402567.43872865895</v>
      </c>
      <c r="E58" s="162">
        <f t="shared" si="3"/>
        <v>437832.77229768055</v>
      </c>
      <c r="F58" s="162">
        <f t="shared" si="3"/>
        <v>473956.90940141241</v>
      </c>
      <c r="G58" s="162">
        <f t="shared" si="3"/>
        <v>510939.85003985505</v>
      </c>
      <c r="H58" s="162">
        <f t="shared" si="3"/>
        <v>504992.35455217393</v>
      </c>
      <c r="I58" s="162">
        <f t="shared" si="3"/>
        <v>498692.33443768107</v>
      </c>
      <c r="J58" s="162">
        <f t="shared" si="3"/>
        <v>492039.78969637665</v>
      </c>
      <c r="K58" s="162">
        <f t="shared" si="3"/>
        <v>485034.72032826062</v>
      </c>
      <c r="L58" s="162">
        <f t="shared" si="3"/>
        <v>477677.12633333297</v>
      </c>
      <c r="M58" s="162">
        <f t="shared" si="3"/>
        <v>469967.00771159376</v>
      </c>
      <c r="N58" s="162">
        <f t="shared" si="3"/>
        <v>461904.36446304288</v>
      </c>
      <c r="O58" s="162">
        <f t="shared" si="3"/>
        <v>453489.19658768049</v>
      </c>
      <c r="P58" s="162">
        <f t="shared" si="3"/>
        <v>444721.50408550643</v>
      </c>
      <c r="Q58" s="162">
        <f t="shared" si="3"/>
        <v>435601.28695652145</v>
      </c>
      <c r="R58" s="162">
        <f t="shared" si="3"/>
        <v>425464.56298172078</v>
      </c>
      <c r="S58" s="162">
        <f t="shared" si="3"/>
        <v>415081.54439872823</v>
      </c>
      <c r="T58" s="162">
        <f t="shared" si="3"/>
        <v>404448.31898777769</v>
      </c>
      <c r="U58" s="162">
        <f t="shared" si="3"/>
        <v>393560.92091416829</v>
      </c>
      <c r="V58" s="162">
        <f t="shared" si="3"/>
        <v>382415.33004718786</v>
      </c>
    </row>
    <row r="59" spans="1:22" x14ac:dyDescent="0.3">
      <c r="A59" s="164" t="s">
        <v>551</v>
      </c>
      <c r="B59" s="162">
        <f>SUM(B57:B58)</f>
        <v>408758.42313677492</v>
      </c>
      <c r="C59" s="162">
        <f t="shared" ref="C59:V59" si="4">SUM(C57:C58)</f>
        <v>448357.21536101401</v>
      </c>
      <c r="D59" s="162">
        <f t="shared" si="4"/>
        <v>489006.01285909367</v>
      </c>
      <c r="E59" s="162">
        <f t="shared" si="4"/>
        <v>530704.81563101383</v>
      </c>
      <c r="F59" s="162">
        <f t="shared" si="4"/>
        <v>573453.62367677456</v>
      </c>
      <c r="G59" s="162">
        <f t="shared" si="4"/>
        <v>617252.43699637672</v>
      </c>
      <c r="H59" s="162">
        <f t="shared" si="4"/>
        <v>620145.81853768113</v>
      </c>
      <c r="I59" s="162">
        <f t="shared" si="4"/>
        <v>622982.16356811579</v>
      </c>
      <c r="J59" s="162">
        <f t="shared" si="4"/>
        <v>625761.47208768094</v>
      </c>
      <c r="K59" s="162">
        <f t="shared" si="4"/>
        <v>628483.74409637647</v>
      </c>
      <c r="L59" s="162">
        <f t="shared" si="4"/>
        <v>631148.9795942026</v>
      </c>
      <c r="M59" s="162">
        <f t="shared" si="4"/>
        <v>632188.9452478257</v>
      </c>
      <c r="N59" s="162">
        <f t="shared" si="4"/>
        <v>633083.9077239125</v>
      </c>
      <c r="O59" s="162">
        <f t="shared" si="4"/>
        <v>633833.86702246312</v>
      </c>
      <c r="P59" s="162">
        <f t="shared" si="4"/>
        <v>634438.82314347755</v>
      </c>
      <c r="Q59" s="162">
        <f t="shared" si="4"/>
        <v>634898.77608695626</v>
      </c>
      <c r="R59" s="162">
        <f t="shared" si="4"/>
        <v>630441.10799983679</v>
      </c>
      <c r="S59" s="162">
        <f t="shared" si="4"/>
        <v>625830.79667336599</v>
      </c>
      <c r="T59" s="162">
        <f t="shared" si="4"/>
        <v>621065.23500956583</v>
      </c>
      <c r="U59" s="162">
        <f t="shared" si="4"/>
        <v>616141.77903282235</v>
      </c>
      <c r="V59" s="162">
        <f t="shared" si="4"/>
        <v>611057.74741304293</v>
      </c>
    </row>
    <row r="60" spans="1:22" x14ac:dyDescent="0.3">
      <c r="B60" s="162"/>
      <c r="C60" s="162"/>
      <c r="D60" s="162"/>
      <c r="E60" s="162"/>
      <c r="F60" s="162"/>
      <c r="G60" s="162"/>
      <c r="H60" s="162"/>
      <c r="I60" s="162"/>
      <c r="J60" s="162"/>
      <c r="K60" s="162"/>
      <c r="L60" s="162"/>
      <c r="M60" s="162"/>
      <c r="N60" s="162"/>
      <c r="O60" s="162"/>
      <c r="P60" s="162"/>
      <c r="Q60" s="162"/>
      <c r="R60" s="162"/>
      <c r="S60" s="162"/>
      <c r="T60" s="162"/>
      <c r="U60" s="162"/>
      <c r="V60" s="162"/>
    </row>
    <row r="61" spans="1:22" x14ac:dyDescent="0.3">
      <c r="A61" s="164" t="s">
        <v>269</v>
      </c>
      <c r="B61" s="162">
        <f>SUMPRODUCT(B32:B35,B48:B51)</f>
        <v>42056.581336956471</v>
      </c>
      <c r="C61" s="162">
        <f t="shared" ref="C61:V61" si="5">SUMPRODUCT(C32:C35,C48:C51)</f>
        <v>46350.381934999939</v>
      </c>
      <c r="D61" s="162">
        <f t="shared" si="5"/>
        <v>50767.593056304278</v>
      </c>
      <c r="E61" s="162">
        <f t="shared" si="5"/>
        <v>55308.214700869496</v>
      </c>
      <c r="F61" s="162">
        <f t="shared" si="5"/>
        <v>59972.246868695576</v>
      </c>
      <c r="G61" s="162">
        <f t="shared" si="5"/>
        <v>64759.689559782615</v>
      </c>
      <c r="H61" s="162">
        <f t="shared" si="5"/>
        <v>64206.358209782607</v>
      </c>
      <c r="I61" s="162">
        <f t="shared" si="5"/>
        <v>63599.182541304333</v>
      </c>
      <c r="J61" s="162">
        <f t="shared" si="5"/>
        <v>62938.1625543478</v>
      </c>
      <c r="K61" s="162">
        <f t="shared" si="5"/>
        <v>62223.298248913008</v>
      </c>
      <c r="L61" s="162">
        <f t="shared" si="5"/>
        <v>61454.58962499995</v>
      </c>
      <c r="M61" s="162">
        <f t="shared" si="5"/>
        <v>60762.764795652103</v>
      </c>
      <c r="N61" s="162">
        <f t="shared" si="5"/>
        <v>60011.552998912957</v>
      </c>
      <c r="O61" s="162">
        <f t="shared" si="5"/>
        <v>59200.954234782504</v>
      </c>
      <c r="P61" s="162">
        <f t="shared" si="5"/>
        <v>58330.968503260738</v>
      </c>
      <c r="Q61" s="162">
        <f t="shared" si="5"/>
        <v>57401.595804347788</v>
      </c>
      <c r="R61" s="162">
        <f t="shared" si="5"/>
        <v>56412.836138043436</v>
      </c>
      <c r="S61" s="162">
        <f t="shared" si="5"/>
        <v>55364.689504347756</v>
      </c>
      <c r="T61" s="162">
        <f t="shared" si="5"/>
        <v>54257.155903260791</v>
      </c>
      <c r="U61" s="162">
        <f t="shared" si="5"/>
        <v>53090.235334782512</v>
      </c>
      <c r="V61" s="162">
        <f t="shared" si="5"/>
        <v>51863.927798912948</v>
      </c>
    </row>
    <row r="62" spans="1:22" x14ac:dyDescent="0.3">
      <c r="B62" s="173"/>
      <c r="C62" s="173"/>
      <c r="D62" s="173"/>
      <c r="E62" s="173"/>
      <c r="F62" s="173"/>
      <c r="G62" s="173"/>
      <c r="H62" s="173"/>
      <c r="I62" s="173"/>
      <c r="J62" s="173"/>
      <c r="K62" s="173"/>
      <c r="L62" s="173"/>
      <c r="M62" s="173"/>
      <c r="N62" s="173"/>
      <c r="O62" s="173"/>
      <c r="P62" s="173"/>
      <c r="Q62" s="173"/>
      <c r="R62" s="173"/>
      <c r="S62" s="173"/>
      <c r="T62" s="173"/>
      <c r="U62" s="173"/>
      <c r="V62" s="173"/>
    </row>
    <row r="63" spans="1:22" x14ac:dyDescent="0.3">
      <c r="B63" s="173"/>
      <c r="C63" s="173"/>
      <c r="D63" s="173"/>
      <c r="E63" s="173"/>
      <c r="F63" s="173"/>
      <c r="G63" s="173"/>
      <c r="H63" s="173"/>
      <c r="I63" s="173"/>
      <c r="J63" s="173"/>
      <c r="K63" s="173"/>
      <c r="L63" s="173"/>
      <c r="M63" s="173"/>
      <c r="N63" s="173"/>
      <c r="O63" s="173"/>
      <c r="P63" s="173"/>
      <c r="Q63" s="173"/>
      <c r="R63" s="173"/>
      <c r="S63" s="173"/>
      <c r="T63" s="173"/>
      <c r="U63" s="173"/>
      <c r="V63" s="173"/>
    </row>
    <row r="65" spans="1:27" x14ac:dyDescent="0.3">
      <c r="A65" s="167" t="s">
        <v>537</v>
      </c>
    </row>
    <row r="67" spans="1:27" x14ac:dyDescent="0.3">
      <c r="B67" s="167">
        <v>2015</v>
      </c>
      <c r="C67" s="167">
        <v>2016</v>
      </c>
      <c r="D67" s="167">
        <v>2017</v>
      </c>
      <c r="E67" s="167">
        <v>2018</v>
      </c>
      <c r="F67" s="167">
        <v>2019</v>
      </c>
      <c r="G67" s="167">
        <v>2020</v>
      </c>
      <c r="H67" s="167">
        <v>2021</v>
      </c>
      <c r="I67" s="167">
        <v>2022</v>
      </c>
      <c r="J67" s="167">
        <v>2023</v>
      </c>
      <c r="K67" s="167">
        <v>2024</v>
      </c>
      <c r="L67" s="167">
        <v>2025</v>
      </c>
      <c r="M67" s="167">
        <v>2026</v>
      </c>
      <c r="N67" s="167">
        <v>2027</v>
      </c>
      <c r="O67" s="167">
        <v>2028</v>
      </c>
      <c r="P67" s="167">
        <v>2029</v>
      </c>
      <c r="Q67" s="167">
        <v>2030</v>
      </c>
      <c r="R67" s="167">
        <v>2031</v>
      </c>
      <c r="S67" s="167">
        <v>2032</v>
      </c>
      <c r="T67" s="167">
        <v>2033</v>
      </c>
      <c r="U67" s="167">
        <v>2034</v>
      </c>
      <c r="V67" s="167">
        <v>2035</v>
      </c>
      <c r="W67" s="167">
        <v>2036</v>
      </c>
      <c r="X67" s="167">
        <v>2037</v>
      </c>
      <c r="Y67" s="167">
        <v>2038</v>
      </c>
      <c r="Z67" s="167">
        <v>2039</v>
      </c>
      <c r="AA67" s="167">
        <v>2040</v>
      </c>
    </row>
    <row r="68" spans="1:27" x14ac:dyDescent="0.3">
      <c r="A68" s="164" t="s">
        <v>466</v>
      </c>
      <c r="B68" s="1">
        <v>3463</v>
      </c>
      <c r="C68" s="162">
        <f>B68+(($Z$68-$B$68)/($Z$67-$B$67))</f>
        <v>3675.3333333333335</v>
      </c>
      <c r="D68" s="162">
        <f t="shared" ref="D68:U68" si="6">C68+(($Z$68-$B$68)/($Z$67-$B$67))</f>
        <v>3887.666666666667</v>
      </c>
      <c r="E68" s="162">
        <f t="shared" si="6"/>
        <v>4100</v>
      </c>
      <c r="F68" s="162">
        <f t="shared" si="6"/>
        <v>4312.333333333333</v>
      </c>
      <c r="G68" s="162">
        <f t="shared" si="6"/>
        <v>4524.6666666666661</v>
      </c>
      <c r="H68" s="162">
        <f t="shared" si="6"/>
        <v>4736.9999999999991</v>
      </c>
      <c r="I68" s="162">
        <f t="shared" si="6"/>
        <v>4949.3333333333321</v>
      </c>
      <c r="J68" s="162">
        <f t="shared" si="6"/>
        <v>5161.6666666666652</v>
      </c>
      <c r="K68" s="162">
        <f t="shared" si="6"/>
        <v>5373.9999999999982</v>
      </c>
      <c r="L68" s="162">
        <f t="shared" si="6"/>
        <v>5586.3333333333312</v>
      </c>
      <c r="M68" s="162">
        <f t="shared" si="6"/>
        <v>5798.6666666666642</v>
      </c>
      <c r="N68" s="162">
        <f t="shared" si="6"/>
        <v>6010.9999999999973</v>
      </c>
      <c r="O68" s="162">
        <f t="shared" si="6"/>
        <v>6223.3333333333303</v>
      </c>
      <c r="P68" s="162">
        <f t="shared" si="6"/>
        <v>6435.6666666666633</v>
      </c>
      <c r="Q68" s="162">
        <f t="shared" si="6"/>
        <v>6647.9999999999964</v>
      </c>
      <c r="R68" s="162">
        <f t="shared" si="6"/>
        <v>6860.3333333333294</v>
      </c>
      <c r="S68" s="162">
        <f t="shared" si="6"/>
        <v>7072.6666666666624</v>
      </c>
      <c r="T68" s="162">
        <f t="shared" si="6"/>
        <v>7284.9999999999955</v>
      </c>
      <c r="U68" s="162">
        <f t="shared" si="6"/>
        <v>7497.3333333333285</v>
      </c>
      <c r="V68" s="162">
        <v>8559</v>
      </c>
      <c r="W68" s="162">
        <f>V68</f>
        <v>8559</v>
      </c>
      <c r="X68" s="162">
        <f t="shared" ref="X68:AA68" si="7">W68</f>
        <v>8559</v>
      </c>
      <c r="Y68" s="162">
        <f t="shared" si="7"/>
        <v>8559</v>
      </c>
      <c r="Z68" s="162">
        <f t="shared" si="7"/>
        <v>8559</v>
      </c>
      <c r="AA68" s="162">
        <f t="shared" si="7"/>
        <v>8559</v>
      </c>
    </row>
    <row r="70" spans="1:27" x14ac:dyDescent="0.3">
      <c r="A70" s="164" t="s">
        <v>467</v>
      </c>
    </row>
    <row r="71" spans="1:27" x14ac:dyDescent="0.3">
      <c r="A71" s="164" t="s">
        <v>468</v>
      </c>
    </row>
    <row r="73" spans="1:27" x14ac:dyDescent="0.3">
      <c r="A73" s="167" t="s">
        <v>697</v>
      </c>
    </row>
    <row r="74" spans="1:27" x14ac:dyDescent="0.3">
      <c r="A74" s="167"/>
    </row>
    <row r="75" spans="1:27" x14ac:dyDescent="0.3">
      <c r="A75" s="164" t="s">
        <v>707</v>
      </c>
      <c r="B75" s="164">
        <v>90</v>
      </c>
    </row>
    <row r="76" spans="1:27" x14ac:dyDescent="0.3">
      <c r="A76" s="164" t="s">
        <v>704</v>
      </c>
      <c r="B76" s="164">
        <v>173</v>
      </c>
    </row>
    <row r="77" spans="1:27" x14ac:dyDescent="0.3">
      <c r="A77" s="164" t="s">
        <v>705</v>
      </c>
      <c r="B77" s="411">
        <v>2.1999999999999999E-2</v>
      </c>
    </row>
    <row r="78" spans="1:27" x14ac:dyDescent="0.3">
      <c r="B78" s="167" t="s">
        <v>706</v>
      </c>
      <c r="C78" s="167" t="s">
        <v>306</v>
      </c>
      <c r="D78" s="167"/>
    </row>
    <row r="79" spans="1:27" x14ac:dyDescent="0.3">
      <c r="A79" s="164" t="s">
        <v>709</v>
      </c>
      <c r="B79" s="164">
        <v>16.3</v>
      </c>
      <c r="C79" s="183">
        <v>0.5</v>
      </c>
      <c r="D79" s="412"/>
    </row>
    <row r="80" spans="1:27" x14ac:dyDescent="0.3">
      <c r="A80" s="164" t="s">
        <v>708</v>
      </c>
      <c r="B80" s="164">
        <v>32.4</v>
      </c>
      <c r="C80" s="183">
        <v>0.5</v>
      </c>
      <c r="D80" s="412"/>
    </row>
    <row r="83" spans="1:28" x14ac:dyDescent="0.3">
      <c r="B83" s="167">
        <v>2014</v>
      </c>
      <c r="C83" s="167">
        <v>2015</v>
      </c>
      <c r="D83" s="167">
        <v>2016</v>
      </c>
      <c r="E83" s="167">
        <v>2017</v>
      </c>
      <c r="F83" s="167">
        <v>2018</v>
      </c>
      <c r="G83" s="167">
        <v>2019</v>
      </c>
      <c r="H83" s="167">
        <v>2020</v>
      </c>
      <c r="I83" s="167">
        <v>2021</v>
      </c>
      <c r="J83" s="167">
        <v>2022</v>
      </c>
      <c r="K83" s="167">
        <v>2023</v>
      </c>
      <c r="L83" s="167">
        <v>2024</v>
      </c>
      <c r="M83" s="167">
        <v>2025</v>
      </c>
      <c r="N83" s="167">
        <v>2026</v>
      </c>
      <c r="O83" s="167">
        <v>2027</v>
      </c>
      <c r="P83" s="167">
        <v>2028</v>
      </c>
      <c r="Q83" s="167">
        <v>2029</v>
      </c>
      <c r="R83" s="167">
        <v>2030</v>
      </c>
      <c r="S83" s="167">
        <v>2031</v>
      </c>
      <c r="T83" s="167">
        <v>2032</v>
      </c>
      <c r="U83" s="167">
        <v>2033</v>
      </c>
      <c r="V83" s="167">
        <v>2034</v>
      </c>
      <c r="W83" s="167">
        <v>2035</v>
      </c>
      <c r="X83" s="167">
        <v>2036</v>
      </c>
      <c r="Y83" s="167">
        <v>2037</v>
      </c>
      <c r="Z83" s="167">
        <v>2038</v>
      </c>
      <c r="AA83" s="167">
        <v>2039</v>
      </c>
      <c r="AB83" s="167">
        <v>2040</v>
      </c>
    </row>
    <row r="84" spans="1:28" x14ac:dyDescent="0.3">
      <c r="A84" s="164" t="s">
        <v>697</v>
      </c>
      <c r="B84" s="162">
        <f>B75*$B$76</f>
        <v>15570</v>
      </c>
      <c r="C84" s="162">
        <f>B84*(1+$B$77)</f>
        <v>15912.54</v>
      </c>
      <c r="D84" s="162">
        <f t="shared" ref="D84:AB84" si="8">C84*(1+$B$77)</f>
        <v>16262.615880000001</v>
      </c>
      <c r="E84" s="162">
        <f t="shared" si="8"/>
        <v>16620.393429360003</v>
      </c>
      <c r="F84" s="162">
        <f t="shared" si="8"/>
        <v>16986.042084805922</v>
      </c>
      <c r="G84" s="162">
        <f t="shared" si="8"/>
        <v>17359.735010671651</v>
      </c>
      <c r="H84" s="162">
        <f t="shared" si="8"/>
        <v>17741.649180906428</v>
      </c>
      <c r="I84" s="162">
        <f t="shared" si="8"/>
        <v>18131.965462886368</v>
      </c>
      <c r="J84" s="162">
        <f t="shared" si="8"/>
        <v>18530.868703069867</v>
      </c>
      <c r="K84" s="162">
        <f t="shared" si="8"/>
        <v>18938.547814537404</v>
      </c>
      <c r="L84" s="162">
        <f t="shared" si="8"/>
        <v>19355.195866457227</v>
      </c>
      <c r="M84" s="162">
        <f t="shared" si="8"/>
        <v>19781.010175519285</v>
      </c>
      <c r="N84" s="162">
        <f t="shared" si="8"/>
        <v>20216.19239938071</v>
      </c>
      <c r="O84" s="162">
        <f t="shared" si="8"/>
        <v>20660.948632167085</v>
      </c>
      <c r="P84" s="162">
        <f t="shared" si="8"/>
        <v>21115.489502074761</v>
      </c>
      <c r="Q84" s="162">
        <f t="shared" si="8"/>
        <v>21580.030271120406</v>
      </c>
      <c r="R84" s="162">
        <f t="shared" si="8"/>
        <v>22054.790937085054</v>
      </c>
      <c r="S84" s="162">
        <f t="shared" si="8"/>
        <v>22539.996337700926</v>
      </c>
      <c r="T84" s="162">
        <f t="shared" si="8"/>
        <v>23035.876257130349</v>
      </c>
      <c r="U84" s="162">
        <f t="shared" si="8"/>
        <v>23542.665534787218</v>
      </c>
      <c r="V84" s="162">
        <f t="shared" si="8"/>
        <v>24060.604176552537</v>
      </c>
      <c r="W84" s="162">
        <f t="shared" si="8"/>
        <v>24589.937468436692</v>
      </c>
      <c r="X84" s="162">
        <f t="shared" si="8"/>
        <v>25130.9160927423</v>
      </c>
      <c r="Y84" s="162">
        <f t="shared" si="8"/>
        <v>25683.796246782633</v>
      </c>
      <c r="Z84" s="162">
        <f t="shared" si="8"/>
        <v>26248.839764211851</v>
      </c>
      <c r="AA84" s="162">
        <f t="shared" si="8"/>
        <v>26826.314239024512</v>
      </c>
      <c r="AB84" s="162">
        <f t="shared" si="8"/>
        <v>27416.493152283052</v>
      </c>
    </row>
    <row r="85" spans="1:28" x14ac:dyDescent="0.3">
      <c r="A85" s="164" t="s">
        <v>698</v>
      </c>
      <c r="B85" s="162">
        <f>B84*SUMPRODUCT($B$79:$B$80,$C$79:$C$80)</f>
        <v>379129.5</v>
      </c>
      <c r="C85" s="162">
        <f t="shared" ref="C85:AB85" si="9">C84*SUMPRODUCT($B$79:$B$80,$C$79:$C$80)</f>
        <v>387470.34900000005</v>
      </c>
      <c r="D85" s="162">
        <f t="shared" si="9"/>
        <v>395994.69667800004</v>
      </c>
      <c r="E85" s="162">
        <f t="shared" si="9"/>
        <v>404706.58000491612</v>
      </c>
      <c r="F85" s="162">
        <f t="shared" si="9"/>
        <v>413610.12476502423</v>
      </c>
      <c r="G85" s="162">
        <f t="shared" si="9"/>
        <v>422709.54750985472</v>
      </c>
      <c r="H85" s="162">
        <f t="shared" si="9"/>
        <v>432009.15755507158</v>
      </c>
      <c r="I85" s="162">
        <f t="shared" si="9"/>
        <v>441513.3590212831</v>
      </c>
      <c r="J85" s="162">
        <f t="shared" si="9"/>
        <v>451226.6529197513</v>
      </c>
      <c r="K85" s="162">
        <f t="shared" si="9"/>
        <v>461153.63928398583</v>
      </c>
      <c r="L85" s="162">
        <f t="shared" si="9"/>
        <v>471299.01934823347</v>
      </c>
      <c r="M85" s="162">
        <f t="shared" si="9"/>
        <v>481667.59777389461</v>
      </c>
      <c r="N85" s="162">
        <f t="shared" si="9"/>
        <v>492264.2849249203</v>
      </c>
      <c r="O85" s="162">
        <f t="shared" si="9"/>
        <v>503094.09919326851</v>
      </c>
      <c r="P85" s="162">
        <f t="shared" si="9"/>
        <v>514162.16937552043</v>
      </c>
      <c r="Q85" s="162">
        <f t="shared" si="9"/>
        <v>525473.73710178188</v>
      </c>
      <c r="R85" s="162">
        <f t="shared" si="9"/>
        <v>537034.15931802115</v>
      </c>
      <c r="S85" s="162">
        <f t="shared" si="9"/>
        <v>548848.91082301759</v>
      </c>
      <c r="T85" s="162">
        <f t="shared" si="9"/>
        <v>560923.58686112403</v>
      </c>
      <c r="U85" s="162">
        <f t="shared" si="9"/>
        <v>573263.90577206877</v>
      </c>
      <c r="V85" s="162">
        <f t="shared" si="9"/>
        <v>585875.71169905434</v>
      </c>
      <c r="W85" s="162">
        <f t="shared" si="9"/>
        <v>598764.97735643352</v>
      </c>
      <c r="X85" s="162">
        <f t="shared" si="9"/>
        <v>611937.80685827509</v>
      </c>
      <c r="Y85" s="162">
        <f t="shared" si="9"/>
        <v>625400.43860915711</v>
      </c>
      <c r="Z85" s="162">
        <f t="shared" si="9"/>
        <v>639159.24825855857</v>
      </c>
      <c r="AA85" s="162">
        <f t="shared" si="9"/>
        <v>653220.75172024686</v>
      </c>
      <c r="AB85" s="162">
        <f t="shared" si="9"/>
        <v>667591.60825809231</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C29"/>
  <sheetViews>
    <sheetView workbookViewId="0">
      <selection activeCell="A31" sqref="A31"/>
    </sheetView>
  </sheetViews>
  <sheetFormatPr defaultRowHeight="14.4" x14ac:dyDescent="0.3"/>
  <cols>
    <col min="1" max="1" width="39" customWidth="1"/>
    <col min="2" max="2" width="18.109375" customWidth="1"/>
    <col min="3" max="3" width="29.5546875" customWidth="1"/>
    <col min="4" max="4" width="14.5546875" customWidth="1"/>
    <col min="5" max="5" width="28" customWidth="1"/>
    <col min="6" max="6" width="12.6640625" bestFit="1" customWidth="1"/>
    <col min="7" max="7" width="11.109375" bestFit="1" customWidth="1"/>
    <col min="8" max="8" width="11.33203125" customWidth="1"/>
    <col min="9" max="9" width="18" bestFit="1" customWidth="1"/>
    <col min="10" max="28" width="12.88671875" bestFit="1" customWidth="1"/>
    <col min="29" max="29" width="11.5546875" bestFit="1" customWidth="1"/>
  </cols>
  <sheetData>
    <row r="1" spans="1:26" ht="15" customHeight="1" x14ac:dyDescent="0.3">
      <c r="A1" s="375" t="s">
        <v>630</v>
      </c>
      <c r="B1" s="374"/>
      <c r="C1" s="69"/>
      <c r="D1" s="69"/>
      <c r="E1" s="69"/>
      <c r="F1" s="69"/>
      <c r="G1" s="69"/>
      <c r="H1" s="69"/>
      <c r="I1" s="69"/>
      <c r="J1" s="69"/>
      <c r="K1" s="69"/>
      <c r="L1" s="69"/>
      <c r="M1" s="69"/>
      <c r="N1" s="69"/>
      <c r="O1" s="69"/>
      <c r="P1" s="69"/>
      <c r="Q1" s="69"/>
      <c r="R1" s="69"/>
      <c r="S1" s="69"/>
      <c r="T1" s="69"/>
      <c r="U1" s="69"/>
      <c r="V1" s="69"/>
      <c r="W1" s="69"/>
      <c r="X1" s="69"/>
      <c r="Y1" s="155"/>
      <c r="Z1" s="155"/>
    </row>
    <row r="2" spans="1:26" ht="15" customHeight="1" x14ac:dyDescent="0.3">
      <c r="A2" s="374"/>
      <c r="B2" s="374"/>
      <c r="C2" s="69"/>
      <c r="D2" s="69"/>
      <c r="E2" s="69"/>
      <c r="F2" s="69"/>
      <c r="G2" s="69"/>
      <c r="H2" s="69"/>
      <c r="I2" s="69"/>
      <c r="J2" s="69"/>
      <c r="K2" s="69"/>
      <c r="L2" s="69"/>
      <c r="M2" s="69"/>
      <c r="N2" s="69"/>
      <c r="O2" s="69"/>
      <c r="P2" s="69"/>
      <c r="Q2" s="69"/>
      <c r="R2" s="69"/>
      <c r="S2" s="69"/>
      <c r="T2" s="69"/>
      <c r="U2" s="69"/>
      <c r="V2" s="69"/>
      <c r="W2" s="69"/>
      <c r="X2" s="69"/>
      <c r="Y2" s="155"/>
      <c r="Z2" s="155"/>
    </row>
    <row r="3" spans="1:26" ht="15" customHeight="1" x14ac:dyDescent="0.3">
      <c r="A3" s="376" t="s">
        <v>349</v>
      </c>
      <c r="B3" s="374"/>
      <c r="C3" s="69"/>
      <c r="D3" s="69"/>
      <c r="E3" s="69"/>
      <c r="F3" s="69"/>
      <c r="G3" s="69"/>
      <c r="H3" s="69"/>
      <c r="I3" s="69"/>
      <c r="J3" s="69"/>
      <c r="K3" s="69"/>
      <c r="L3" s="69"/>
      <c r="M3" s="69"/>
      <c r="N3" s="69"/>
      <c r="O3" s="69"/>
      <c r="P3" s="69"/>
      <c r="Q3" s="69"/>
      <c r="R3" s="69"/>
      <c r="S3" s="69"/>
      <c r="T3" s="69"/>
      <c r="U3" s="69"/>
      <c r="V3" s="69"/>
      <c r="W3" s="69"/>
      <c r="X3" s="69"/>
      <c r="Y3" s="155"/>
      <c r="Z3" s="155"/>
    </row>
    <row r="4" spans="1:26" x14ac:dyDescent="0.3">
      <c r="A4" s="69" t="s">
        <v>350</v>
      </c>
      <c r="B4" s="169">
        <v>14</v>
      </c>
      <c r="C4" s="169"/>
      <c r="D4" s="69"/>
      <c r="E4" s="69"/>
      <c r="F4" s="69"/>
      <c r="G4" s="69"/>
      <c r="H4" s="69"/>
      <c r="I4" s="69"/>
      <c r="J4" s="69"/>
      <c r="K4" s="69"/>
      <c r="L4" s="69"/>
      <c r="M4" s="69"/>
      <c r="N4" s="69"/>
      <c r="O4" s="69"/>
      <c r="P4" s="69"/>
      <c r="Q4" s="69"/>
      <c r="R4" s="69"/>
      <c r="S4" s="69"/>
      <c r="T4" s="69"/>
      <c r="U4" s="69"/>
      <c r="V4" s="69"/>
      <c r="W4" s="69"/>
      <c r="X4" s="69"/>
      <c r="Y4" s="155"/>
      <c r="Z4" s="155"/>
    </row>
    <row r="5" spans="1:26" ht="14.4" customHeight="1" x14ac:dyDescent="0.3">
      <c r="A5" s="69" t="s">
        <v>461</v>
      </c>
      <c r="B5" s="156">
        <v>43.9</v>
      </c>
      <c r="C5" s="69" t="s">
        <v>631</v>
      </c>
      <c r="D5" s="69"/>
      <c r="E5" s="69"/>
      <c r="F5" s="69"/>
      <c r="G5" s="69"/>
      <c r="H5" s="157"/>
      <c r="I5" s="69"/>
      <c r="J5" s="69"/>
      <c r="K5" s="69"/>
      <c r="L5" s="69"/>
      <c r="M5" s="69"/>
      <c r="N5" s="69"/>
      <c r="O5" s="69"/>
      <c r="P5" s="69"/>
      <c r="Q5" s="69"/>
      <c r="R5" s="69"/>
      <c r="S5" s="69"/>
      <c r="T5" s="69"/>
      <c r="U5" s="69"/>
      <c r="V5" s="69"/>
      <c r="W5" s="69"/>
      <c r="X5" s="69"/>
      <c r="Y5" s="155"/>
      <c r="Z5" s="155"/>
    </row>
    <row r="6" spans="1:26" ht="28.8" x14ac:dyDescent="0.3">
      <c r="A6" s="377"/>
      <c r="B6" s="378" t="s">
        <v>351</v>
      </c>
      <c r="C6" s="379" t="s">
        <v>377</v>
      </c>
      <c r="D6" s="378" t="s">
        <v>352</v>
      </c>
      <c r="E6" s="378" t="s">
        <v>353</v>
      </c>
      <c r="F6" s="69"/>
      <c r="G6" s="69"/>
      <c r="H6" s="157"/>
      <c r="I6" s="69"/>
      <c r="J6" s="69"/>
      <c r="K6" s="69"/>
      <c r="L6" s="69"/>
      <c r="M6" s="69"/>
      <c r="N6" s="69"/>
      <c r="O6" s="69"/>
      <c r="P6" s="69"/>
      <c r="Q6" s="69"/>
      <c r="R6" s="69"/>
      <c r="S6" s="69"/>
      <c r="T6" s="69"/>
      <c r="U6" s="69"/>
      <c r="V6" s="69"/>
      <c r="W6" s="69"/>
      <c r="X6" s="69"/>
    </row>
    <row r="7" spans="1:26" x14ac:dyDescent="0.3">
      <c r="A7" s="377" t="s">
        <v>354</v>
      </c>
      <c r="B7" s="377">
        <v>0</v>
      </c>
      <c r="C7" s="377">
        <f>(B4*2)+(B5*2)</f>
        <v>115.8</v>
      </c>
      <c r="D7" s="380">
        <v>0.2</v>
      </c>
      <c r="E7" s="377">
        <v>4</v>
      </c>
      <c r="F7" s="457" t="s">
        <v>355</v>
      </c>
      <c r="G7" s="457"/>
      <c r="H7" s="157"/>
      <c r="I7" s="69"/>
      <c r="J7" s="69"/>
      <c r="K7" s="69"/>
      <c r="L7" s="69"/>
      <c r="M7" s="69"/>
      <c r="N7" s="69"/>
      <c r="O7" s="69"/>
      <c r="P7" s="69"/>
      <c r="Q7" s="69"/>
      <c r="R7" s="69"/>
      <c r="S7" s="69"/>
      <c r="T7" s="69"/>
      <c r="U7" s="69"/>
      <c r="V7" s="69"/>
      <c r="W7" s="69"/>
      <c r="X7" s="69"/>
    </row>
    <row r="8" spans="1:26" x14ac:dyDescent="0.3">
      <c r="A8" s="38" t="s">
        <v>356</v>
      </c>
      <c r="B8" s="38">
        <f>0.29*$B$4</f>
        <v>4.0599999999999996</v>
      </c>
      <c r="C8" s="38">
        <f>((B4-B8)*2)+(B5*2)</f>
        <v>107.68</v>
      </c>
      <c r="D8" s="130">
        <v>0.6</v>
      </c>
      <c r="E8" s="38">
        <v>10</v>
      </c>
      <c r="F8" s="457"/>
      <c r="G8" s="457"/>
      <c r="H8" s="157"/>
    </row>
    <row r="9" spans="1:26" x14ac:dyDescent="0.3">
      <c r="A9" s="38" t="s">
        <v>357</v>
      </c>
      <c r="B9" s="38">
        <f>0.88*B4</f>
        <v>12.32</v>
      </c>
      <c r="C9" s="38">
        <f>((B4-B9)*2)+(B5*2)</f>
        <v>91.16</v>
      </c>
      <c r="D9" s="130">
        <v>0.2</v>
      </c>
      <c r="E9" s="38">
        <v>0</v>
      </c>
      <c r="F9" s="457"/>
      <c r="G9" s="457"/>
      <c r="H9" s="381"/>
    </row>
    <row r="10" spans="1:26" ht="14.4" customHeight="1" x14ac:dyDescent="0.3">
      <c r="A10" s="69" t="s">
        <v>358</v>
      </c>
      <c r="B10" s="9">
        <f>Assumptions!B7</f>
        <v>260</v>
      </c>
      <c r="C10" s="9"/>
      <c r="D10" s="158"/>
      <c r="H10" s="381"/>
    </row>
    <row r="11" spans="1:26" ht="14.4" customHeight="1" x14ac:dyDescent="0.3">
      <c r="A11" s="69"/>
      <c r="B11" s="9"/>
      <c r="C11" s="9"/>
      <c r="D11" s="158"/>
      <c r="H11" s="381"/>
    </row>
    <row r="12" spans="1:26" ht="15" customHeight="1" x14ac:dyDescent="0.3">
      <c r="A12" s="386" t="s">
        <v>658</v>
      </c>
      <c r="B12" s="9"/>
      <c r="C12" s="385"/>
      <c r="D12" s="385"/>
      <c r="E12" s="9"/>
      <c r="H12" s="381"/>
    </row>
    <row r="13" spans="1:26" x14ac:dyDescent="0.3">
      <c r="A13" t="s">
        <v>359</v>
      </c>
      <c r="B13" s="401">
        <v>0.05</v>
      </c>
      <c r="C13" s="9" t="s">
        <v>360</v>
      </c>
      <c r="D13" s="158"/>
      <c r="H13" s="381"/>
    </row>
    <row r="14" spans="1:26" ht="14.4" customHeight="1" x14ac:dyDescent="0.3">
      <c r="A14" t="s">
        <v>361</v>
      </c>
      <c r="B14" s="401">
        <v>0.05</v>
      </c>
      <c r="C14" s="9" t="s">
        <v>360</v>
      </c>
      <c r="D14" s="158"/>
      <c r="H14" s="381"/>
    </row>
    <row r="15" spans="1:26" x14ac:dyDescent="0.3">
      <c r="A15" t="s">
        <v>362</v>
      </c>
      <c r="B15" s="385">
        <v>0.02</v>
      </c>
      <c r="C15" s="9" t="s">
        <v>360</v>
      </c>
      <c r="D15" s="158"/>
      <c r="H15" s="381"/>
    </row>
    <row r="16" spans="1:26" x14ac:dyDescent="0.3">
      <c r="A16" t="s">
        <v>363</v>
      </c>
      <c r="B16" s="402">
        <v>1.4999999999999999E-2</v>
      </c>
      <c r="C16" s="9" t="s">
        <v>360</v>
      </c>
    </row>
    <row r="17" spans="1:29" x14ac:dyDescent="0.3">
      <c r="B17" s="402"/>
      <c r="C17" s="9"/>
    </row>
    <row r="18" spans="1:29" x14ac:dyDescent="0.3">
      <c r="A18" t="s">
        <v>378</v>
      </c>
      <c r="B18" s="186">
        <v>1.67</v>
      </c>
      <c r="C18" s="9" t="s">
        <v>375</v>
      </c>
      <c r="I18" s="2" t="s">
        <v>689</v>
      </c>
    </row>
    <row r="19" spans="1:29" x14ac:dyDescent="0.3">
      <c r="B19" s="402"/>
      <c r="C19" s="9"/>
      <c r="D19" s="2">
        <v>2016</v>
      </c>
      <c r="E19" s="2">
        <v>2017</v>
      </c>
      <c r="F19" s="2">
        <v>2018</v>
      </c>
      <c r="G19" s="2">
        <v>2019</v>
      </c>
      <c r="H19" s="2">
        <v>2020</v>
      </c>
      <c r="I19" s="2">
        <v>2021</v>
      </c>
      <c r="J19" s="2">
        <v>2022</v>
      </c>
      <c r="K19" s="2">
        <v>2023</v>
      </c>
      <c r="L19" s="2">
        <v>2024</v>
      </c>
      <c r="M19" s="2">
        <v>2025</v>
      </c>
      <c r="N19" s="2">
        <v>2026</v>
      </c>
      <c r="O19" s="2">
        <v>2027</v>
      </c>
      <c r="P19" s="2">
        <v>2028</v>
      </c>
      <c r="Q19" s="2">
        <v>2029</v>
      </c>
      <c r="R19" s="2">
        <v>2030</v>
      </c>
      <c r="S19" s="2">
        <v>2031</v>
      </c>
      <c r="T19" s="2">
        <v>2032</v>
      </c>
      <c r="U19" s="2">
        <v>2033</v>
      </c>
      <c r="V19" s="2">
        <v>2034</v>
      </c>
      <c r="W19" s="2">
        <v>2035</v>
      </c>
      <c r="X19" s="2">
        <v>2036</v>
      </c>
      <c r="Y19" s="2">
        <v>2037</v>
      </c>
      <c r="Z19" s="2">
        <v>2038</v>
      </c>
      <c r="AA19" s="2">
        <v>2039</v>
      </c>
      <c r="AB19" s="2">
        <v>2040</v>
      </c>
      <c r="AC19" s="2">
        <v>2041</v>
      </c>
    </row>
    <row r="20" spans="1:29" x14ac:dyDescent="0.3">
      <c r="A20" t="s">
        <v>370</v>
      </c>
      <c r="B20" s="9"/>
      <c r="C20" s="9"/>
      <c r="D20">
        <v>400</v>
      </c>
      <c r="E20" s="159">
        <f>D20*(1+$B$13)</f>
        <v>420</v>
      </c>
      <c r="F20" s="159">
        <f>E20*(1+$B$13)</f>
        <v>441</v>
      </c>
      <c r="G20" s="159">
        <f>F20*(1+$B$13)</f>
        <v>463.05</v>
      </c>
      <c r="H20" s="159">
        <f>G20*(1+$B$14)*(1+$B$15)</f>
        <v>495.92655000000008</v>
      </c>
      <c r="I20" s="159">
        <f t="shared" ref="I20:L20" si="0">H20*(1+$B$14)*(1+$B$15)</f>
        <v>531.13733505000016</v>
      </c>
      <c r="J20" s="159">
        <f t="shared" si="0"/>
        <v>568.84808583855022</v>
      </c>
      <c r="K20" s="159">
        <f t="shared" si="0"/>
        <v>609.23629993308737</v>
      </c>
      <c r="L20" s="159">
        <f t="shared" si="0"/>
        <v>652.4920772283366</v>
      </c>
      <c r="M20" s="159">
        <f>L20*(1+$B$16)</f>
        <v>662.27945838676158</v>
      </c>
      <c r="N20" s="159">
        <f t="shared" ref="N20:AC21" si="1">M20*(1+$B$16)</f>
        <v>672.21365026256296</v>
      </c>
      <c r="O20" s="159">
        <f t="shared" si="1"/>
        <v>682.29685501650135</v>
      </c>
      <c r="P20" s="159">
        <f t="shared" si="1"/>
        <v>692.5313078417488</v>
      </c>
      <c r="Q20" s="159">
        <f t="shared" si="1"/>
        <v>702.91927745937494</v>
      </c>
      <c r="R20" s="159">
        <f t="shared" si="1"/>
        <v>713.46306662126551</v>
      </c>
      <c r="S20" s="159">
        <f t="shared" si="1"/>
        <v>724.16501262058443</v>
      </c>
      <c r="T20" s="159">
        <f t="shared" si="1"/>
        <v>735.02748780989316</v>
      </c>
      <c r="U20" s="159">
        <f t="shared" si="1"/>
        <v>746.05290012704154</v>
      </c>
      <c r="V20" s="159">
        <f t="shared" si="1"/>
        <v>757.24369362894709</v>
      </c>
      <c r="W20" s="159">
        <f t="shared" si="1"/>
        <v>768.60234903338119</v>
      </c>
      <c r="X20" s="159">
        <f t="shared" si="1"/>
        <v>780.13138426888179</v>
      </c>
      <c r="Y20" s="159">
        <f t="shared" si="1"/>
        <v>791.83335503291494</v>
      </c>
      <c r="Z20" s="159">
        <f t="shared" si="1"/>
        <v>803.71085535840859</v>
      </c>
      <c r="AA20" s="159">
        <f t="shared" si="1"/>
        <v>815.76651818878463</v>
      </c>
      <c r="AB20" s="159">
        <f t="shared" si="1"/>
        <v>828.00301596161637</v>
      </c>
      <c r="AC20" s="159">
        <f t="shared" si="1"/>
        <v>840.42306120104058</v>
      </c>
    </row>
    <row r="21" spans="1:29" x14ac:dyDescent="0.3">
      <c r="A21" t="s">
        <v>372</v>
      </c>
      <c r="D21">
        <f>D20</f>
        <v>400</v>
      </c>
      <c r="E21" s="159">
        <f>D21*(1+$B$13)</f>
        <v>420</v>
      </c>
      <c r="F21" s="159">
        <f t="shared" ref="F21:G21" si="2">E21*(1+$B$13)</f>
        <v>441</v>
      </c>
      <c r="G21" s="159">
        <f t="shared" si="2"/>
        <v>463.05</v>
      </c>
      <c r="H21" s="159">
        <f>G21*(1+$B$14)</f>
        <v>486.20250000000004</v>
      </c>
      <c r="I21" s="159">
        <f t="shared" ref="I21:L21" si="3">H21*(1+$B$14)</f>
        <v>510.51262500000007</v>
      </c>
      <c r="J21" s="159">
        <f t="shared" si="3"/>
        <v>536.03825625000013</v>
      </c>
      <c r="K21" s="159">
        <f t="shared" si="3"/>
        <v>562.84016906250019</v>
      </c>
      <c r="L21" s="159">
        <f t="shared" si="3"/>
        <v>590.98217751562527</v>
      </c>
      <c r="M21" s="159">
        <f>L21*(1+$B$16)</f>
        <v>599.84691017835962</v>
      </c>
      <c r="N21" s="159">
        <f t="shared" si="1"/>
        <v>608.84461383103496</v>
      </c>
      <c r="O21" s="159">
        <f t="shared" si="1"/>
        <v>617.97728303850045</v>
      </c>
      <c r="P21" s="159">
        <f t="shared" si="1"/>
        <v>627.24694228407793</v>
      </c>
      <c r="Q21" s="159">
        <f t="shared" si="1"/>
        <v>636.65564641833907</v>
      </c>
      <c r="R21" s="159">
        <f t="shared" si="1"/>
        <v>646.20548111461414</v>
      </c>
      <c r="S21" s="159">
        <f t="shared" si="1"/>
        <v>655.89856333133332</v>
      </c>
      <c r="T21" s="159">
        <f t="shared" si="1"/>
        <v>665.73704178130322</v>
      </c>
      <c r="U21" s="159">
        <f t="shared" si="1"/>
        <v>675.72309740802268</v>
      </c>
      <c r="V21" s="159">
        <f t="shared" si="1"/>
        <v>685.85894386914299</v>
      </c>
      <c r="W21" s="159">
        <f t="shared" si="1"/>
        <v>696.14682802718005</v>
      </c>
      <c r="X21" s="159">
        <f t="shared" si="1"/>
        <v>706.58903044758767</v>
      </c>
      <c r="Y21" s="159">
        <f t="shared" si="1"/>
        <v>717.18786590430147</v>
      </c>
      <c r="Z21" s="159">
        <f t="shared" si="1"/>
        <v>727.94568389286587</v>
      </c>
      <c r="AA21" s="159">
        <f t="shared" si="1"/>
        <v>738.86486915125874</v>
      </c>
      <c r="AB21" s="159">
        <f t="shared" si="1"/>
        <v>749.9478421885276</v>
      </c>
      <c r="AC21" s="159">
        <f t="shared" si="1"/>
        <v>761.19705982135542</v>
      </c>
    </row>
    <row r="22" spans="1:29" x14ac:dyDescent="0.3">
      <c r="A22" t="s">
        <v>371</v>
      </c>
      <c r="D22" s="159">
        <f>D20-D21</f>
        <v>0</v>
      </c>
      <c r="E22" s="159">
        <f t="shared" ref="E22:L22" si="4">E20-E21</f>
        <v>0</v>
      </c>
      <c r="F22" s="159">
        <f t="shared" si="4"/>
        <v>0</v>
      </c>
      <c r="G22" s="159">
        <f t="shared" si="4"/>
        <v>0</v>
      </c>
      <c r="H22" s="159">
        <f t="shared" si="4"/>
        <v>9.7240500000000338</v>
      </c>
      <c r="I22" s="159">
        <f t="shared" si="4"/>
        <v>20.62471005000009</v>
      </c>
      <c r="J22" s="159">
        <f t="shared" si="4"/>
        <v>32.809829588550087</v>
      </c>
      <c r="K22" s="159">
        <f t="shared" si="4"/>
        <v>46.396130870587172</v>
      </c>
      <c r="L22" s="159">
        <f t="shared" si="4"/>
        <v>61.509899712711331</v>
      </c>
      <c r="M22" s="159">
        <f>L22</f>
        <v>61.509899712711331</v>
      </c>
      <c r="N22" s="159">
        <f t="shared" ref="N22:AC22" si="5">M22</f>
        <v>61.509899712711331</v>
      </c>
      <c r="O22" s="159">
        <f t="shared" si="5"/>
        <v>61.509899712711331</v>
      </c>
      <c r="P22" s="159">
        <f t="shared" si="5"/>
        <v>61.509899712711331</v>
      </c>
      <c r="Q22" s="159">
        <f t="shared" si="5"/>
        <v>61.509899712711331</v>
      </c>
      <c r="R22" s="159">
        <f t="shared" si="5"/>
        <v>61.509899712711331</v>
      </c>
      <c r="S22" s="159">
        <f t="shared" si="5"/>
        <v>61.509899712711331</v>
      </c>
      <c r="T22" s="159">
        <f t="shared" si="5"/>
        <v>61.509899712711331</v>
      </c>
      <c r="U22" s="159">
        <f t="shared" si="5"/>
        <v>61.509899712711331</v>
      </c>
      <c r="V22" s="159">
        <f t="shared" si="5"/>
        <v>61.509899712711331</v>
      </c>
      <c r="W22" s="159">
        <f t="shared" si="5"/>
        <v>61.509899712711331</v>
      </c>
      <c r="X22" s="159">
        <f t="shared" si="5"/>
        <v>61.509899712711331</v>
      </c>
      <c r="Y22" s="159">
        <f t="shared" si="5"/>
        <v>61.509899712711331</v>
      </c>
      <c r="Z22" s="159">
        <f t="shared" si="5"/>
        <v>61.509899712711331</v>
      </c>
      <c r="AA22" s="159">
        <f t="shared" si="5"/>
        <v>61.509899712711331</v>
      </c>
      <c r="AB22" s="159">
        <f t="shared" si="5"/>
        <v>61.509899712711331</v>
      </c>
      <c r="AC22" s="159">
        <f t="shared" si="5"/>
        <v>61.509899712711331</v>
      </c>
    </row>
    <row r="23" spans="1:29" x14ac:dyDescent="0.3">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row>
    <row r="24" spans="1:29" x14ac:dyDescent="0.3">
      <c r="A24" s="160" t="s">
        <v>682</v>
      </c>
    </row>
    <row r="25" spans="1:29" x14ac:dyDescent="0.3">
      <c r="A25" s="69" t="s">
        <v>354</v>
      </c>
      <c r="D25" s="159">
        <f>D21*$D$7</f>
        <v>80</v>
      </c>
      <c r="E25" s="159">
        <f t="shared" ref="E25:AB25" si="6">E21*$D$7</f>
        <v>84</v>
      </c>
      <c r="F25" s="159">
        <f t="shared" si="6"/>
        <v>88.2</v>
      </c>
      <c r="G25" s="159">
        <f t="shared" si="6"/>
        <v>92.610000000000014</v>
      </c>
      <c r="H25" s="159">
        <f t="shared" si="6"/>
        <v>97.240500000000011</v>
      </c>
      <c r="I25" s="159">
        <f t="shared" si="6"/>
        <v>102.10252500000001</v>
      </c>
      <c r="J25" s="159">
        <f t="shared" si="6"/>
        <v>107.20765125000003</v>
      </c>
      <c r="K25" s="159">
        <f t="shared" si="6"/>
        <v>112.56803381250005</v>
      </c>
      <c r="L25" s="159">
        <f t="shared" si="6"/>
        <v>118.19643550312506</v>
      </c>
      <c r="M25" s="159">
        <f t="shared" si="6"/>
        <v>119.96938203567193</v>
      </c>
      <c r="N25" s="159">
        <f t="shared" si="6"/>
        <v>121.768922766207</v>
      </c>
      <c r="O25" s="159">
        <f t="shared" si="6"/>
        <v>123.5954566077001</v>
      </c>
      <c r="P25" s="159">
        <f t="shared" si="6"/>
        <v>125.4493884568156</v>
      </c>
      <c r="Q25" s="159">
        <f t="shared" si="6"/>
        <v>127.33112928366782</v>
      </c>
      <c r="R25" s="159">
        <f t="shared" si="6"/>
        <v>129.24109622292283</v>
      </c>
      <c r="S25" s="159">
        <f t="shared" si="6"/>
        <v>131.17971266626668</v>
      </c>
      <c r="T25" s="159">
        <f t="shared" si="6"/>
        <v>133.14740835626066</v>
      </c>
      <c r="U25" s="159">
        <f t="shared" si="6"/>
        <v>135.14461948160454</v>
      </c>
      <c r="V25" s="159">
        <f t="shared" si="6"/>
        <v>137.17178877382861</v>
      </c>
      <c r="W25" s="159">
        <f t="shared" si="6"/>
        <v>139.22936560543602</v>
      </c>
      <c r="X25" s="159">
        <f t="shared" si="6"/>
        <v>141.31780608951755</v>
      </c>
      <c r="Y25" s="159">
        <f t="shared" si="6"/>
        <v>143.43757318086031</v>
      </c>
      <c r="Z25" s="159">
        <f t="shared" si="6"/>
        <v>145.58913677857319</v>
      </c>
      <c r="AA25" s="159">
        <f t="shared" si="6"/>
        <v>147.77297383025174</v>
      </c>
      <c r="AB25" s="159">
        <f t="shared" si="6"/>
        <v>149.98956843770551</v>
      </c>
      <c r="AC25" s="159">
        <f t="shared" ref="AC25" si="7">AC21*$D$7</f>
        <v>152.23941196427108</v>
      </c>
    </row>
    <row r="26" spans="1:29" x14ac:dyDescent="0.3">
      <c r="A26" t="s">
        <v>356</v>
      </c>
      <c r="D26" s="159">
        <f>D21*$D$8</f>
        <v>240</v>
      </c>
      <c r="E26" s="159">
        <f t="shared" ref="E26:AB26" si="8">E21*$D$8</f>
        <v>252</v>
      </c>
      <c r="F26" s="159">
        <f t="shared" si="8"/>
        <v>264.59999999999997</v>
      </c>
      <c r="G26" s="159">
        <f t="shared" si="8"/>
        <v>277.83</v>
      </c>
      <c r="H26" s="159">
        <f t="shared" si="8"/>
        <v>291.72149999999999</v>
      </c>
      <c r="I26" s="159">
        <f t="shared" si="8"/>
        <v>306.30757500000004</v>
      </c>
      <c r="J26" s="159">
        <f t="shared" si="8"/>
        <v>321.62295375000008</v>
      </c>
      <c r="K26" s="159">
        <f t="shared" si="8"/>
        <v>337.70410143750013</v>
      </c>
      <c r="L26" s="159">
        <f t="shared" si="8"/>
        <v>354.58930650937515</v>
      </c>
      <c r="M26" s="159">
        <f t="shared" si="8"/>
        <v>359.90814610701574</v>
      </c>
      <c r="N26" s="159">
        <f t="shared" si="8"/>
        <v>365.30676829862097</v>
      </c>
      <c r="O26" s="159">
        <f t="shared" si="8"/>
        <v>370.78636982310024</v>
      </c>
      <c r="P26" s="159">
        <f t="shared" si="8"/>
        <v>376.34816537044674</v>
      </c>
      <c r="Q26" s="159">
        <f t="shared" si="8"/>
        <v>381.99338785100343</v>
      </c>
      <c r="R26" s="159">
        <f t="shared" si="8"/>
        <v>387.72328866876848</v>
      </c>
      <c r="S26" s="159">
        <f t="shared" si="8"/>
        <v>393.53913799879996</v>
      </c>
      <c r="T26" s="159">
        <f t="shared" si="8"/>
        <v>399.44222506878191</v>
      </c>
      <c r="U26" s="159">
        <f t="shared" si="8"/>
        <v>405.43385844481361</v>
      </c>
      <c r="V26" s="159">
        <f t="shared" si="8"/>
        <v>411.51536632148577</v>
      </c>
      <c r="W26" s="159">
        <f t="shared" si="8"/>
        <v>417.68809681630802</v>
      </c>
      <c r="X26" s="159">
        <f t="shared" si="8"/>
        <v>423.95341826855258</v>
      </c>
      <c r="Y26" s="159">
        <f t="shared" si="8"/>
        <v>430.31271954258085</v>
      </c>
      <c r="Z26" s="159">
        <f t="shared" si="8"/>
        <v>436.76741033571949</v>
      </c>
      <c r="AA26" s="159">
        <f t="shared" si="8"/>
        <v>443.31892149075526</v>
      </c>
      <c r="AB26" s="159">
        <f t="shared" si="8"/>
        <v>449.96870531311657</v>
      </c>
      <c r="AC26" s="159">
        <f t="shared" ref="AC26" si="9">AC21*$D$8</f>
        <v>456.71823589281325</v>
      </c>
    </row>
    <row r="27" spans="1:29" x14ac:dyDescent="0.3">
      <c r="A27" t="s">
        <v>357</v>
      </c>
      <c r="D27" s="159">
        <f>D21*$D$9</f>
        <v>80</v>
      </c>
      <c r="E27" s="159">
        <f t="shared" ref="E27:AB27" si="10">E21*$D$9</f>
        <v>84</v>
      </c>
      <c r="F27" s="159">
        <f t="shared" si="10"/>
        <v>88.2</v>
      </c>
      <c r="G27" s="159">
        <f t="shared" si="10"/>
        <v>92.610000000000014</v>
      </c>
      <c r="H27" s="159">
        <f t="shared" si="10"/>
        <v>97.240500000000011</v>
      </c>
      <c r="I27" s="159">
        <f t="shared" si="10"/>
        <v>102.10252500000001</v>
      </c>
      <c r="J27" s="159">
        <f t="shared" si="10"/>
        <v>107.20765125000003</v>
      </c>
      <c r="K27" s="159">
        <f t="shared" si="10"/>
        <v>112.56803381250005</v>
      </c>
      <c r="L27" s="159">
        <f t="shared" si="10"/>
        <v>118.19643550312506</v>
      </c>
      <c r="M27" s="159">
        <f t="shared" si="10"/>
        <v>119.96938203567193</v>
      </c>
      <c r="N27" s="159">
        <f t="shared" si="10"/>
        <v>121.768922766207</v>
      </c>
      <c r="O27" s="159">
        <f t="shared" si="10"/>
        <v>123.5954566077001</v>
      </c>
      <c r="P27" s="159">
        <f t="shared" si="10"/>
        <v>125.4493884568156</v>
      </c>
      <c r="Q27" s="159">
        <f t="shared" si="10"/>
        <v>127.33112928366782</v>
      </c>
      <c r="R27" s="159">
        <f t="shared" si="10"/>
        <v>129.24109622292283</v>
      </c>
      <c r="S27" s="159">
        <f t="shared" si="10"/>
        <v>131.17971266626668</v>
      </c>
      <c r="T27" s="159">
        <f t="shared" si="10"/>
        <v>133.14740835626066</v>
      </c>
      <c r="U27" s="159">
        <f t="shared" si="10"/>
        <v>135.14461948160454</v>
      </c>
      <c r="V27" s="159">
        <f t="shared" si="10"/>
        <v>137.17178877382861</v>
      </c>
      <c r="W27" s="159">
        <f t="shared" si="10"/>
        <v>139.22936560543602</v>
      </c>
      <c r="X27" s="159">
        <f t="shared" si="10"/>
        <v>141.31780608951755</v>
      </c>
      <c r="Y27" s="159">
        <f t="shared" si="10"/>
        <v>143.43757318086031</v>
      </c>
      <c r="Z27" s="159">
        <f t="shared" si="10"/>
        <v>145.58913677857319</v>
      </c>
      <c r="AA27" s="159">
        <f t="shared" si="10"/>
        <v>147.77297383025174</v>
      </c>
      <c r="AB27" s="159">
        <f t="shared" si="10"/>
        <v>149.98956843770551</v>
      </c>
      <c r="AC27" s="159">
        <f t="shared" ref="AC27" si="11">AC21*$D$9</f>
        <v>152.23941196427108</v>
      </c>
    </row>
    <row r="28" spans="1:29" ht="17.25" customHeight="1" x14ac:dyDescent="0.3">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row>
    <row r="29" spans="1:29" x14ac:dyDescent="0.3">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row>
  </sheetData>
  <mergeCells count="1">
    <mergeCell ref="F7:G9"/>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B98"/>
  <sheetViews>
    <sheetView workbookViewId="0">
      <selection activeCell="A13" sqref="A13"/>
    </sheetView>
  </sheetViews>
  <sheetFormatPr defaultColWidth="9.109375" defaultRowHeight="14.4" x14ac:dyDescent="0.3"/>
  <cols>
    <col min="1" max="1" width="37.44140625" style="9" bestFit="1" customWidth="1"/>
    <col min="2" max="2" width="4.44140625" style="9" bestFit="1" customWidth="1"/>
    <col min="3" max="28" width="10.5546875" style="9" bestFit="1" customWidth="1"/>
    <col min="29" max="16384" width="9.109375" style="9"/>
  </cols>
  <sheetData>
    <row r="1" spans="1:28" ht="18" x14ac:dyDescent="0.35">
      <c r="A1" s="403" t="s">
        <v>655</v>
      </c>
    </row>
    <row r="3" spans="1:28" x14ac:dyDescent="0.3">
      <c r="A3" s="9" t="s">
        <v>179</v>
      </c>
      <c r="C3" s="9">
        <v>260</v>
      </c>
    </row>
    <row r="4" spans="1:28" x14ac:dyDescent="0.3">
      <c r="A4" s="9" t="s">
        <v>533</v>
      </c>
      <c r="B4" s="401">
        <v>0.01</v>
      </c>
    </row>
    <row r="6" spans="1:28" x14ac:dyDescent="0.3">
      <c r="A6" s="137" t="s">
        <v>522</v>
      </c>
      <c r="B6" s="137"/>
      <c r="C6" s="169"/>
      <c r="D6" s="169"/>
      <c r="E6" s="169"/>
      <c r="F6" s="169"/>
      <c r="G6" s="169"/>
      <c r="H6" s="169"/>
      <c r="I6" s="169"/>
      <c r="J6" s="169"/>
      <c r="K6" s="169"/>
      <c r="L6" s="169"/>
      <c r="M6" s="169"/>
      <c r="N6" s="169"/>
      <c r="O6" s="169"/>
      <c r="P6" s="169"/>
      <c r="Q6" s="169"/>
      <c r="R6" s="169"/>
    </row>
    <row r="7" spans="1:28" x14ac:dyDescent="0.3">
      <c r="A7" s="169" t="s">
        <v>210</v>
      </c>
      <c r="B7" s="169"/>
      <c r="C7" s="481">
        <v>2015</v>
      </c>
      <c r="D7" s="481">
        <v>2016</v>
      </c>
      <c r="E7" s="481">
        <v>2017</v>
      </c>
      <c r="F7" s="481">
        <v>2018</v>
      </c>
      <c r="G7" s="481">
        <v>2019</v>
      </c>
      <c r="H7" s="481">
        <v>2020</v>
      </c>
      <c r="I7" s="481">
        <v>2021</v>
      </c>
      <c r="J7" s="481">
        <v>2022</v>
      </c>
      <c r="K7" s="481">
        <v>2023</v>
      </c>
      <c r="L7" s="481">
        <v>2024</v>
      </c>
      <c r="M7" s="481">
        <v>2025</v>
      </c>
      <c r="N7" s="481">
        <v>2026</v>
      </c>
      <c r="O7" s="481">
        <v>2027</v>
      </c>
      <c r="P7" s="481">
        <v>2028</v>
      </c>
      <c r="Q7" s="481">
        <v>2029</v>
      </c>
      <c r="R7" s="481">
        <v>2030</v>
      </c>
      <c r="S7" s="481">
        <v>2031</v>
      </c>
      <c r="T7" s="481">
        <v>2032</v>
      </c>
      <c r="U7" s="481">
        <v>2033</v>
      </c>
      <c r="V7" s="481">
        <v>2034</v>
      </c>
      <c r="W7" s="481">
        <v>2035</v>
      </c>
      <c r="X7" s="481">
        <v>2036</v>
      </c>
      <c r="Y7" s="481">
        <v>2037</v>
      </c>
      <c r="Z7" s="481">
        <v>2038</v>
      </c>
      <c r="AA7" s="481">
        <v>2039</v>
      </c>
      <c r="AB7" s="481">
        <v>2040</v>
      </c>
    </row>
    <row r="8" spans="1:28" x14ac:dyDescent="0.3">
      <c r="A8" s="169" t="s">
        <v>381</v>
      </c>
      <c r="B8" s="169" t="s">
        <v>416</v>
      </c>
      <c r="C8" s="162">
        <v>44200</v>
      </c>
      <c r="D8" s="102">
        <v>46540</v>
      </c>
      <c r="E8" s="102">
        <v>48880</v>
      </c>
      <c r="F8" s="102">
        <v>51220</v>
      </c>
      <c r="G8" s="102">
        <v>53560</v>
      </c>
      <c r="H8" s="102">
        <v>55900</v>
      </c>
      <c r="I8" s="102">
        <v>58240</v>
      </c>
      <c r="J8" s="102">
        <v>60580</v>
      </c>
      <c r="K8" s="102">
        <v>62920</v>
      </c>
      <c r="L8" s="102">
        <v>65260</v>
      </c>
      <c r="M8" s="102">
        <v>67600</v>
      </c>
      <c r="N8" s="102">
        <v>74360</v>
      </c>
      <c r="O8" s="102">
        <v>81120</v>
      </c>
      <c r="P8" s="102">
        <v>87880</v>
      </c>
      <c r="Q8" s="102">
        <v>94640</v>
      </c>
      <c r="R8" s="102">
        <v>101400</v>
      </c>
      <c r="S8" s="102">
        <v>108160</v>
      </c>
      <c r="T8" s="102">
        <v>114920</v>
      </c>
      <c r="U8" s="102">
        <v>121680</v>
      </c>
      <c r="V8" s="102">
        <v>128440</v>
      </c>
      <c r="W8" s="102">
        <v>135200</v>
      </c>
      <c r="X8" s="102">
        <v>136552</v>
      </c>
      <c r="Y8" s="102">
        <v>137917.51999999999</v>
      </c>
      <c r="Z8" s="102">
        <v>139296.69519999999</v>
      </c>
      <c r="AA8" s="102">
        <v>140689.66215199998</v>
      </c>
      <c r="AB8" s="102">
        <v>142096.55877351997</v>
      </c>
    </row>
    <row r="9" spans="1:28" x14ac:dyDescent="0.3">
      <c r="A9" s="169" t="s">
        <v>382</v>
      </c>
      <c r="B9" s="169" t="s">
        <v>423</v>
      </c>
      <c r="C9" s="162">
        <v>15600</v>
      </c>
      <c r="D9" s="102">
        <v>16900</v>
      </c>
      <c r="E9" s="102">
        <v>18200</v>
      </c>
      <c r="F9" s="102">
        <v>19500</v>
      </c>
      <c r="G9" s="102">
        <v>20800</v>
      </c>
      <c r="H9" s="102">
        <v>22100</v>
      </c>
      <c r="I9" s="102">
        <v>23400</v>
      </c>
      <c r="J9" s="102">
        <v>24700</v>
      </c>
      <c r="K9" s="102">
        <v>26000</v>
      </c>
      <c r="L9" s="102">
        <v>27300</v>
      </c>
      <c r="M9" s="102">
        <v>28600</v>
      </c>
      <c r="N9" s="102">
        <v>31720</v>
      </c>
      <c r="O9" s="102">
        <v>34840</v>
      </c>
      <c r="P9" s="102">
        <v>37960</v>
      </c>
      <c r="Q9" s="102">
        <v>41080</v>
      </c>
      <c r="R9" s="102">
        <v>44200</v>
      </c>
      <c r="S9" s="102">
        <v>47320</v>
      </c>
      <c r="T9" s="102">
        <v>50440</v>
      </c>
      <c r="U9" s="102">
        <v>53560</v>
      </c>
      <c r="V9" s="102">
        <v>56680</v>
      </c>
      <c r="W9" s="102">
        <v>59800</v>
      </c>
      <c r="X9" s="102">
        <v>60398</v>
      </c>
      <c r="Y9" s="102">
        <v>61001.98</v>
      </c>
      <c r="Z9" s="102">
        <v>61611.999800000005</v>
      </c>
      <c r="AA9" s="102">
        <v>62228.119798000007</v>
      </c>
      <c r="AB9" s="102">
        <v>62850.40099598001</v>
      </c>
    </row>
    <row r="10" spans="1:28" x14ac:dyDescent="0.3">
      <c r="A10" s="481" t="s">
        <v>0</v>
      </c>
      <c r="B10" s="169"/>
      <c r="C10" s="163">
        <v>59800</v>
      </c>
      <c r="D10" s="163">
        <v>63440</v>
      </c>
      <c r="E10" s="163">
        <v>67080</v>
      </c>
      <c r="F10" s="163">
        <v>70720</v>
      </c>
      <c r="G10" s="163">
        <v>74360</v>
      </c>
      <c r="H10" s="163">
        <v>78000</v>
      </c>
      <c r="I10" s="163">
        <v>81640</v>
      </c>
      <c r="J10" s="163">
        <v>85280</v>
      </c>
      <c r="K10" s="163">
        <v>88920</v>
      </c>
      <c r="L10" s="163">
        <v>92560</v>
      </c>
      <c r="M10" s="163">
        <v>96200</v>
      </c>
      <c r="N10" s="163">
        <v>106080</v>
      </c>
      <c r="O10" s="163">
        <v>115960</v>
      </c>
      <c r="P10" s="163">
        <v>125840</v>
      </c>
      <c r="Q10" s="163">
        <v>135720</v>
      </c>
      <c r="R10" s="163">
        <v>145600</v>
      </c>
      <c r="S10" s="163">
        <v>155480</v>
      </c>
      <c r="T10" s="163">
        <v>165360</v>
      </c>
      <c r="U10" s="163">
        <v>175240</v>
      </c>
      <c r="V10" s="163">
        <v>185120</v>
      </c>
      <c r="W10" s="163">
        <v>195000</v>
      </c>
      <c r="X10" s="163">
        <v>196950</v>
      </c>
      <c r="Y10" s="163">
        <v>198919.5</v>
      </c>
      <c r="Z10" s="163">
        <v>200908.69500000001</v>
      </c>
      <c r="AA10" s="163">
        <v>202917.78194999998</v>
      </c>
      <c r="AB10" s="163">
        <v>204946.95976949998</v>
      </c>
    </row>
    <row r="11" spans="1:28" x14ac:dyDescent="0.3">
      <c r="A11" s="169"/>
      <c r="B11" s="169"/>
      <c r="C11" s="169"/>
      <c r="D11" s="169"/>
      <c r="E11" s="169"/>
      <c r="F11" s="169"/>
      <c r="G11" s="169"/>
      <c r="H11" s="169"/>
      <c r="I11" s="169"/>
      <c r="J11" s="169"/>
      <c r="K11" s="169"/>
      <c r="L11" s="169"/>
      <c r="M11" s="169"/>
      <c r="N11" s="169"/>
      <c r="O11" s="169"/>
      <c r="P11" s="169"/>
      <c r="Q11" s="169"/>
      <c r="R11" s="169"/>
    </row>
    <row r="12" spans="1:28" x14ac:dyDescent="0.3">
      <c r="A12" s="169" t="s">
        <v>384</v>
      </c>
      <c r="B12" s="169"/>
      <c r="C12" s="481">
        <v>2015</v>
      </c>
      <c r="D12" s="481">
        <v>2016</v>
      </c>
      <c r="E12" s="481">
        <v>2017</v>
      </c>
      <c r="F12" s="481">
        <v>2018</v>
      </c>
      <c r="G12" s="481">
        <v>2019</v>
      </c>
      <c r="H12" s="481">
        <v>2020</v>
      </c>
      <c r="I12" s="481">
        <v>2021</v>
      </c>
      <c r="J12" s="481">
        <v>2022</v>
      </c>
      <c r="K12" s="481">
        <v>2023</v>
      </c>
      <c r="L12" s="481">
        <v>2024</v>
      </c>
      <c r="M12" s="481">
        <v>2025</v>
      </c>
      <c r="N12" s="481">
        <v>2026</v>
      </c>
      <c r="O12" s="481">
        <v>2027</v>
      </c>
      <c r="P12" s="481">
        <v>2028</v>
      </c>
      <c r="Q12" s="481">
        <v>2029</v>
      </c>
      <c r="R12" s="481">
        <v>2030</v>
      </c>
      <c r="S12" s="481">
        <v>2031</v>
      </c>
      <c r="T12" s="481">
        <v>2032</v>
      </c>
      <c r="U12" s="481">
        <v>2033</v>
      </c>
      <c r="V12" s="481">
        <v>2034</v>
      </c>
      <c r="W12" s="481">
        <v>2035</v>
      </c>
      <c r="X12" s="481">
        <v>2036</v>
      </c>
      <c r="Y12" s="481">
        <v>2037</v>
      </c>
      <c r="Z12" s="481">
        <v>2038</v>
      </c>
      <c r="AA12" s="481">
        <v>2039</v>
      </c>
      <c r="AB12" s="481">
        <v>2040</v>
      </c>
    </row>
    <row r="13" spans="1:28" x14ac:dyDescent="0.3">
      <c r="A13" s="169" t="s">
        <v>381</v>
      </c>
      <c r="B13" s="169" t="s">
        <v>416</v>
      </c>
      <c r="C13" s="162">
        <v>524481.75</v>
      </c>
      <c r="D13" s="102">
        <v>534908.07499999995</v>
      </c>
      <c r="E13" s="102">
        <v>545334.39999999991</v>
      </c>
      <c r="F13" s="102">
        <v>555760.72499999986</v>
      </c>
      <c r="G13" s="102">
        <v>566187.04999999981</v>
      </c>
      <c r="H13" s="102">
        <v>576613.37499999977</v>
      </c>
      <c r="I13" s="102">
        <v>587039.69999999972</v>
      </c>
      <c r="J13" s="102">
        <v>597466.02499999967</v>
      </c>
      <c r="K13" s="102">
        <v>607892.34999999963</v>
      </c>
      <c r="L13" s="102">
        <v>618318.67499999958</v>
      </c>
      <c r="M13" s="187">
        <v>628745</v>
      </c>
      <c r="N13" s="102">
        <v>636376.13</v>
      </c>
      <c r="O13" s="102">
        <v>644007.26</v>
      </c>
      <c r="P13" s="102">
        <v>651638.39</v>
      </c>
      <c r="Q13" s="102">
        <v>659269.52</v>
      </c>
      <c r="R13" s="102">
        <v>666900.65</v>
      </c>
      <c r="S13" s="102">
        <v>674531.78</v>
      </c>
      <c r="T13" s="102">
        <v>682162.91</v>
      </c>
      <c r="U13" s="102">
        <v>689794.04</v>
      </c>
      <c r="V13" s="102">
        <v>697425.17</v>
      </c>
      <c r="W13" s="404">
        <v>705056.3</v>
      </c>
      <c r="X13" s="102">
        <v>712106.86300000001</v>
      </c>
      <c r="Y13" s="102">
        <v>719227.93163000001</v>
      </c>
      <c r="Z13" s="102">
        <v>726420.21094630007</v>
      </c>
      <c r="AA13" s="102">
        <v>733684.41305576311</v>
      </c>
      <c r="AB13" s="102">
        <v>741021.25718632073</v>
      </c>
    </row>
    <row r="14" spans="1:28" x14ac:dyDescent="0.3">
      <c r="A14" s="169" t="s">
        <v>382</v>
      </c>
      <c r="B14" s="169" t="s">
        <v>423</v>
      </c>
      <c r="C14" s="162">
        <v>471841.5</v>
      </c>
      <c r="D14" s="102">
        <v>486789.55</v>
      </c>
      <c r="E14" s="102">
        <v>501737.6</v>
      </c>
      <c r="F14" s="102">
        <v>516685.64999999997</v>
      </c>
      <c r="G14" s="102">
        <v>531633.69999999995</v>
      </c>
      <c r="H14" s="102">
        <v>546581.75</v>
      </c>
      <c r="I14" s="102">
        <v>561529.80000000005</v>
      </c>
      <c r="J14" s="102">
        <v>576477.85000000009</v>
      </c>
      <c r="K14" s="102">
        <v>591425.90000000014</v>
      </c>
      <c r="L14" s="102">
        <v>606373.95000000019</v>
      </c>
      <c r="M14" s="187">
        <v>621322</v>
      </c>
      <c r="N14" s="102">
        <v>629343.52</v>
      </c>
      <c r="O14" s="102">
        <v>637365.04</v>
      </c>
      <c r="P14" s="102">
        <v>645386.56000000006</v>
      </c>
      <c r="Q14" s="102">
        <v>653408.08000000007</v>
      </c>
      <c r="R14" s="102">
        <v>661429.60000000009</v>
      </c>
      <c r="S14" s="102">
        <v>669451.12000000011</v>
      </c>
      <c r="T14" s="102">
        <v>677472.64000000013</v>
      </c>
      <c r="U14" s="102">
        <v>685494.16000000015</v>
      </c>
      <c r="V14" s="102">
        <v>693515.68000000017</v>
      </c>
      <c r="W14" s="404">
        <v>701537.2</v>
      </c>
      <c r="X14" s="102">
        <v>708552.57199999993</v>
      </c>
      <c r="Y14" s="102">
        <v>715638.09771999996</v>
      </c>
      <c r="Z14" s="102">
        <v>722794.47869719996</v>
      </c>
      <c r="AA14" s="102">
        <v>730022.42348417197</v>
      </c>
      <c r="AB14" s="102">
        <v>737322.64771901374</v>
      </c>
    </row>
    <row r="15" spans="1:28" x14ac:dyDescent="0.3">
      <c r="A15" s="481" t="s">
        <v>0</v>
      </c>
      <c r="B15" s="169"/>
      <c r="C15" s="163">
        <v>996323.25</v>
      </c>
      <c r="D15" s="163">
        <v>1021697.625</v>
      </c>
      <c r="E15" s="163">
        <v>1047071.9999999999</v>
      </c>
      <c r="F15" s="163">
        <v>1072446.3749999998</v>
      </c>
      <c r="G15" s="163">
        <v>1097820.7499999998</v>
      </c>
      <c r="H15" s="163">
        <v>1123195.1249999998</v>
      </c>
      <c r="I15" s="163">
        <v>1148569.4999999998</v>
      </c>
      <c r="J15" s="163">
        <v>1173943.8749999998</v>
      </c>
      <c r="K15" s="163">
        <v>1199318.2499999998</v>
      </c>
      <c r="L15" s="163">
        <v>1224692.6249999998</v>
      </c>
      <c r="M15" s="163">
        <v>1250067</v>
      </c>
      <c r="N15" s="163">
        <v>1265719.6499999999</v>
      </c>
      <c r="O15" s="163">
        <v>1281372.3</v>
      </c>
      <c r="P15" s="163">
        <v>1297024.9500000002</v>
      </c>
      <c r="Q15" s="163">
        <v>1312677.6000000001</v>
      </c>
      <c r="R15" s="163">
        <v>1328330.25</v>
      </c>
      <c r="S15" s="163">
        <v>1343982.9000000001</v>
      </c>
      <c r="T15" s="163">
        <v>1359635.5500000003</v>
      </c>
      <c r="U15" s="163">
        <v>1375288.2000000002</v>
      </c>
      <c r="V15" s="163">
        <v>1390940.85</v>
      </c>
      <c r="W15" s="163">
        <v>1406593.5</v>
      </c>
      <c r="X15" s="163">
        <v>1420659.4350000001</v>
      </c>
      <c r="Y15" s="163">
        <v>1434866.02935</v>
      </c>
      <c r="Z15" s="163">
        <v>1449214.6896434999</v>
      </c>
      <c r="AA15" s="163">
        <v>1463706.8365399351</v>
      </c>
      <c r="AB15" s="163">
        <v>1478343.9049053346</v>
      </c>
    </row>
    <row r="16" spans="1:28" x14ac:dyDescent="0.3">
      <c r="A16" s="169"/>
      <c r="B16" s="169"/>
      <c r="C16" s="162"/>
      <c r="D16" s="102"/>
      <c r="E16" s="102"/>
      <c r="F16" s="102"/>
      <c r="G16" s="102"/>
      <c r="H16" s="102"/>
      <c r="I16" s="102"/>
      <c r="J16" s="102"/>
      <c r="K16" s="102"/>
      <c r="L16" s="102"/>
      <c r="M16" s="187"/>
      <c r="N16" s="102"/>
      <c r="O16" s="102"/>
      <c r="P16" s="102"/>
      <c r="Q16" s="102"/>
      <c r="R16" s="102"/>
      <c r="S16" s="102"/>
      <c r="T16" s="102"/>
      <c r="U16" s="102"/>
      <c r="V16" s="102"/>
      <c r="W16" s="404"/>
      <c r="X16" s="102"/>
      <c r="Y16" s="102"/>
      <c r="Z16" s="102"/>
      <c r="AA16" s="102"/>
      <c r="AB16" s="102"/>
    </row>
    <row r="17" spans="1:28" x14ac:dyDescent="0.3">
      <c r="A17" s="137" t="s">
        <v>523</v>
      </c>
      <c r="B17" s="137"/>
      <c r="C17" s="169"/>
      <c r="D17" s="169"/>
      <c r="E17" s="169"/>
      <c r="F17" s="169"/>
      <c r="G17" s="169"/>
      <c r="H17" s="169"/>
      <c r="I17" s="169"/>
      <c r="J17" s="169"/>
      <c r="K17" s="169"/>
      <c r="L17" s="169"/>
      <c r="M17" s="169"/>
      <c r="N17" s="169"/>
      <c r="O17" s="169"/>
      <c r="P17" s="169"/>
      <c r="Q17" s="169"/>
      <c r="R17" s="169"/>
    </row>
    <row r="18" spans="1:28" x14ac:dyDescent="0.3">
      <c r="A18" s="135" t="s">
        <v>529</v>
      </c>
      <c r="B18" s="135">
        <v>1.5</v>
      </c>
      <c r="C18" s="169"/>
      <c r="D18" s="169"/>
      <c r="E18" s="169"/>
      <c r="F18" s="169"/>
      <c r="G18" s="169"/>
      <c r="H18" s="169"/>
      <c r="I18" s="169"/>
      <c r="J18" s="169"/>
      <c r="K18" s="169"/>
      <c r="L18" s="169"/>
      <c r="M18" s="169"/>
      <c r="N18" s="169"/>
      <c r="O18" s="169"/>
      <c r="P18" s="169"/>
      <c r="Q18" s="169"/>
      <c r="R18" s="169"/>
    </row>
    <row r="19" spans="1:28" x14ac:dyDescent="0.3">
      <c r="A19" s="135" t="s">
        <v>530</v>
      </c>
      <c r="B19" s="135">
        <v>3</v>
      </c>
      <c r="C19" s="169"/>
      <c r="D19" s="169"/>
      <c r="E19" s="169"/>
      <c r="F19" s="169"/>
      <c r="G19" s="169"/>
      <c r="H19" s="169"/>
      <c r="I19" s="169"/>
      <c r="J19" s="169"/>
      <c r="K19" s="169"/>
      <c r="L19" s="169"/>
      <c r="M19" s="169"/>
      <c r="N19" s="169"/>
      <c r="O19" s="169"/>
      <c r="P19" s="169"/>
      <c r="Q19" s="169"/>
      <c r="R19" s="169"/>
    </row>
    <row r="20" spans="1:28" x14ac:dyDescent="0.3">
      <c r="A20" s="137"/>
      <c r="B20" s="137"/>
      <c r="C20" s="169"/>
      <c r="D20" s="169"/>
      <c r="E20" s="169"/>
      <c r="F20" s="169"/>
      <c r="G20" s="169"/>
      <c r="H20" s="169"/>
      <c r="I20" s="169"/>
      <c r="J20" s="169"/>
      <c r="K20" s="169"/>
      <c r="L20" s="169"/>
      <c r="M20" s="169"/>
      <c r="N20" s="169"/>
      <c r="O20" s="169"/>
      <c r="P20" s="169"/>
      <c r="Q20" s="169"/>
      <c r="R20" s="169"/>
    </row>
    <row r="21" spans="1:28" x14ac:dyDescent="0.3">
      <c r="A21" s="169" t="s">
        <v>210</v>
      </c>
      <c r="B21" s="169"/>
      <c r="C21" s="481">
        <v>2015</v>
      </c>
      <c r="D21" s="481">
        <v>2016</v>
      </c>
      <c r="E21" s="481">
        <v>2017</v>
      </c>
      <c r="F21" s="481">
        <v>2018</v>
      </c>
      <c r="G21" s="481">
        <v>2019</v>
      </c>
      <c r="H21" s="481">
        <v>2020</v>
      </c>
      <c r="I21" s="481">
        <v>2021</v>
      </c>
      <c r="J21" s="481">
        <v>2022</v>
      </c>
      <c r="K21" s="481">
        <v>2023</v>
      </c>
      <c r="L21" s="481">
        <v>2024</v>
      </c>
      <c r="M21" s="481">
        <v>2025</v>
      </c>
      <c r="N21" s="481">
        <v>2026</v>
      </c>
      <c r="O21" s="481">
        <v>2027</v>
      </c>
      <c r="P21" s="481">
        <v>2028</v>
      </c>
      <c r="Q21" s="481">
        <v>2029</v>
      </c>
      <c r="R21" s="481">
        <v>2030</v>
      </c>
      <c r="S21" s="481">
        <v>2031</v>
      </c>
      <c r="T21" s="481">
        <v>2032</v>
      </c>
      <c r="U21" s="481">
        <v>2033</v>
      </c>
      <c r="V21" s="481">
        <v>2034</v>
      </c>
      <c r="W21" s="481">
        <v>2035</v>
      </c>
      <c r="X21" s="481">
        <v>2036</v>
      </c>
      <c r="Y21" s="481">
        <v>2037</v>
      </c>
      <c r="Z21" s="481">
        <v>2038</v>
      </c>
      <c r="AA21" s="481">
        <v>2039</v>
      </c>
      <c r="AB21" s="481">
        <v>2040</v>
      </c>
    </row>
    <row r="22" spans="1:28" x14ac:dyDescent="0.3">
      <c r="A22" s="169" t="s">
        <v>381</v>
      </c>
      <c r="B22" s="169" t="s">
        <v>416</v>
      </c>
      <c r="C22" s="162">
        <v>31200</v>
      </c>
      <c r="D22" s="102">
        <v>32929.565217391304</v>
      </c>
      <c r="E22" s="102">
        <v>34659.130434782608</v>
      </c>
      <c r="F22" s="102">
        <v>36388.695652173912</v>
      </c>
      <c r="G22" s="102">
        <v>38118.260869565216</v>
      </c>
      <c r="H22" s="102">
        <v>39847.82608695652</v>
      </c>
      <c r="I22" s="102">
        <v>41577.391304347824</v>
      </c>
      <c r="J22" s="102">
        <v>43306.956521739128</v>
      </c>
      <c r="K22" s="102">
        <v>45036.521739130432</v>
      </c>
      <c r="L22" s="102">
        <v>46766.086956521736</v>
      </c>
      <c r="M22" s="102">
        <v>48495.65217391304</v>
      </c>
      <c r="N22" s="102">
        <v>52531.304347826088</v>
      </c>
      <c r="O22" s="102">
        <v>56566.956521739135</v>
      </c>
      <c r="P22" s="102">
        <v>60602.608695652183</v>
      </c>
      <c r="Q22" s="102">
        <v>64638.260869565231</v>
      </c>
      <c r="R22" s="102">
        <v>68673.913043478271</v>
      </c>
      <c r="S22" s="102">
        <v>72709.565217391311</v>
      </c>
      <c r="T22" s="102">
        <v>76745.217391304352</v>
      </c>
      <c r="U22" s="102">
        <v>80780.869565217392</v>
      </c>
      <c r="V22" s="102">
        <v>84816.521739130432</v>
      </c>
      <c r="W22" s="102">
        <v>88852.173913043487</v>
      </c>
      <c r="X22" s="102">
        <v>89740.695652173919</v>
      </c>
      <c r="Y22" s="102">
        <v>90638.102608695655</v>
      </c>
      <c r="Z22" s="102">
        <v>91544.483634782606</v>
      </c>
      <c r="AA22" s="102">
        <v>92459.928471130435</v>
      </c>
      <c r="AB22" s="102">
        <v>93384.527755841744</v>
      </c>
    </row>
    <row r="23" spans="1:28" x14ac:dyDescent="0.3">
      <c r="A23" s="169" t="s">
        <v>382</v>
      </c>
      <c r="B23" s="169" t="s">
        <v>423</v>
      </c>
      <c r="C23" s="162">
        <v>44426.086956521744</v>
      </c>
      <c r="D23" s="102">
        <v>45952.17391304348</v>
      </c>
      <c r="E23" s="102">
        <v>47478.260869565216</v>
      </c>
      <c r="F23" s="102">
        <v>49004.347826086952</v>
      </c>
      <c r="G23" s="102">
        <v>50530.434782608689</v>
      </c>
      <c r="H23" s="102">
        <v>52056.521739130425</v>
      </c>
      <c r="I23" s="102">
        <v>53582.608695652161</v>
      </c>
      <c r="J23" s="102">
        <v>55108.695652173898</v>
      </c>
      <c r="K23" s="102">
        <v>56634.782608695634</v>
      </c>
      <c r="L23" s="102">
        <v>58160.86956521737</v>
      </c>
      <c r="M23" s="102">
        <v>59686.956521739128</v>
      </c>
      <c r="N23" s="102">
        <v>62026.956521739128</v>
      </c>
      <c r="O23" s="102">
        <v>64366.956521739128</v>
      </c>
      <c r="P23" s="102">
        <v>66706.956521739121</v>
      </c>
      <c r="Q23" s="102">
        <v>69046.956521739121</v>
      </c>
      <c r="R23" s="102">
        <v>71386.956521739121</v>
      </c>
      <c r="S23" s="102">
        <v>73726.956521739121</v>
      </c>
      <c r="T23" s="102">
        <v>76066.956521739121</v>
      </c>
      <c r="U23" s="102">
        <v>78406.956521739121</v>
      </c>
      <c r="V23" s="102">
        <v>80746.956521739121</v>
      </c>
      <c r="W23" s="102">
        <v>83086.956521739121</v>
      </c>
      <c r="X23" s="102">
        <v>83917.826086956513</v>
      </c>
      <c r="Y23" s="102">
        <v>84757.004347826078</v>
      </c>
      <c r="Z23" s="102">
        <v>85604.574391304341</v>
      </c>
      <c r="AA23" s="102">
        <v>86460.620135217381</v>
      </c>
      <c r="AB23" s="102">
        <v>87325.226336569554</v>
      </c>
    </row>
    <row r="24" spans="1:28" x14ac:dyDescent="0.3">
      <c r="A24" s="481" t="s">
        <v>0</v>
      </c>
      <c r="B24" s="169"/>
      <c r="C24" s="163">
        <v>75626.086956521744</v>
      </c>
      <c r="D24" s="163">
        <v>78881.739130434784</v>
      </c>
      <c r="E24" s="163">
        <v>82137.391304347824</v>
      </c>
      <c r="F24" s="163">
        <v>85393.043478260865</v>
      </c>
      <c r="G24" s="163">
        <v>88648.695652173905</v>
      </c>
      <c r="H24" s="163">
        <v>91904.347826086945</v>
      </c>
      <c r="I24" s="163">
        <v>95159.999999999985</v>
      </c>
      <c r="J24" s="163">
        <v>98415.652173913026</v>
      </c>
      <c r="K24" s="163">
        <v>101671.30434782607</v>
      </c>
      <c r="L24" s="163">
        <v>104926.95652173911</v>
      </c>
      <c r="M24" s="163">
        <v>108182.60869565216</v>
      </c>
      <c r="N24" s="163">
        <v>114558.26086956522</v>
      </c>
      <c r="O24" s="163">
        <v>120933.91304347827</v>
      </c>
      <c r="P24" s="163">
        <v>127309.5652173913</v>
      </c>
      <c r="Q24" s="163">
        <v>133685.21739130435</v>
      </c>
      <c r="R24" s="163">
        <v>140060.86956521741</v>
      </c>
      <c r="S24" s="163">
        <v>146436.52173913043</v>
      </c>
      <c r="T24" s="163">
        <v>152812.17391304346</v>
      </c>
      <c r="U24" s="163">
        <v>159187.82608695651</v>
      </c>
      <c r="V24" s="163">
        <v>165563.47826086957</v>
      </c>
      <c r="W24" s="163">
        <v>171939.13043478259</v>
      </c>
      <c r="X24" s="163">
        <v>173658.52173913043</v>
      </c>
      <c r="Y24" s="163">
        <v>175395.10695652175</v>
      </c>
      <c r="Z24" s="163">
        <v>177149.05802608695</v>
      </c>
      <c r="AA24" s="163">
        <v>178920.54860634782</v>
      </c>
      <c r="AB24" s="163">
        <v>180709.75409241131</v>
      </c>
    </row>
    <row r="25" spans="1:28" x14ac:dyDescent="0.3">
      <c r="A25" s="169"/>
      <c r="B25" s="169"/>
      <c r="C25" s="169"/>
      <c r="D25" s="169"/>
      <c r="E25" s="169"/>
      <c r="F25" s="169"/>
      <c r="G25" s="169"/>
      <c r="H25" s="169"/>
      <c r="I25" s="169"/>
      <c r="J25" s="169"/>
      <c r="K25" s="169"/>
      <c r="L25" s="169"/>
      <c r="M25" s="169"/>
      <c r="N25" s="169"/>
      <c r="O25" s="169"/>
      <c r="P25" s="169"/>
      <c r="Q25" s="169"/>
      <c r="R25" s="169"/>
    </row>
    <row r="26" spans="1:28" x14ac:dyDescent="0.3">
      <c r="A26" s="169" t="s">
        <v>384</v>
      </c>
      <c r="B26" s="169"/>
      <c r="C26" s="481">
        <v>2015</v>
      </c>
      <c r="D26" s="481">
        <v>2016</v>
      </c>
      <c r="E26" s="481">
        <v>2017</v>
      </c>
      <c r="F26" s="481">
        <v>2018</v>
      </c>
      <c r="G26" s="481">
        <v>2019</v>
      </c>
      <c r="H26" s="481">
        <v>2020</v>
      </c>
      <c r="I26" s="481">
        <v>2021</v>
      </c>
      <c r="J26" s="481">
        <v>2022</v>
      </c>
      <c r="K26" s="481">
        <v>2023</v>
      </c>
      <c r="L26" s="481">
        <v>2024</v>
      </c>
      <c r="M26" s="481">
        <v>2025</v>
      </c>
      <c r="N26" s="481">
        <v>2026</v>
      </c>
      <c r="O26" s="481">
        <v>2027</v>
      </c>
      <c r="P26" s="481">
        <v>2028</v>
      </c>
      <c r="Q26" s="481">
        <v>2029</v>
      </c>
      <c r="R26" s="481">
        <v>2030</v>
      </c>
      <c r="S26" s="481">
        <v>2031</v>
      </c>
      <c r="T26" s="481">
        <v>2032</v>
      </c>
      <c r="U26" s="481">
        <v>2033</v>
      </c>
      <c r="V26" s="481">
        <v>2034</v>
      </c>
      <c r="W26" s="481">
        <v>2035</v>
      </c>
      <c r="X26" s="481">
        <v>2036</v>
      </c>
      <c r="Y26" s="481">
        <v>2037</v>
      </c>
      <c r="Z26" s="481">
        <v>2038</v>
      </c>
      <c r="AA26" s="481">
        <v>2039</v>
      </c>
      <c r="AB26" s="481">
        <v>2040</v>
      </c>
    </row>
    <row r="27" spans="1:28" x14ac:dyDescent="0.3">
      <c r="A27" s="169" t="s">
        <v>381</v>
      </c>
      <c r="B27" s="169" t="s">
        <v>416</v>
      </c>
      <c r="C27" s="162">
        <v>654851.20434782607</v>
      </c>
      <c r="D27" s="102">
        <v>668986.19478260865</v>
      </c>
      <c r="E27" s="102">
        <v>683121.18521739123</v>
      </c>
      <c r="F27" s="102">
        <v>697256.17565217381</v>
      </c>
      <c r="G27" s="102">
        <v>711391.16608695639</v>
      </c>
      <c r="H27" s="102">
        <v>725526.15652173897</v>
      </c>
      <c r="I27" s="102">
        <v>739661.14695652155</v>
      </c>
      <c r="J27" s="102">
        <v>753796.13739130413</v>
      </c>
      <c r="K27" s="102">
        <v>767931.12782608671</v>
      </c>
      <c r="L27" s="102">
        <v>782066.11826086929</v>
      </c>
      <c r="M27" s="187">
        <v>796201.1086956521</v>
      </c>
      <c r="N27" s="102">
        <v>808968.56413043477</v>
      </c>
      <c r="O27" s="102">
        <v>821736.01956521743</v>
      </c>
      <c r="P27" s="102">
        <v>834503.47500000009</v>
      </c>
      <c r="Q27" s="102">
        <v>847270.93043478276</v>
      </c>
      <c r="R27" s="102">
        <v>860038.38586956542</v>
      </c>
      <c r="S27" s="102">
        <v>872805.84130434808</v>
      </c>
      <c r="T27" s="102">
        <v>885573.29673913075</v>
      </c>
      <c r="U27" s="102">
        <v>898340.75217391341</v>
      </c>
      <c r="V27" s="102">
        <v>911108.20760869607</v>
      </c>
      <c r="W27" s="404">
        <v>923875.66304347815</v>
      </c>
      <c r="X27" s="102">
        <v>933114.41967391293</v>
      </c>
      <c r="Y27" s="102">
        <v>942445.56387065211</v>
      </c>
      <c r="Z27" s="102">
        <v>951870.01950935868</v>
      </c>
      <c r="AA27" s="102">
        <v>961388.71970445232</v>
      </c>
      <c r="AB27" s="102">
        <v>971002.60690149688</v>
      </c>
    </row>
    <row r="28" spans="1:28" x14ac:dyDescent="0.3">
      <c r="A28" s="169" t="s">
        <v>382</v>
      </c>
      <c r="B28" s="169" t="s">
        <v>423</v>
      </c>
      <c r="C28" s="162">
        <v>611349.24782608694</v>
      </c>
      <c r="D28" s="102">
        <v>622539.0260869565</v>
      </c>
      <c r="E28" s="102">
        <v>633728.80434782605</v>
      </c>
      <c r="F28" s="102">
        <v>644918.58260869561</v>
      </c>
      <c r="G28" s="102">
        <v>656108.36086956516</v>
      </c>
      <c r="H28" s="102">
        <v>667298.13913043472</v>
      </c>
      <c r="I28" s="102">
        <v>678487.91739130428</v>
      </c>
      <c r="J28" s="102">
        <v>689677.69565217383</v>
      </c>
      <c r="K28" s="102">
        <v>700867.47391304339</v>
      </c>
      <c r="L28" s="102">
        <v>712057.25217391294</v>
      </c>
      <c r="M28" s="187">
        <v>723247.03043478262</v>
      </c>
      <c r="N28" s="102">
        <v>735590.82717391301</v>
      </c>
      <c r="O28" s="102">
        <v>747934.62391304341</v>
      </c>
      <c r="P28" s="102">
        <v>760278.42065217381</v>
      </c>
      <c r="Q28" s="102">
        <v>772622.21739130421</v>
      </c>
      <c r="R28" s="102">
        <v>784966.0141304346</v>
      </c>
      <c r="S28" s="102">
        <v>797309.810869565</v>
      </c>
      <c r="T28" s="102">
        <v>809653.6076086954</v>
      </c>
      <c r="U28" s="102">
        <v>821997.4043478258</v>
      </c>
      <c r="V28" s="102">
        <v>834341.20108695619</v>
      </c>
      <c r="W28" s="404">
        <v>846684.99782608706</v>
      </c>
      <c r="X28" s="102">
        <v>855151.84780434798</v>
      </c>
      <c r="Y28" s="102">
        <v>863703.36628239148</v>
      </c>
      <c r="Z28" s="102">
        <v>872340.39994521544</v>
      </c>
      <c r="AA28" s="102">
        <v>881063.80394466757</v>
      </c>
      <c r="AB28" s="102">
        <v>889874.44198411424</v>
      </c>
    </row>
    <row r="29" spans="1:28" x14ac:dyDescent="0.3">
      <c r="A29" s="481" t="s">
        <v>0</v>
      </c>
      <c r="B29" s="169"/>
      <c r="C29" s="163">
        <v>1266200.4521739129</v>
      </c>
      <c r="D29" s="163">
        <v>1291525.2208695651</v>
      </c>
      <c r="E29" s="163">
        <v>1316849.9895652174</v>
      </c>
      <c r="F29" s="163">
        <v>1342174.7582608694</v>
      </c>
      <c r="G29" s="163">
        <v>1367499.5269565214</v>
      </c>
      <c r="H29" s="163">
        <v>1392824.2956521737</v>
      </c>
      <c r="I29" s="163">
        <v>1418149.0643478259</v>
      </c>
      <c r="J29" s="163">
        <v>1443473.833043478</v>
      </c>
      <c r="K29" s="163">
        <v>1468798.60173913</v>
      </c>
      <c r="L29" s="163">
        <v>1494123.3704347822</v>
      </c>
      <c r="M29" s="163">
        <v>1519448.1391304347</v>
      </c>
      <c r="N29" s="163">
        <v>1544559.3913043477</v>
      </c>
      <c r="O29" s="163">
        <v>1569670.6434782608</v>
      </c>
      <c r="P29" s="163">
        <v>1594781.895652174</v>
      </c>
      <c r="Q29" s="163">
        <v>1619893.147826087</v>
      </c>
      <c r="R29" s="163">
        <v>1645004.4</v>
      </c>
      <c r="S29" s="163">
        <v>1670115.6521739131</v>
      </c>
      <c r="T29" s="163">
        <v>1695226.9043478263</v>
      </c>
      <c r="U29" s="163">
        <v>1720338.1565217392</v>
      </c>
      <c r="V29" s="163">
        <v>1745449.4086956521</v>
      </c>
      <c r="W29" s="163">
        <v>1770560.6608695653</v>
      </c>
      <c r="X29" s="163">
        <v>1788266.2674782609</v>
      </c>
      <c r="Y29" s="163">
        <v>1806148.9301530435</v>
      </c>
      <c r="Z29" s="163">
        <v>1824210.4194545741</v>
      </c>
      <c r="AA29" s="163">
        <v>1842452.5236491198</v>
      </c>
      <c r="AB29" s="163">
        <v>1860877.0488856111</v>
      </c>
    </row>
    <row r="30" spans="1:28" x14ac:dyDescent="0.3">
      <c r="A30" s="169"/>
      <c r="B30" s="169"/>
      <c r="C30" s="162"/>
      <c r="D30" s="102"/>
      <c r="E30" s="102"/>
      <c r="F30" s="102"/>
      <c r="G30" s="102"/>
      <c r="H30" s="102"/>
      <c r="I30" s="102"/>
      <c r="J30" s="102"/>
      <c r="K30" s="102"/>
      <c r="L30" s="102"/>
      <c r="M30" s="187"/>
      <c r="N30" s="102"/>
      <c r="O30" s="102"/>
      <c r="P30" s="102"/>
      <c r="Q30" s="102"/>
      <c r="R30" s="102"/>
      <c r="S30" s="102"/>
      <c r="T30" s="102"/>
      <c r="U30" s="102"/>
      <c r="V30" s="102"/>
      <c r="W30" s="404"/>
      <c r="X30" s="102"/>
      <c r="Y30" s="102"/>
      <c r="Z30" s="102"/>
      <c r="AA30" s="102"/>
      <c r="AB30" s="102"/>
    </row>
    <row r="31" spans="1:28" x14ac:dyDescent="0.3">
      <c r="A31" s="169"/>
      <c r="B31" s="169"/>
      <c r="C31" s="162"/>
      <c r="D31" s="102"/>
      <c r="E31" s="102"/>
      <c r="F31" s="102"/>
      <c r="G31" s="102"/>
      <c r="H31" s="102"/>
      <c r="I31" s="102"/>
      <c r="J31" s="102"/>
      <c r="K31" s="102"/>
      <c r="L31" s="102"/>
      <c r="M31" s="187"/>
      <c r="N31" s="102"/>
      <c r="O31" s="102"/>
      <c r="P31" s="102"/>
      <c r="Q31" s="102"/>
      <c r="R31" s="102"/>
      <c r="S31" s="102"/>
      <c r="T31" s="102"/>
      <c r="U31" s="102"/>
      <c r="V31" s="102"/>
      <c r="W31" s="404"/>
      <c r="X31" s="102"/>
      <c r="Y31" s="102"/>
      <c r="Z31" s="102"/>
      <c r="AA31" s="102"/>
      <c r="AB31" s="102"/>
    </row>
    <row r="32" spans="1:28" x14ac:dyDescent="0.3">
      <c r="A32" s="137" t="s">
        <v>525</v>
      </c>
      <c r="B32" s="137"/>
      <c r="C32" s="169"/>
      <c r="D32" s="169"/>
      <c r="E32" s="169"/>
      <c r="F32" s="169"/>
      <c r="G32" s="169"/>
      <c r="H32" s="169"/>
      <c r="I32" s="169"/>
      <c r="J32" s="169"/>
      <c r="K32" s="169"/>
      <c r="L32" s="169"/>
      <c r="M32" s="169"/>
      <c r="N32" s="169"/>
      <c r="O32" s="169"/>
      <c r="P32" s="169"/>
      <c r="Q32" s="169"/>
      <c r="R32" s="169"/>
    </row>
    <row r="33" spans="1:28" x14ac:dyDescent="0.3">
      <c r="A33" s="169" t="s">
        <v>210</v>
      </c>
      <c r="B33" s="169"/>
      <c r="C33" s="481">
        <v>2015</v>
      </c>
      <c r="D33" s="481">
        <v>2016</v>
      </c>
      <c r="E33" s="481">
        <v>2017</v>
      </c>
      <c r="F33" s="481">
        <v>2018</v>
      </c>
      <c r="G33" s="481">
        <v>2019</v>
      </c>
      <c r="H33" s="481">
        <v>2020</v>
      </c>
      <c r="I33" s="481">
        <v>2021</v>
      </c>
      <c r="J33" s="481">
        <v>2022</v>
      </c>
      <c r="K33" s="481">
        <v>2023</v>
      </c>
      <c r="L33" s="481">
        <v>2024</v>
      </c>
      <c r="M33" s="481">
        <v>2025</v>
      </c>
      <c r="N33" s="481">
        <v>2026</v>
      </c>
      <c r="O33" s="481">
        <v>2027</v>
      </c>
      <c r="P33" s="481">
        <v>2028</v>
      </c>
      <c r="Q33" s="481">
        <v>2029</v>
      </c>
      <c r="R33" s="481">
        <v>2030</v>
      </c>
      <c r="S33" s="481">
        <v>2031</v>
      </c>
      <c r="T33" s="481">
        <v>2032</v>
      </c>
      <c r="U33" s="481">
        <v>2033</v>
      </c>
      <c r="V33" s="481">
        <v>2034</v>
      </c>
      <c r="W33" s="481">
        <v>2035</v>
      </c>
      <c r="X33" s="481">
        <v>2036</v>
      </c>
      <c r="Y33" s="481">
        <v>2037</v>
      </c>
      <c r="Z33" s="481">
        <v>2038</v>
      </c>
      <c r="AA33" s="481">
        <v>2039</v>
      </c>
      <c r="AB33" s="481">
        <v>2040</v>
      </c>
    </row>
    <row r="34" spans="1:28" x14ac:dyDescent="0.3">
      <c r="A34" s="169" t="s">
        <v>381</v>
      </c>
      <c r="B34" s="169" t="s">
        <v>416</v>
      </c>
      <c r="C34" s="162">
        <v>158600</v>
      </c>
      <c r="D34" s="102">
        <v>166140</v>
      </c>
      <c r="E34" s="102">
        <v>173680</v>
      </c>
      <c r="F34" s="102">
        <v>181220</v>
      </c>
      <c r="G34" s="102">
        <v>188760</v>
      </c>
      <c r="H34" s="102">
        <v>196300</v>
      </c>
      <c r="I34" s="102">
        <v>203840</v>
      </c>
      <c r="J34" s="102">
        <v>211380</v>
      </c>
      <c r="K34" s="102">
        <v>218920</v>
      </c>
      <c r="L34" s="102">
        <v>226460</v>
      </c>
      <c r="M34" s="102">
        <v>234000</v>
      </c>
      <c r="N34" s="102">
        <v>248820</v>
      </c>
      <c r="O34" s="102">
        <v>263640</v>
      </c>
      <c r="P34" s="102">
        <v>278460</v>
      </c>
      <c r="Q34" s="102">
        <v>293280</v>
      </c>
      <c r="R34" s="102">
        <v>308100</v>
      </c>
      <c r="S34" s="102">
        <v>322920</v>
      </c>
      <c r="T34" s="102">
        <v>337740</v>
      </c>
      <c r="U34" s="102">
        <v>352560</v>
      </c>
      <c r="V34" s="102">
        <v>367380</v>
      </c>
      <c r="W34" s="102">
        <v>382200</v>
      </c>
      <c r="X34" s="102">
        <v>386022</v>
      </c>
      <c r="Y34" s="102">
        <v>389882.22000000003</v>
      </c>
      <c r="Z34" s="102">
        <v>393781.04220000003</v>
      </c>
      <c r="AA34" s="102">
        <v>397718.85262200003</v>
      </c>
      <c r="AB34" s="102">
        <v>401696.04114822001</v>
      </c>
    </row>
    <row r="35" spans="1:28" x14ac:dyDescent="0.3">
      <c r="A35" s="169" t="s">
        <v>382</v>
      </c>
      <c r="B35" s="169" t="s">
        <v>423</v>
      </c>
      <c r="C35" s="162">
        <v>273000</v>
      </c>
      <c r="D35" s="102">
        <v>276640</v>
      </c>
      <c r="E35" s="102">
        <v>280280</v>
      </c>
      <c r="F35" s="102">
        <v>283920</v>
      </c>
      <c r="G35" s="102">
        <v>287560</v>
      </c>
      <c r="H35" s="102">
        <v>291200</v>
      </c>
      <c r="I35" s="102">
        <v>294840</v>
      </c>
      <c r="J35" s="102">
        <v>298480</v>
      </c>
      <c r="K35" s="102">
        <v>302120</v>
      </c>
      <c r="L35" s="102">
        <v>305760</v>
      </c>
      <c r="M35" s="102">
        <v>309400</v>
      </c>
      <c r="N35" s="102">
        <v>319540</v>
      </c>
      <c r="O35" s="102">
        <v>329680</v>
      </c>
      <c r="P35" s="102">
        <v>339820</v>
      </c>
      <c r="Q35" s="102">
        <v>349960</v>
      </c>
      <c r="R35" s="102">
        <v>360100</v>
      </c>
      <c r="S35" s="102">
        <v>370240</v>
      </c>
      <c r="T35" s="102">
        <v>380380</v>
      </c>
      <c r="U35" s="102">
        <v>390520</v>
      </c>
      <c r="V35" s="102">
        <v>400660</v>
      </c>
      <c r="W35" s="102">
        <v>410800</v>
      </c>
      <c r="X35" s="102">
        <v>414908</v>
      </c>
      <c r="Y35" s="102">
        <v>419057.08</v>
      </c>
      <c r="Z35" s="102">
        <v>423247.6508</v>
      </c>
      <c r="AA35" s="102">
        <v>427480.127308</v>
      </c>
      <c r="AB35" s="102">
        <v>431754.92858107999</v>
      </c>
    </row>
    <row r="36" spans="1:28" x14ac:dyDescent="0.3">
      <c r="A36" s="481" t="s">
        <v>0</v>
      </c>
      <c r="B36" s="169"/>
      <c r="C36" s="163">
        <v>431600</v>
      </c>
      <c r="D36" s="163">
        <v>442780</v>
      </c>
      <c r="E36" s="163">
        <v>453960</v>
      </c>
      <c r="F36" s="163">
        <v>465140</v>
      </c>
      <c r="G36" s="163">
        <v>476320</v>
      </c>
      <c r="H36" s="163">
        <v>487500</v>
      </c>
      <c r="I36" s="163">
        <v>498680</v>
      </c>
      <c r="J36" s="163">
        <v>509860</v>
      </c>
      <c r="K36" s="163">
        <v>521040</v>
      </c>
      <c r="L36" s="163">
        <v>532220</v>
      </c>
      <c r="M36" s="163">
        <v>543400</v>
      </c>
      <c r="N36" s="163">
        <v>568360</v>
      </c>
      <c r="O36" s="163">
        <v>593320</v>
      </c>
      <c r="P36" s="163">
        <v>618280</v>
      </c>
      <c r="Q36" s="163">
        <v>643240</v>
      </c>
      <c r="R36" s="163">
        <v>668200</v>
      </c>
      <c r="S36" s="163">
        <v>693160</v>
      </c>
      <c r="T36" s="163">
        <v>718120</v>
      </c>
      <c r="U36" s="163">
        <v>743080</v>
      </c>
      <c r="V36" s="163">
        <v>768040</v>
      </c>
      <c r="W36" s="163">
        <v>793000</v>
      </c>
      <c r="X36" s="163">
        <v>800930</v>
      </c>
      <c r="Y36" s="163">
        <v>808939.3</v>
      </c>
      <c r="Z36" s="163">
        <v>817028.69299999997</v>
      </c>
      <c r="AA36" s="163">
        <v>825198.97993000003</v>
      </c>
      <c r="AB36" s="163">
        <v>833450.96972930001</v>
      </c>
    </row>
    <row r="37" spans="1:28" x14ac:dyDescent="0.3">
      <c r="A37" s="169"/>
      <c r="B37" s="169"/>
      <c r="C37" s="169"/>
      <c r="D37" s="169"/>
      <c r="E37" s="169"/>
      <c r="F37" s="169"/>
      <c r="G37" s="169"/>
      <c r="H37" s="169"/>
      <c r="I37" s="169"/>
      <c r="J37" s="169"/>
      <c r="K37" s="169"/>
      <c r="L37" s="169"/>
      <c r="M37" s="169"/>
      <c r="N37" s="169"/>
      <c r="O37" s="169"/>
      <c r="P37" s="169"/>
      <c r="Q37" s="169"/>
      <c r="R37" s="169"/>
    </row>
    <row r="38" spans="1:28" x14ac:dyDescent="0.3">
      <c r="A38" s="169" t="s">
        <v>384</v>
      </c>
      <c r="B38" s="169"/>
      <c r="C38" s="481">
        <v>2015</v>
      </c>
      <c r="D38" s="481">
        <v>2016</v>
      </c>
      <c r="E38" s="481">
        <v>2017</v>
      </c>
      <c r="F38" s="481">
        <v>2018</v>
      </c>
      <c r="G38" s="481">
        <v>2019</v>
      </c>
      <c r="H38" s="481">
        <v>2020</v>
      </c>
      <c r="I38" s="481">
        <v>2021</v>
      </c>
      <c r="J38" s="481">
        <v>2022</v>
      </c>
      <c r="K38" s="481">
        <v>2023</v>
      </c>
      <c r="L38" s="481">
        <v>2024</v>
      </c>
      <c r="M38" s="481">
        <v>2025</v>
      </c>
      <c r="N38" s="481">
        <v>2026</v>
      </c>
      <c r="O38" s="481">
        <v>2027</v>
      </c>
      <c r="P38" s="481">
        <v>2028</v>
      </c>
      <c r="Q38" s="481">
        <v>2029</v>
      </c>
      <c r="R38" s="481">
        <v>2030</v>
      </c>
      <c r="S38" s="481">
        <v>2031</v>
      </c>
      <c r="T38" s="481">
        <v>2032</v>
      </c>
      <c r="U38" s="481">
        <v>2033</v>
      </c>
      <c r="V38" s="481">
        <v>2034</v>
      </c>
      <c r="W38" s="481">
        <v>2035</v>
      </c>
      <c r="X38" s="481">
        <v>2036</v>
      </c>
      <c r="Y38" s="481">
        <v>2037</v>
      </c>
      <c r="Z38" s="481">
        <v>2038</v>
      </c>
      <c r="AA38" s="481">
        <v>2039</v>
      </c>
      <c r="AB38" s="481">
        <v>2040</v>
      </c>
    </row>
    <row r="39" spans="1:28" x14ac:dyDescent="0.3">
      <c r="A39" s="169" t="s">
        <v>381</v>
      </c>
      <c r="B39" s="169" t="s">
        <v>416</v>
      </c>
      <c r="C39" s="162">
        <v>1757600</v>
      </c>
      <c r="D39" s="102">
        <v>1798160</v>
      </c>
      <c r="E39" s="102">
        <v>1838720</v>
      </c>
      <c r="F39" s="102">
        <v>1879280</v>
      </c>
      <c r="G39" s="102">
        <v>1919840</v>
      </c>
      <c r="H39" s="102">
        <v>1960400</v>
      </c>
      <c r="I39" s="102">
        <v>2000960</v>
      </c>
      <c r="J39" s="102">
        <v>2041520</v>
      </c>
      <c r="K39" s="102">
        <v>2082080</v>
      </c>
      <c r="L39" s="102">
        <v>2122640</v>
      </c>
      <c r="M39" s="187">
        <v>2163200</v>
      </c>
      <c r="N39" s="102">
        <v>2204280</v>
      </c>
      <c r="O39" s="102">
        <v>2245360</v>
      </c>
      <c r="P39" s="102">
        <v>2286440</v>
      </c>
      <c r="Q39" s="102">
        <v>2327520</v>
      </c>
      <c r="R39" s="102">
        <v>2368600</v>
      </c>
      <c r="S39" s="102">
        <v>2409680</v>
      </c>
      <c r="T39" s="102">
        <v>2450760</v>
      </c>
      <c r="U39" s="102">
        <v>2491840</v>
      </c>
      <c r="V39" s="102">
        <v>2532920</v>
      </c>
      <c r="W39" s="404">
        <v>2574000</v>
      </c>
      <c r="X39" s="102">
        <v>2599740</v>
      </c>
      <c r="Y39" s="102">
        <v>2625737.4</v>
      </c>
      <c r="Z39" s="102">
        <v>2651994.7739999997</v>
      </c>
      <c r="AA39" s="102">
        <v>2678514.7217399999</v>
      </c>
      <c r="AB39" s="102">
        <v>2705299.8689573999</v>
      </c>
    </row>
    <row r="40" spans="1:28" x14ac:dyDescent="0.3">
      <c r="A40" s="169" t="s">
        <v>382</v>
      </c>
      <c r="B40" s="169" t="s">
        <v>423</v>
      </c>
      <c r="C40" s="162">
        <v>1801800</v>
      </c>
      <c r="D40" s="102">
        <v>1832740</v>
      </c>
      <c r="E40" s="102">
        <v>1863680</v>
      </c>
      <c r="F40" s="102">
        <v>1894620</v>
      </c>
      <c r="G40" s="102">
        <v>1925560</v>
      </c>
      <c r="H40" s="102">
        <v>1956500</v>
      </c>
      <c r="I40" s="102">
        <v>1987440</v>
      </c>
      <c r="J40" s="102">
        <v>2018380</v>
      </c>
      <c r="K40" s="102">
        <v>2049320</v>
      </c>
      <c r="L40" s="102">
        <v>2080260</v>
      </c>
      <c r="M40" s="187">
        <v>2111200</v>
      </c>
      <c r="N40" s="102">
        <v>2147600</v>
      </c>
      <c r="O40" s="102">
        <v>2184000</v>
      </c>
      <c r="P40" s="102">
        <v>2220400</v>
      </c>
      <c r="Q40" s="102">
        <v>2256800</v>
      </c>
      <c r="R40" s="102">
        <v>2293200</v>
      </c>
      <c r="S40" s="102">
        <v>2329600</v>
      </c>
      <c r="T40" s="102">
        <v>2366000</v>
      </c>
      <c r="U40" s="102">
        <v>2402400</v>
      </c>
      <c r="V40" s="102">
        <v>2438800</v>
      </c>
      <c r="W40" s="404">
        <v>2475200</v>
      </c>
      <c r="X40" s="102">
        <v>2499952</v>
      </c>
      <c r="Y40" s="102">
        <v>2524951.52</v>
      </c>
      <c r="Z40" s="102">
        <v>2550201.0351999998</v>
      </c>
      <c r="AA40" s="102">
        <v>2575703.0455519999</v>
      </c>
      <c r="AB40" s="102">
        <v>2601460.0760075198</v>
      </c>
    </row>
    <row r="41" spans="1:28" x14ac:dyDescent="0.3">
      <c r="A41" s="481" t="s">
        <v>0</v>
      </c>
      <c r="B41" s="169"/>
      <c r="C41" s="163">
        <v>3559400</v>
      </c>
      <c r="D41" s="163">
        <v>3630900</v>
      </c>
      <c r="E41" s="163">
        <v>3702400</v>
      </c>
      <c r="F41" s="163">
        <v>3773900</v>
      </c>
      <c r="G41" s="163">
        <v>3845400</v>
      </c>
      <c r="H41" s="163">
        <v>3916900</v>
      </c>
      <c r="I41" s="163">
        <v>3988400</v>
      </c>
      <c r="J41" s="163">
        <v>4059900</v>
      </c>
      <c r="K41" s="163">
        <v>4131400</v>
      </c>
      <c r="L41" s="163">
        <v>4202900</v>
      </c>
      <c r="M41" s="163">
        <v>4274400</v>
      </c>
      <c r="N41" s="163">
        <v>4351880</v>
      </c>
      <c r="O41" s="163">
        <v>4429360</v>
      </c>
      <c r="P41" s="163">
        <v>4506840</v>
      </c>
      <c r="Q41" s="163">
        <v>4584320</v>
      </c>
      <c r="R41" s="163">
        <v>4661800</v>
      </c>
      <c r="S41" s="163">
        <v>4739280</v>
      </c>
      <c r="T41" s="163">
        <v>4816760</v>
      </c>
      <c r="U41" s="163">
        <v>4894240</v>
      </c>
      <c r="V41" s="163">
        <v>4971720</v>
      </c>
      <c r="W41" s="163">
        <v>5049200</v>
      </c>
      <c r="X41" s="163">
        <v>5099692</v>
      </c>
      <c r="Y41" s="163">
        <v>5150688.92</v>
      </c>
      <c r="Z41" s="163">
        <v>5202195.8092</v>
      </c>
      <c r="AA41" s="163">
        <v>5254217.7672920004</v>
      </c>
      <c r="AB41" s="163">
        <v>5306759.9449649192</v>
      </c>
    </row>
    <row r="42" spans="1:28" x14ac:dyDescent="0.3">
      <c r="A42" s="169"/>
      <c r="B42" s="169"/>
      <c r="C42" s="162"/>
      <c r="D42" s="102"/>
      <c r="E42" s="102"/>
      <c r="F42" s="102"/>
      <c r="G42" s="102"/>
      <c r="H42" s="102"/>
      <c r="I42" s="102"/>
      <c r="J42" s="102"/>
      <c r="K42" s="102"/>
      <c r="L42" s="102"/>
      <c r="M42" s="187"/>
      <c r="N42" s="102"/>
      <c r="O42" s="102"/>
      <c r="P42" s="102"/>
      <c r="Q42" s="102"/>
      <c r="R42" s="102"/>
      <c r="S42" s="102"/>
      <c r="T42" s="102"/>
      <c r="U42" s="102"/>
      <c r="V42" s="102"/>
      <c r="W42" s="404"/>
      <c r="X42" s="102"/>
      <c r="Y42" s="102"/>
      <c r="Z42" s="102"/>
      <c r="AA42" s="102"/>
      <c r="AB42" s="102"/>
    </row>
    <row r="43" spans="1:28" x14ac:dyDescent="0.3">
      <c r="A43" s="169"/>
      <c r="B43" s="169"/>
      <c r="C43" s="162"/>
      <c r="D43" s="102"/>
      <c r="E43" s="102"/>
      <c r="F43" s="102"/>
      <c r="G43" s="102"/>
      <c r="H43" s="102"/>
      <c r="I43" s="102"/>
      <c r="J43" s="102"/>
      <c r="K43" s="102"/>
      <c r="L43" s="102"/>
      <c r="M43" s="187"/>
      <c r="N43" s="102"/>
      <c r="O43" s="102"/>
      <c r="P43" s="102"/>
      <c r="Q43" s="102"/>
      <c r="R43" s="102"/>
      <c r="S43" s="102"/>
      <c r="T43" s="102"/>
      <c r="U43" s="102"/>
      <c r="V43" s="102"/>
      <c r="W43" s="404"/>
      <c r="X43" s="102"/>
      <c r="Y43" s="102"/>
      <c r="Z43" s="102"/>
      <c r="AA43" s="102"/>
      <c r="AB43" s="102"/>
    </row>
    <row r="44" spans="1:28" x14ac:dyDescent="0.3">
      <c r="A44" s="137" t="s">
        <v>524</v>
      </c>
      <c r="B44" s="137"/>
      <c r="C44" s="169"/>
      <c r="D44" s="169"/>
      <c r="E44" s="169"/>
      <c r="F44" s="169"/>
      <c r="G44" s="169"/>
      <c r="H44" s="169"/>
      <c r="I44" s="169"/>
      <c r="J44" s="169"/>
      <c r="K44" s="169"/>
      <c r="L44" s="169"/>
      <c r="M44" s="169"/>
      <c r="N44" s="169"/>
      <c r="O44" s="169"/>
      <c r="P44" s="169"/>
      <c r="Q44" s="169"/>
      <c r="R44" s="169"/>
    </row>
    <row r="45" spans="1:28" x14ac:dyDescent="0.3">
      <c r="A45" s="169" t="s">
        <v>210</v>
      </c>
      <c r="B45" s="169"/>
      <c r="C45" s="481">
        <v>2015</v>
      </c>
      <c r="D45" s="481">
        <v>2016</v>
      </c>
      <c r="E45" s="481">
        <v>2017</v>
      </c>
      <c r="F45" s="481">
        <v>2018</v>
      </c>
      <c r="G45" s="481">
        <v>2019</v>
      </c>
      <c r="H45" s="481">
        <v>2020</v>
      </c>
      <c r="I45" s="481">
        <v>2021</v>
      </c>
      <c r="J45" s="481">
        <v>2022</v>
      </c>
      <c r="K45" s="481">
        <v>2023</v>
      </c>
      <c r="L45" s="481">
        <v>2024</v>
      </c>
      <c r="M45" s="481">
        <v>2025</v>
      </c>
      <c r="N45" s="481">
        <v>2026</v>
      </c>
      <c r="O45" s="481">
        <v>2027</v>
      </c>
      <c r="P45" s="481">
        <v>2028</v>
      </c>
      <c r="Q45" s="481">
        <v>2029</v>
      </c>
      <c r="R45" s="481">
        <v>2030</v>
      </c>
      <c r="S45" s="481">
        <v>2031</v>
      </c>
      <c r="T45" s="481">
        <v>2032</v>
      </c>
      <c r="U45" s="481">
        <v>2033</v>
      </c>
      <c r="V45" s="481">
        <v>2034</v>
      </c>
      <c r="W45" s="481">
        <v>2035</v>
      </c>
      <c r="X45" s="481">
        <v>2036</v>
      </c>
      <c r="Y45" s="481">
        <v>2037</v>
      </c>
      <c r="Z45" s="481">
        <v>2038</v>
      </c>
      <c r="AA45" s="481">
        <v>2039</v>
      </c>
      <c r="AB45" s="481">
        <v>2040</v>
      </c>
    </row>
    <row r="46" spans="1:28" x14ac:dyDescent="0.3">
      <c r="A46" s="169" t="s">
        <v>381</v>
      </c>
      <c r="B46" s="169" t="s">
        <v>416</v>
      </c>
      <c r="C46" s="162">
        <v>114400</v>
      </c>
      <c r="D46" s="102">
        <v>119600</v>
      </c>
      <c r="E46" s="102">
        <v>124800</v>
      </c>
      <c r="F46" s="102">
        <v>130000</v>
      </c>
      <c r="G46" s="102">
        <v>135200</v>
      </c>
      <c r="H46" s="102">
        <v>140400</v>
      </c>
      <c r="I46" s="102">
        <v>145600</v>
      </c>
      <c r="J46" s="102">
        <v>150800</v>
      </c>
      <c r="K46" s="102">
        <v>156000</v>
      </c>
      <c r="L46" s="102">
        <v>161200</v>
      </c>
      <c r="M46" s="102">
        <v>166400</v>
      </c>
      <c r="N46" s="102">
        <v>174460</v>
      </c>
      <c r="O46" s="102">
        <v>182520</v>
      </c>
      <c r="P46" s="102">
        <v>190580</v>
      </c>
      <c r="Q46" s="102">
        <v>198640</v>
      </c>
      <c r="R46" s="102">
        <v>206700</v>
      </c>
      <c r="S46" s="102">
        <v>214760</v>
      </c>
      <c r="T46" s="102">
        <v>222820</v>
      </c>
      <c r="U46" s="102">
        <v>230880</v>
      </c>
      <c r="V46" s="102">
        <v>238940</v>
      </c>
      <c r="W46" s="102">
        <v>247000</v>
      </c>
      <c r="X46" s="102">
        <v>249470</v>
      </c>
      <c r="Y46" s="102">
        <v>251964.7</v>
      </c>
      <c r="Z46" s="102">
        <v>254484.34700000001</v>
      </c>
      <c r="AA46" s="102">
        <v>257029.19047</v>
      </c>
      <c r="AB46" s="102">
        <v>259599.48237469999</v>
      </c>
    </row>
    <row r="47" spans="1:28" x14ac:dyDescent="0.3">
      <c r="A47" s="169" t="s">
        <v>382</v>
      </c>
      <c r="B47" s="169" t="s">
        <v>423</v>
      </c>
      <c r="C47" s="162">
        <v>257400</v>
      </c>
      <c r="D47" s="102">
        <v>259740</v>
      </c>
      <c r="E47" s="102">
        <v>262080</v>
      </c>
      <c r="F47" s="102">
        <v>264420</v>
      </c>
      <c r="G47" s="102">
        <v>266760</v>
      </c>
      <c r="H47" s="102">
        <v>269100</v>
      </c>
      <c r="I47" s="102">
        <v>271440</v>
      </c>
      <c r="J47" s="102">
        <v>273780</v>
      </c>
      <c r="K47" s="102">
        <v>276120</v>
      </c>
      <c r="L47" s="102">
        <v>278460</v>
      </c>
      <c r="M47" s="102">
        <v>280800</v>
      </c>
      <c r="N47" s="102">
        <v>287820</v>
      </c>
      <c r="O47" s="102">
        <v>294840</v>
      </c>
      <c r="P47" s="102">
        <v>301860</v>
      </c>
      <c r="Q47" s="102">
        <v>308880</v>
      </c>
      <c r="R47" s="102">
        <v>315900</v>
      </c>
      <c r="S47" s="102">
        <v>322920</v>
      </c>
      <c r="T47" s="102">
        <v>329940</v>
      </c>
      <c r="U47" s="102">
        <v>336960</v>
      </c>
      <c r="V47" s="102">
        <v>343980</v>
      </c>
      <c r="W47" s="102">
        <v>351000</v>
      </c>
      <c r="X47" s="102">
        <v>354510</v>
      </c>
      <c r="Y47" s="102">
        <v>358055.1</v>
      </c>
      <c r="Z47" s="102">
        <v>361635.65099999995</v>
      </c>
      <c r="AA47" s="102">
        <v>365252.00750999997</v>
      </c>
      <c r="AB47" s="102">
        <v>368904.52758509998</v>
      </c>
    </row>
    <row r="48" spans="1:28" x14ac:dyDescent="0.3">
      <c r="A48" s="481" t="s">
        <v>0</v>
      </c>
      <c r="B48" s="169"/>
      <c r="C48" s="163">
        <v>371800</v>
      </c>
      <c r="D48" s="163">
        <v>379340</v>
      </c>
      <c r="E48" s="163">
        <v>386880</v>
      </c>
      <c r="F48" s="163">
        <v>394420</v>
      </c>
      <c r="G48" s="163">
        <v>401960</v>
      </c>
      <c r="H48" s="163">
        <v>409500</v>
      </c>
      <c r="I48" s="163">
        <v>417040</v>
      </c>
      <c r="J48" s="163">
        <v>424580</v>
      </c>
      <c r="K48" s="163">
        <v>432120</v>
      </c>
      <c r="L48" s="163">
        <v>439660</v>
      </c>
      <c r="M48" s="163">
        <v>447200</v>
      </c>
      <c r="N48" s="163">
        <v>462280</v>
      </c>
      <c r="O48" s="163">
        <v>477360</v>
      </c>
      <c r="P48" s="163">
        <v>492440</v>
      </c>
      <c r="Q48" s="163">
        <v>507520</v>
      </c>
      <c r="R48" s="163">
        <v>522600</v>
      </c>
      <c r="S48" s="163">
        <v>537680</v>
      </c>
      <c r="T48" s="163">
        <v>552760</v>
      </c>
      <c r="U48" s="163">
        <v>567840</v>
      </c>
      <c r="V48" s="163">
        <v>582920</v>
      </c>
      <c r="W48" s="163">
        <v>598000</v>
      </c>
      <c r="X48" s="163">
        <v>603980</v>
      </c>
      <c r="Y48" s="163">
        <v>610019.80000000005</v>
      </c>
      <c r="Z48" s="163">
        <v>616119.99799999991</v>
      </c>
      <c r="AA48" s="163">
        <v>622281.19797999994</v>
      </c>
      <c r="AB48" s="163">
        <v>628504.00995979994</v>
      </c>
    </row>
    <row r="49" spans="1:28" x14ac:dyDescent="0.3">
      <c r="A49" s="169"/>
      <c r="B49" s="169"/>
      <c r="C49" s="169"/>
      <c r="D49" s="169"/>
      <c r="E49" s="169"/>
      <c r="F49" s="169"/>
      <c r="G49" s="169"/>
      <c r="H49" s="169"/>
      <c r="I49" s="169"/>
      <c r="J49" s="169"/>
      <c r="K49" s="169"/>
      <c r="L49" s="169"/>
      <c r="M49" s="169"/>
      <c r="N49" s="169"/>
      <c r="O49" s="169"/>
      <c r="P49" s="169"/>
      <c r="Q49" s="169"/>
      <c r="R49" s="169"/>
    </row>
    <row r="50" spans="1:28" x14ac:dyDescent="0.3">
      <c r="A50" s="169" t="s">
        <v>384</v>
      </c>
      <c r="B50" s="169"/>
      <c r="C50" s="481">
        <v>2015</v>
      </c>
      <c r="D50" s="481">
        <v>2016</v>
      </c>
      <c r="E50" s="481">
        <v>2017</v>
      </c>
      <c r="F50" s="481">
        <v>2018</v>
      </c>
      <c r="G50" s="481">
        <v>2019</v>
      </c>
      <c r="H50" s="481">
        <v>2020</v>
      </c>
      <c r="I50" s="481">
        <v>2021</v>
      </c>
      <c r="J50" s="481">
        <v>2022</v>
      </c>
      <c r="K50" s="481">
        <v>2023</v>
      </c>
      <c r="L50" s="481">
        <v>2024</v>
      </c>
      <c r="M50" s="481">
        <v>2025</v>
      </c>
      <c r="N50" s="481">
        <v>2026</v>
      </c>
      <c r="O50" s="481">
        <v>2027</v>
      </c>
      <c r="P50" s="481">
        <v>2028</v>
      </c>
      <c r="Q50" s="481">
        <v>2029</v>
      </c>
      <c r="R50" s="481">
        <v>2030</v>
      </c>
      <c r="S50" s="481">
        <v>2031</v>
      </c>
      <c r="T50" s="481">
        <v>2032</v>
      </c>
      <c r="U50" s="481">
        <v>2033</v>
      </c>
      <c r="V50" s="481">
        <v>2034</v>
      </c>
      <c r="W50" s="481">
        <v>2035</v>
      </c>
      <c r="X50" s="481">
        <v>2036</v>
      </c>
      <c r="Y50" s="481">
        <v>2037</v>
      </c>
      <c r="Z50" s="481">
        <v>2038</v>
      </c>
      <c r="AA50" s="481">
        <v>2039</v>
      </c>
      <c r="AB50" s="481">
        <v>2040</v>
      </c>
    </row>
    <row r="51" spans="1:28" x14ac:dyDescent="0.3">
      <c r="A51" s="169" t="s">
        <v>381</v>
      </c>
      <c r="B51" s="169" t="s">
        <v>416</v>
      </c>
      <c r="C51" s="162">
        <v>1027605.8</v>
      </c>
      <c r="D51" s="102">
        <v>1045849.415</v>
      </c>
      <c r="E51" s="102">
        <v>1064093.03</v>
      </c>
      <c r="F51" s="102">
        <v>1082336.645</v>
      </c>
      <c r="G51" s="102">
        <v>1100580.26</v>
      </c>
      <c r="H51" s="102">
        <v>1118823.875</v>
      </c>
      <c r="I51" s="102">
        <v>1137067.49</v>
      </c>
      <c r="J51" s="102">
        <v>1155311.105</v>
      </c>
      <c r="K51" s="102">
        <v>1173554.72</v>
      </c>
      <c r="L51" s="102">
        <v>1191798.335</v>
      </c>
      <c r="M51" s="187">
        <v>1210041.95</v>
      </c>
      <c r="N51" s="102">
        <v>1224264.99</v>
      </c>
      <c r="O51" s="102">
        <v>1238488.03</v>
      </c>
      <c r="P51" s="102">
        <v>1252711.07</v>
      </c>
      <c r="Q51" s="102">
        <v>1266934.1100000001</v>
      </c>
      <c r="R51" s="102">
        <v>1281157.1500000001</v>
      </c>
      <c r="S51" s="102">
        <v>1295380.1900000002</v>
      </c>
      <c r="T51" s="102">
        <v>1309603.2300000002</v>
      </c>
      <c r="U51" s="102">
        <v>1323826.2700000003</v>
      </c>
      <c r="V51" s="102">
        <v>1338049.3100000003</v>
      </c>
      <c r="W51" s="404">
        <v>1352272.35</v>
      </c>
      <c r="X51" s="102">
        <v>1365795.0735000002</v>
      </c>
      <c r="Y51" s="102">
        <v>1379453.0242350001</v>
      </c>
      <c r="Z51" s="102">
        <v>1393247.5544773501</v>
      </c>
      <c r="AA51" s="102">
        <v>1407180.0300221236</v>
      </c>
      <c r="AB51" s="102">
        <v>1421251.8303223448</v>
      </c>
    </row>
    <row r="52" spans="1:28" x14ac:dyDescent="0.3">
      <c r="A52" s="169" t="s">
        <v>382</v>
      </c>
      <c r="B52" s="169" t="s">
        <v>423</v>
      </c>
      <c r="C52" s="162">
        <v>1107436.2</v>
      </c>
      <c r="D52" s="102">
        <v>1116469.835</v>
      </c>
      <c r="E52" s="102">
        <v>1125503.47</v>
      </c>
      <c r="F52" s="102">
        <v>1134537.105</v>
      </c>
      <c r="G52" s="102">
        <v>1143570.74</v>
      </c>
      <c r="H52" s="102">
        <v>1152604.375</v>
      </c>
      <c r="I52" s="102">
        <v>1161638.01</v>
      </c>
      <c r="J52" s="102">
        <v>1170671.645</v>
      </c>
      <c r="K52" s="102">
        <v>1179705.28</v>
      </c>
      <c r="L52" s="102">
        <v>1188738.915</v>
      </c>
      <c r="M52" s="187">
        <v>1197772.55</v>
      </c>
      <c r="N52" s="102">
        <v>1212107.1300000001</v>
      </c>
      <c r="O52" s="102">
        <v>1226441.7100000002</v>
      </c>
      <c r="P52" s="102">
        <v>1240776.2900000003</v>
      </c>
      <c r="Q52" s="102">
        <v>1255110.8700000003</v>
      </c>
      <c r="R52" s="102">
        <v>1269445.4500000004</v>
      </c>
      <c r="S52" s="102">
        <v>1283780.0300000005</v>
      </c>
      <c r="T52" s="102">
        <v>1298114.6100000006</v>
      </c>
      <c r="U52" s="102">
        <v>1312449.1900000006</v>
      </c>
      <c r="V52" s="102">
        <v>1326783.7700000007</v>
      </c>
      <c r="W52" s="404">
        <v>1341118.3500000001</v>
      </c>
      <c r="X52" s="102">
        <v>1354529.5335000001</v>
      </c>
      <c r="Y52" s="102">
        <v>1368074.8288350001</v>
      </c>
      <c r="Z52" s="102">
        <v>1381755.57712335</v>
      </c>
      <c r="AA52" s="102">
        <v>1395573.1328945835</v>
      </c>
      <c r="AB52" s="102">
        <v>1409528.8642235294</v>
      </c>
    </row>
    <row r="53" spans="1:28" x14ac:dyDescent="0.3">
      <c r="A53" s="481" t="s">
        <v>0</v>
      </c>
      <c r="B53" s="169"/>
      <c r="C53" s="163">
        <v>2135042</v>
      </c>
      <c r="D53" s="163">
        <v>2162319.25</v>
      </c>
      <c r="E53" s="163">
        <v>2189596.5</v>
      </c>
      <c r="F53" s="163">
        <v>2216873.75</v>
      </c>
      <c r="G53" s="163">
        <v>2244151</v>
      </c>
      <c r="H53" s="163">
        <v>2271428.25</v>
      </c>
      <c r="I53" s="163">
        <v>2298705.5</v>
      </c>
      <c r="J53" s="163">
        <v>2325982.75</v>
      </c>
      <c r="K53" s="163">
        <v>2353260</v>
      </c>
      <c r="L53" s="163">
        <v>2380537.25</v>
      </c>
      <c r="M53" s="163">
        <v>2407814.5</v>
      </c>
      <c r="N53" s="163">
        <v>2436372.12</v>
      </c>
      <c r="O53" s="163">
        <v>2464929.7400000002</v>
      </c>
      <c r="P53" s="163">
        <v>2493487.3600000003</v>
      </c>
      <c r="Q53" s="163">
        <v>2522044.9800000004</v>
      </c>
      <c r="R53" s="163">
        <v>2550602.6000000006</v>
      </c>
      <c r="S53" s="163">
        <v>2579160.2200000007</v>
      </c>
      <c r="T53" s="163">
        <v>2607717.8400000008</v>
      </c>
      <c r="U53" s="163">
        <v>2636275.4600000009</v>
      </c>
      <c r="V53" s="163">
        <v>2664833.080000001</v>
      </c>
      <c r="W53" s="163">
        <v>2693390.7</v>
      </c>
      <c r="X53" s="163">
        <v>2720324.6070000003</v>
      </c>
      <c r="Y53" s="163">
        <v>2747527.8530700002</v>
      </c>
      <c r="Z53" s="163">
        <v>2775003.1316007003</v>
      </c>
      <c r="AA53" s="163">
        <v>2802753.1629167069</v>
      </c>
      <c r="AB53" s="163">
        <v>2830780.6945458744</v>
      </c>
    </row>
    <row r="54" spans="1:28" x14ac:dyDescent="0.3">
      <c r="A54" s="169"/>
      <c r="B54" s="169"/>
      <c r="C54" s="162"/>
      <c r="D54" s="102"/>
      <c r="E54" s="102"/>
      <c r="F54" s="102"/>
      <c r="G54" s="102"/>
      <c r="H54" s="102"/>
      <c r="I54" s="102"/>
      <c r="J54" s="102"/>
      <c r="K54" s="102"/>
      <c r="L54" s="102"/>
      <c r="M54" s="187"/>
      <c r="N54" s="102"/>
      <c r="O54" s="102"/>
      <c r="P54" s="102"/>
      <c r="Q54" s="102"/>
      <c r="R54" s="102"/>
      <c r="S54" s="102"/>
      <c r="T54" s="102"/>
      <c r="U54" s="102"/>
      <c r="V54" s="102"/>
      <c r="W54" s="404"/>
      <c r="X54" s="102"/>
      <c r="Y54" s="102"/>
      <c r="Z54" s="102"/>
      <c r="AA54" s="102"/>
      <c r="AB54" s="102"/>
    </row>
    <row r="55" spans="1:28" x14ac:dyDescent="0.3">
      <c r="A55" s="137" t="s">
        <v>531</v>
      </c>
      <c r="B55" s="137"/>
      <c r="C55" s="169"/>
      <c r="D55" s="169"/>
      <c r="E55" s="169"/>
      <c r="F55" s="169"/>
      <c r="G55" s="169"/>
      <c r="H55" s="169"/>
      <c r="I55" s="169"/>
      <c r="J55" s="169"/>
      <c r="K55" s="169"/>
      <c r="L55" s="169"/>
      <c r="M55" s="169"/>
      <c r="N55" s="169"/>
      <c r="O55" s="169"/>
      <c r="P55" s="169"/>
      <c r="Q55" s="169"/>
      <c r="R55" s="169"/>
    </row>
    <row r="56" spans="1:28" x14ac:dyDescent="0.3">
      <c r="A56" s="135" t="s">
        <v>529</v>
      </c>
      <c r="B56" s="135">
        <v>2.5</v>
      </c>
      <c r="C56" s="169"/>
      <c r="D56" s="169"/>
      <c r="E56" s="169"/>
      <c r="F56" s="169"/>
      <c r="G56" s="169"/>
      <c r="H56" s="169"/>
      <c r="I56" s="169"/>
      <c r="J56" s="169"/>
      <c r="K56" s="169"/>
      <c r="L56" s="169"/>
      <c r="M56" s="169"/>
      <c r="N56" s="169"/>
      <c r="O56" s="169"/>
      <c r="P56" s="169"/>
      <c r="Q56" s="169"/>
      <c r="R56" s="169"/>
    </row>
    <row r="57" spans="1:28" x14ac:dyDescent="0.3">
      <c r="A57" s="135" t="s">
        <v>530</v>
      </c>
      <c r="B57" s="135">
        <v>5</v>
      </c>
      <c r="C57" s="169"/>
      <c r="D57" s="169"/>
      <c r="E57" s="169"/>
      <c r="F57" s="169"/>
      <c r="G57" s="169"/>
      <c r="H57" s="169"/>
      <c r="I57" s="169"/>
      <c r="J57" s="169"/>
      <c r="K57" s="169"/>
      <c r="L57" s="169"/>
      <c r="M57" s="169"/>
      <c r="N57" s="169"/>
      <c r="O57" s="169"/>
      <c r="P57" s="169"/>
      <c r="Q57" s="169"/>
      <c r="R57" s="169"/>
    </row>
    <row r="58" spans="1:28" x14ac:dyDescent="0.3">
      <c r="A58" s="137"/>
      <c r="B58" s="137"/>
      <c r="C58" s="169"/>
      <c r="D58" s="169"/>
      <c r="E58" s="169"/>
      <c r="F58" s="169"/>
      <c r="G58" s="169"/>
      <c r="H58" s="169"/>
      <c r="I58" s="169"/>
      <c r="J58" s="169"/>
      <c r="K58" s="169"/>
      <c r="L58" s="169"/>
      <c r="M58" s="169"/>
      <c r="N58" s="169"/>
      <c r="O58" s="169"/>
      <c r="P58" s="169"/>
      <c r="Q58" s="169"/>
      <c r="R58" s="169"/>
    </row>
    <row r="59" spans="1:28" x14ac:dyDescent="0.3">
      <c r="A59" s="169" t="s">
        <v>210</v>
      </c>
      <c r="B59" s="169"/>
      <c r="C59" s="481">
        <v>2015</v>
      </c>
      <c r="D59" s="481">
        <v>2016</v>
      </c>
      <c r="E59" s="481">
        <v>2017</v>
      </c>
      <c r="F59" s="481">
        <v>2018</v>
      </c>
      <c r="G59" s="481">
        <v>2019</v>
      </c>
      <c r="H59" s="481">
        <v>2020</v>
      </c>
      <c r="I59" s="481">
        <v>2021</v>
      </c>
      <c r="J59" s="481">
        <v>2022</v>
      </c>
      <c r="K59" s="481">
        <v>2023</v>
      </c>
      <c r="L59" s="481">
        <v>2024</v>
      </c>
      <c r="M59" s="481">
        <v>2025</v>
      </c>
      <c r="N59" s="481">
        <v>2026</v>
      </c>
      <c r="O59" s="481">
        <v>2027</v>
      </c>
      <c r="P59" s="481">
        <v>2028</v>
      </c>
      <c r="Q59" s="481">
        <v>2029</v>
      </c>
      <c r="R59" s="481">
        <v>2030</v>
      </c>
      <c r="S59" s="481">
        <v>2031</v>
      </c>
      <c r="T59" s="481">
        <v>2032</v>
      </c>
      <c r="U59" s="481">
        <v>2033</v>
      </c>
      <c r="V59" s="481">
        <v>2034</v>
      </c>
      <c r="W59" s="481">
        <v>2035</v>
      </c>
      <c r="X59" s="481">
        <v>2036</v>
      </c>
      <c r="Y59" s="481">
        <v>2037</v>
      </c>
      <c r="Z59" s="481">
        <v>2038</v>
      </c>
      <c r="AA59" s="481">
        <v>2039</v>
      </c>
      <c r="AB59" s="481">
        <v>2040</v>
      </c>
    </row>
    <row r="60" spans="1:28" x14ac:dyDescent="0.3">
      <c r="A60" s="169" t="s">
        <v>381</v>
      </c>
      <c r="B60" s="169" t="s">
        <v>416</v>
      </c>
      <c r="C60" s="162">
        <v>52000</v>
      </c>
      <c r="D60" s="102">
        <v>54882.608695652176</v>
      </c>
      <c r="E60" s="102">
        <v>57765.217391304352</v>
      </c>
      <c r="F60" s="102">
        <v>60647.826086956527</v>
      </c>
      <c r="G60" s="102">
        <v>63530.434782608703</v>
      </c>
      <c r="H60" s="102">
        <v>66413.043478260879</v>
      </c>
      <c r="I60" s="102">
        <v>69295.652173913055</v>
      </c>
      <c r="J60" s="102">
        <v>72178.260869565231</v>
      </c>
      <c r="K60" s="102">
        <v>75060.869565217406</v>
      </c>
      <c r="L60" s="102">
        <v>77943.478260869582</v>
      </c>
      <c r="M60" s="102">
        <v>80826.086956521744</v>
      </c>
      <c r="N60" s="102">
        <v>87552.173913043487</v>
      </c>
      <c r="O60" s="102">
        <v>94278.260869565231</v>
      </c>
      <c r="P60" s="102">
        <v>101004.34782608697</v>
      </c>
      <c r="Q60" s="102">
        <v>107730.43478260872</v>
      </c>
      <c r="R60" s="102">
        <v>114456.52173913046</v>
      </c>
      <c r="S60" s="102">
        <v>121182.6086956522</v>
      </c>
      <c r="T60" s="102">
        <v>127908.69565217395</v>
      </c>
      <c r="U60" s="102">
        <v>134634.78260869568</v>
      </c>
      <c r="V60" s="102">
        <v>141360.86956521741</v>
      </c>
      <c r="W60" s="102">
        <v>148086.95652173914</v>
      </c>
      <c r="X60" s="102">
        <v>149567.82608695654</v>
      </c>
      <c r="Y60" s="102">
        <v>151063.50434782612</v>
      </c>
      <c r="Z60" s="102">
        <v>152574.13939130437</v>
      </c>
      <c r="AA60" s="102">
        <v>154099.88078521742</v>
      </c>
      <c r="AB60" s="102">
        <v>155640.87959306961</v>
      </c>
    </row>
    <row r="61" spans="1:28" x14ac:dyDescent="0.3">
      <c r="A61" s="169" t="s">
        <v>382</v>
      </c>
      <c r="B61" s="169" t="s">
        <v>423</v>
      </c>
      <c r="C61" s="162">
        <v>74043.478260869568</v>
      </c>
      <c r="D61" s="102">
        <v>76586.956521739135</v>
      </c>
      <c r="E61" s="102">
        <v>79130.434782608703</v>
      </c>
      <c r="F61" s="102">
        <v>81673.913043478271</v>
      </c>
      <c r="G61" s="102">
        <v>84217.391304347839</v>
      </c>
      <c r="H61" s="102">
        <v>86760.869565217406</v>
      </c>
      <c r="I61" s="102">
        <v>89304.347826086974</v>
      </c>
      <c r="J61" s="102">
        <v>91847.826086956542</v>
      </c>
      <c r="K61" s="102">
        <v>94391.30434782611</v>
      </c>
      <c r="L61" s="102">
        <v>96934.782608695677</v>
      </c>
      <c r="M61" s="102">
        <v>99478.260869565202</v>
      </c>
      <c r="N61" s="102">
        <v>103378.2608695652</v>
      </c>
      <c r="O61" s="102">
        <v>107278.2608695652</v>
      </c>
      <c r="P61" s="102">
        <v>111178.2608695652</v>
      </c>
      <c r="Q61" s="102">
        <v>115078.2608695652</v>
      </c>
      <c r="R61" s="102">
        <v>118978.2608695652</v>
      </c>
      <c r="S61" s="102">
        <v>122878.2608695652</v>
      </c>
      <c r="T61" s="102">
        <v>126778.2608695652</v>
      </c>
      <c r="U61" s="102">
        <v>130678.2608695652</v>
      </c>
      <c r="V61" s="102">
        <v>134578.26086956522</v>
      </c>
      <c r="W61" s="102">
        <v>138478.26086956522</v>
      </c>
      <c r="X61" s="102">
        <v>139863.04347826086</v>
      </c>
      <c r="Y61" s="102">
        <v>141261.67391304349</v>
      </c>
      <c r="Z61" s="102">
        <v>142674.29065217392</v>
      </c>
      <c r="AA61" s="102">
        <v>144101.03355869566</v>
      </c>
      <c r="AB61" s="102">
        <v>145542.04389428263</v>
      </c>
    </row>
    <row r="62" spans="1:28" x14ac:dyDescent="0.3">
      <c r="A62" s="481" t="s">
        <v>0</v>
      </c>
      <c r="B62" s="169"/>
      <c r="C62" s="163">
        <v>126043.47826086957</v>
      </c>
      <c r="D62" s="163">
        <v>131469.5652173913</v>
      </c>
      <c r="E62" s="163">
        <v>136895.65217391305</v>
      </c>
      <c r="F62" s="163">
        <v>142321.73913043481</v>
      </c>
      <c r="G62" s="163">
        <v>147747.82608695654</v>
      </c>
      <c r="H62" s="163">
        <v>153173.91304347827</v>
      </c>
      <c r="I62" s="163">
        <v>158600.00000000003</v>
      </c>
      <c r="J62" s="163">
        <v>164026.08695652179</v>
      </c>
      <c r="K62" s="163">
        <v>169452.17391304352</v>
      </c>
      <c r="L62" s="163">
        <v>174878.26086956525</v>
      </c>
      <c r="M62" s="163">
        <v>180304.34782608695</v>
      </c>
      <c r="N62" s="163">
        <v>190930.4347826087</v>
      </c>
      <c r="O62" s="163">
        <v>201556.52173913043</v>
      </c>
      <c r="P62" s="163">
        <v>212182.60869565216</v>
      </c>
      <c r="Q62" s="163">
        <v>222808.69565217392</v>
      </c>
      <c r="R62" s="163">
        <v>233434.78260869568</v>
      </c>
      <c r="S62" s="163">
        <v>244060.86956521741</v>
      </c>
      <c r="T62" s="163">
        <v>254686.95652173914</v>
      </c>
      <c r="U62" s="163">
        <v>265313.04347826086</v>
      </c>
      <c r="V62" s="163">
        <v>275939.13043478259</v>
      </c>
      <c r="W62" s="163">
        <v>286565.21739130432</v>
      </c>
      <c r="X62" s="163">
        <v>289430.86956521741</v>
      </c>
      <c r="Y62" s="163">
        <v>292325.17826086958</v>
      </c>
      <c r="Z62" s="163">
        <v>295248.43004347826</v>
      </c>
      <c r="AA62" s="163">
        <v>298200.91434391309</v>
      </c>
      <c r="AB62" s="163">
        <v>301182.92348735221</v>
      </c>
    </row>
    <row r="63" spans="1:28" x14ac:dyDescent="0.3">
      <c r="A63" s="169"/>
      <c r="B63" s="169"/>
      <c r="C63" s="169"/>
      <c r="D63" s="169"/>
      <c r="E63" s="169"/>
      <c r="F63" s="169"/>
      <c r="G63" s="169"/>
      <c r="H63" s="169"/>
      <c r="I63" s="169"/>
      <c r="J63" s="169"/>
      <c r="K63" s="169"/>
      <c r="L63" s="169"/>
      <c r="M63" s="169"/>
      <c r="N63" s="169"/>
      <c r="O63" s="169"/>
      <c r="P63" s="169"/>
      <c r="Q63" s="169"/>
      <c r="R63" s="169"/>
    </row>
    <row r="64" spans="1:28" x14ac:dyDescent="0.3">
      <c r="A64" s="169" t="s">
        <v>384</v>
      </c>
      <c r="B64" s="169"/>
      <c r="C64" s="481">
        <v>2015</v>
      </c>
      <c r="D64" s="481">
        <v>2016</v>
      </c>
      <c r="E64" s="481">
        <v>2017</v>
      </c>
      <c r="F64" s="481">
        <v>2018</v>
      </c>
      <c r="G64" s="481">
        <v>2019</v>
      </c>
      <c r="H64" s="481">
        <v>2020</v>
      </c>
      <c r="I64" s="481">
        <v>2021</v>
      </c>
      <c r="J64" s="481">
        <v>2022</v>
      </c>
      <c r="K64" s="481">
        <v>2023</v>
      </c>
      <c r="L64" s="481">
        <v>2024</v>
      </c>
      <c r="M64" s="481">
        <v>2025</v>
      </c>
      <c r="N64" s="481">
        <v>2026</v>
      </c>
      <c r="O64" s="481">
        <v>2027</v>
      </c>
      <c r="P64" s="481">
        <v>2028</v>
      </c>
      <c r="Q64" s="481">
        <v>2029</v>
      </c>
      <c r="R64" s="481">
        <v>2030</v>
      </c>
      <c r="S64" s="481">
        <v>2031</v>
      </c>
      <c r="T64" s="481">
        <v>2032</v>
      </c>
      <c r="U64" s="481">
        <v>2033</v>
      </c>
      <c r="V64" s="481">
        <v>2034</v>
      </c>
      <c r="W64" s="481">
        <v>2035</v>
      </c>
      <c r="X64" s="481">
        <v>2036</v>
      </c>
      <c r="Y64" s="481">
        <v>2037</v>
      </c>
      <c r="Z64" s="481">
        <v>2038</v>
      </c>
      <c r="AA64" s="481">
        <v>2039</v>
      </c>
      <c r="AB64" s="481">
        <v>2040</v>
      </c>
    </row>
    <row r="65" spans="1:28" x14ac:dyDescent="0.3">
      <c r="A65" s="169" t="s">
        <v>381</v>
      </c>
      <c r="B65" s="169" t="s">
        <v>416</v>
      </c>
      <c r="C65" s="162">
        <v>1091418.6739130435</v>
      </c>
      <c r="D65" s="102">
        <v>1114976.9913043478</v>
      </c>
      <c r="E65" s="102">
        <v>1138535.3086956521</v>
      </c>
      <c r="F65" s="102">
        <v>1162093.6260869564</v>
      </c>
      <c r="G65" s="102">
        <v>1185651.9434782607</v>
      </c>
      <c r="H65" s="102">
        <v>1209210.260869565</v>
      </c>
      <c r="I65" s="102">
        <v>1232768.5782608693</v>
      </c>
      <c r="J65" s="102">
        <v>1256326.8956521736</v>
      </c>
      <c r="K65" s="102">
        <v>1279885.2130434779</v>
      </c>
      <c r="L65" s="102">
        <v>1303443.5304347822</v>
      </c>
      <c r="M65" s="187">
        <v>1327001.8478260869</v>
      </c>
      <c r="N65" s="102">
        <v>1348280.9402173914</v>
      </c>
      <c r="O65" s="102">
        <v>1369560.0326086958</v>
      </c>
      <c r="P65" s="102">
        <v>1390839.1250000002</v>
      </c>
      <c r="Q65" s="102">
        <v>1412118.2173913047</v>
      </c>
      <c r="R65" s="102">
        <v>1433397.3097826091</v>
      </c>
      <c r="S65" s="102">
        <v>1454676.4021739135</v>
      </c>
      <c r="T65" s="102">
        <v>1475955.494565218</v>
      </c>
      <c r="U65" s="102">
        <v>1497234.5869565224</v>
      </c>
      <c r="V65" s="102">
        <v>1518513.6793478269</v>
      </c>
      <c r="W65" s="404">
        <v>1539792.7717391304</v>
      </c>
      <c r="X65" s="102">
        <v>1555190.6994565218</v>
      </c>
      <c r="Y65" s="102">
        <v>1570742.6064510869</v>
      </c>
      <c r="Z65" s="102">
        <v>1586450.0325155978</v>
      </c>
      <c r="AA65" s="102">
        <v>1602314.5328407537</v>
      </c>
      <c r="AB65" s="102">
        <v>1618337.6781691613</v>
      </c>
    </row>
    <row r="66" spans="1:28" x14ac:dyDescent="0.3">
      <c r="A66" s="169" t="s">
        <v>382</v>
      </c>
      <c r="B66" s="169" t="s">
        <v>423</v>
      </c>
      <c r="C66" s="162">
        <v>1018915.4130434782</v>
      </c>
      <c r="D66" s="102">
        <v>1037565.0434782607</v>
      </c>
      <c r="E66" s="102">
        <v>1056214.6739130435</v>
      </c>
      <c r="F66" s="102">
        <v>1074864.3043478262</v>
      </c>
      <c r="G66" s="102">
        <v>1093513.9347826089</v>
      </c>
      <c r="H66" s="102">
        <v>1112163.5652173916</v>
      </c>
      <c r="I66" s="102">
        <v>1130813.1956521743</v>
      </c>
      <c r="J66" s="102">
        <v>1149462.826086957</v>
      </c>
      <c r="K66" s="102">
        <v>1168112.4565217397</v>
      </c>
      <c r="L66" s="102">
        <v>1186762.0869565224</v>
      </c>
      <c r="M66" s="187">
        <v>1205411.7173913042</v>
      </c>
      <c r="N66" s="102">
        <v>1225984.7119565215</v>
      </c>
      <c r="O66" s="102">
        <v>1246557.7065217388</v>
      </c>
      <c r="P66" s="102">
        <v>1267130.7010869561</v>
      </c>
      <c r="Q66" s="102">
        <v>1287703.6956521734</v>
      </c>
      <c r="R66" s="102">
        <v>1308276.6902173907</v>
      </c>
      <c r="S66" s="102">
        <v>1328849.6847826079</v>
      </c>
      <c r="T66" s="102">
        <v>1349422.6793478252</v>
      </c>
      <c r="U66" s="102">
        <v>1369995.6739130425</v>
      </c>
      <c r="V66" s="102">
        <v>1390568.6684782598</v>
      </c>
      <c r="W66" s="404">
        <v>1411141.6630434783</v>
      </c>
      <c r="X66" s="102">
        <v>1425253.0796739131</v>
      </c>
      <c r="Y66" s="102">
        <v>1439505.6104706521</v>
      </c>
      <c r="Z66" s="102">
        <v>1453900.6665753587</v>
      </c>
      <c r="AA66" s="102">
        <v>1468439.6732411124</v>
      </c>
      <c r="AB66" s="102">
        <v>1483124.0699735235</v>
      </c>
    </row>
    <row r="67" spans="1:28" x14ac:dyDescent="0.3">
      <c r="A67" s="481" t="s">
        <v>0</v>
      </c>
      <c r="B67" s="169"/>
      <c r="C67" s="163">
        <v>2110334.0869565215</v>
      </c>
      <c r="D67" s="163">
        <v>2152542.0347826085</v>
      </c>
      <c r="E67" s="163">
        <v>2194749.9826086955</v>
      </c>
      <c r="F67" s="163">
        <v>2236957.9304347825</v>
      </c>
      <c r="G67" s="163">
        <v>2279165.8782608695</v>
      </c>
      <c r="H67" s="163">
        <v>2321373.8260869565</v>
      </c>
      <c r="I67" s="163">
        <v>2363581.7739130436</v>
      </c>
      <c r="J67" s="163">
        <v>2405789.7217391306</v>
      </c>
      <c r="K67" s="163">
        <v>2447997.6695652176</v>
      </c>
      <c r="L67" s="163">
        <v>2490205.6173913046</v>
      </c>
      <c r="M67" s="163">
        <v>2532413.5652173911</v>
      </c>
      <c r="N67" s="163">
        <v>2574265.6521739131</v>
      </c>
      <c r="O67" s="163">
        <v>2616117.7391304346</v>
      </c>
      <c r="P67" s="163">
        <v>2657969.8260869561</v>
      </c>
      <c r="Q67" s="163">
        <v>2699821.913043478</v>
      </c>
      <c r="R67" s="163">
        <v>2741674</v>
      </c>
      <c r="S67" s="163">
        <v>2783526.0869565215</v>
      </c>
      <c r="T67" s="163">
        <v>2825378.173913043</v>
      </c>
      <c r="U67" s="163">
        <v>2867230.260869565</v>
      </c>
      <c r="V67" s="163">
        <v>2909082.3478260869</v>
      </c>
      <c r="W67" s="163">
        <v>2950934.4347826084</v>
      </c>
      <c r="X67" s="163">
        <v>2980443.7791304346</v>
      </c>
      <c r="Y67" s="163">
        <v>3010248.2169217393</v>
      </c>
      <c r="Z67" s="163">
        <v>3040350.6990909567</v>
      </c>
      <c r="AA67" s="163">
        <v>3070754.2060818663</v>
      </c>
      <c r="AB67" s="163">
        <v>3101461.7481426848</v>
      </c>
    </row>
    <row r="68" spans="1:28" x14ac:dyDescent="0.3">
      <c r="A68" s="169"/>
      <c r="B68" s="169"/>
      <c r="C68" s="162"/>
      <c r="D68" s="102"/>
      <c r="E68" s="102"/>
      <c r="F68" s="102"/>
      <c r="G68" s="102"/>
      <c r="H68" s="102"/>
      <c r="I68" s="102"/>
      <c r="J68" s="102"/>
      <c r="K68" s="102"/>
      <c r="L68" s="102"/>
      <c r="M68" s="187"/>
      <c r="N68" s="102"/>
      <c r="O68" s="102"/>
      <c r="P68" s="102"/>
      <c r="Q68" s="102"/>
      <c r="R68" s="102"/>
      <c r="S68" s="102"/>
      <c r="T68" s="102"/>
      <c r="U68" s="102"/>
      <c r="V68" s="102"/>
      <c r="W68" s="404"/>
      <c r="X68" s="102"/>
      <c r="Y68" s="102"/>
      <c r="Z68" s="102"/>
      <c r="AA68" s="102"/>
      <c r="AB68" s="102"/>
    </row>
    <row r="69" spans="1:28" x14ac:dyDescent="0.3">
      <c r="A69" s="135"/>
      <c r="B69" s="135"/>
      <c r="C69" s="169"/>
      <c r="D69" s="169"/>
      <c r="E69" s="169"/>
      <c r="F69" s="169"/>
      <c r="G69" s="169"/>
      <c r="H69" s="169"/>
      <c r="I69" s="169"/>
      <c r="J69" s="169"/>
      <c r="K69" s="169"/>
      <c r="L69" s="169"/>
      <c r="M69" s="169"/>
      <c r="N69" s="169"/>
      <c r="O69" s="169"/>
      <c r="P69" s="169"/>
      <c r="Q69" s="169"/>
      <c r="R69" s="169"/>
    </row>
    <row r="70" spans="1:28" x14ac:dyDescent="0.3">
      <c r="A70" s="137" t="s">
        <v>526</v>
      </c>
      <c r="B70" s="137"/>
      <c r="C70" s="169"/>
      <c r="D70" s="169"/>
      <c r="E70" s="169"/>
      <c r="F70" s="169"/>
      <c r="G70" s="169"/>
      <c r="H70" s="169"/>
      <c r="I70" s="169"/>
      <c r="J70" s="169"/>
      <c r="K70" s="169"/>
      <c r="L70" s="169"/>
      <c r="M70" s="169"/>
      <c r="N70" s="169"/>
      <c r="O70" s="169"/>
      <c r="P70" s="169"/>
      <c r="Q70" s="169"/>
      <c r="R70" s="169"/>
    </row>
    <row r="71" spans="1:28" x14ac:dyDescent="0.3">
      <c r="A71" s="137"/>
      <c r="B71" s="137"/>
      <c r="C71" s="169"/>
      <c r="D71" s="169"/>
      <c r="E71" s="169"/>
      <c r="F71" s="169"/>
      <c r="G71" s="169"/>
      <c r="H71" s="169"/>
      <c r="I71" s="169"/>
      <c r="J71" s="169"/>
      <c r="K71" s="169"/>
      <c r="L71" s="169"/>
      <c r="M71" s="169"/>
      <c r="N71" s="169"/>
      <c r="O71" s="169"/>
      <c r="P71" s="169"/>
      <c r="Q71" s="169"/>
      <c r="R71" s="169"/>
    </row>
    <row r="72" spans="1:28" x14ac:dyDescent="0.3">
      <c r="A72" s="135" t="s">
        <v>441</v>
      </c>
      <c r="B72" s="135"/>
      <c r="C72" s="183">
        <v>0.10725</v>
      </c>
      <c r="D72" s="169" t="s">
        <v>516</v>
      </c>
      <c r="E72" s="169"/>
      <c r="F72" s="169"/>
      <c r="G72" s="169"/>
      <c r="H72" s="169"/>
      <c r="I72" s="169"/>
      <c r="J72" s="169"/>
      <c r="K72" s="169"/>
      <c r="L72" s="169"/>
      <c r="M72" s="169"/>
      <c r="N72" s="169"/>
      <c r="O72" s="169"/>
      <c r="P72" s="169"/>
      <c r="Q72" s="169"/>
      <c r="R72" s="169"/>
    </row>
    <row r="73" spans="1:28" x14ac:dyDescent="0.3">
      <c r="A73" s="137"/>
      <c r="B73" s="137"/>
      <c r="C73" s="169"/>
      <c r="D73" s="169"/>
      <c r="E73" s="169"/>
      <c r="F73" s="169"/>
      <c r="G73" s="169"/>
      <c r="H73" s="169"/>
      <c r="I73" s="169"/>
      <c r="J73" s="169"/>
      <c r="K73" s="169"/>
      <c r="L73" s="169"/>
      <c r="M73" s="169"/>
      <c r="N73" s="169"/>
      <c r="O73" s="169"/>
      <c r="P73" s="169"/>
      <c r="Q73" s="169"/>
      <c r="R73" s="169"/>
    </row>
    <row r="74" spans="1:28" x14ac:dyDescent="0.3">
      <c r="A74" s="169" t="s">
        <v>384</v>
      </c>
      <c r="B74" s="169"/>
      <c r="C74" s="481">
        <v>2015</v>
      </c>
      <c r="D74" s="481">
        <v>2016</v>
      </c>
      <c r="E74" s="481">
        <v>2017</v>
      </c>
      <c r="F74" s="481">
        <v>2018</v>
      </c>
      <c r="G74" s="481">
        <v>2019</v>
      </c>
      <c r="H74" s="481">
        <v>2020</v>
      </c>
      <c r="I74" s="481">
        <v>2021</v>
      </c>
      <c r="J74" s="481">
        <v>2022</v>
      </c>
      <c r="K74" s="481">
        <v>2023</v>
      </c>
      <c r="L74" s="481">
        <v>2024</v>
      </c>
      <c r="M74" s="481">
        <v>2025</v>
      </c>
      <c r="N74" s="481">
        <v>2026</v>
      </c>
      <c r="O74" s="481">
        <v>2027</v>
      </c>
      <c r="P74" s="481">
        <v>2028</v>
      </c>
      <c r="Q74" s="481">
        <v>2029</v>
      </c>
      <c r="R74" s="481">
        <v>2030</v>
      </c>
      <c r="S74" s="481">
        <v>2031</v>
      </c>
      <c r="T74" s="481">
        <v>2032</v>
      </c>
      <c r="U74" s="481">
        <v>2033</v>
      </c>
      <c r="V74" s="481">
        <v>2034</v>
      </c>
      <c r="W74" s="481">
        <v>2035</v>
      </c>
      <c r="X74" s="481">
        <v>2036</v>
      </c>
      <c r="Y74" s="481">
        <v>2037</v>
      </c>
      <c r="Z74" s="481">
        <v>2038</v>
      </c>
      <c r="AA74" s="481">
        <v>2039</v>
      </c>
      <c r="AB74" s="481">
        <v>2040</v>
      </c>
    </row>
    <row r="75" spans="1:28" x14ac:dyDescent="0.3">
      <c r="A75" s="169" t="s">
        <v>381</v>
      </c>
      <c r="B75" s="169" t="s">
        <v>416</v>
      </c>
      <c r="C75" s="162">
        <v>68318.25</v>
      </c>
      <c r="D75" s="102">
        <v>69851.925000000003</v>
      </c>
      <c r="E75" s="102">
        <v>71385.600000000006</v>
      </c>
      <c r="F75" s="102">
        <v>72919.275000000009</v>
      </c>
      <c r="G75" s="102">
        <v>74452.950000000012</v>
      </c>
      <c r="H75" s="102">
        <v>75986.625000000015</v>
      </c>
      <c r="I75" s="102">
        <v>77520.300000000017</v>
      </c>
      <c r="J75" s="102">
        <v>79053.97500000002</v>
      </c>
      <c r="K75" s="102">
        <v>80587.650000000023</v>
      </c>
      <c r="L75" s="102">
        <v>82121.325000000026</v>
      </c>
      <c r="M75" s="162">
        <v>83655</v>
      </c>
      <c r="N75" s="102">
        <v>85383.87</v>
      </c>
      <c r="O75" s="102">
        <v>87112.739999999991</v>
      </c>
      <c r="P75" s="102">
        <v>88841.609999999986</v>
      </c>
      <c r="Q75" s="102">
        <v>90570.479999999981</v>
      </c>
      <c r="R75" s="102">
        <v>92299.349999999977</v>
      </c>
      <c r="S75" s="102">
        <v>94028.219999999972</v>
      </c>
      <c r="T75" s="102">
        <v>95757.089999999967</v>
      </c>
      <c r="U75" s="102">
        <v>97485.959999999963</v>
      </c>
      <c r="V75" s="102">
        <v>99214.829999999958</v>
      </c>
      <c r="W75" s="102">
        <v>100943.7</v>
      </c>
      <c r="X75" s="102">
        <v>101953.137</v>
      </c>
      <c r="Y75" s="102">
        <v>102972.66837</v>
      </c>
      <c r="Z75" s="102">
        <v>104002.39505370001</v>
      </c>
      <c r="AA75" s="102">
        <v>105042.419004237</v>
      </c>
      <c r="AB75" s="102">
        <v>106092.84319427937</v>
      </c>
    </row>
    <row r="76" spans="1:28" x14ac:dyDescent="0.3">
      <c r="A76" s="169" t="s">
        <v>382</v>
      </c>
      <c r="B76" s="169" t="s">
        <v>423</v>
      </c>
      <c r="C76" s="162">
        <v>58558.5</v>
      </c>
      <c r="D76" s="102">
        <v>60510.45</v>
      </c>
      <c r="E76" s="102">
        <v>62462.399999999994</v>
      </c>
      <c r="F76" s="102">
        <v>64414.349999999991</v>
      </c>
      <c r="G76" s="102">
        <v>66366.299999999988</v>
      </c>
      <c r="H76" s="102">
        <v>68318.249999999985</v>
      </c>
      <c r="I76" s="102">
        <v>70270.199999999983</v>
      </c>
      <c r="J76" s="102">
        <v>72222.14999999998</v>
      </c>
      <c r="K76" s="102">
        <v>74174.099999999977</v>
      </c>
      <c r="L76" s="102">
        <v>76126.049999999974</v>
      </c>
      <c r="M76" s="162">
        <v>78078</v>
      </c>
      <c r="N76" s="102">
        <v>79416.479999999996</v>
      </c>
      <c r="O76" s="102">
        <v>80754.959999999992</v>
      </c>
      <c r="P76" s="102">
        <v>82093.439999999988</v>
      </c>
      <c r="Q76" s="102">
        <v>83431.919999999984</v>
      </c>
      <c r="R76" s="102">
        <v>84770.39999999998</v>
      </c>
      <c r="S76" s="102">
        <v>86108.879999999976</v>
      </c>
      <c r="T76" s="102">
        <v>87447.359999999971</v>
      </c>
      <c r="U76" s="102">
        <v>88785.839999999967</v>
      </c>
      <c r="V76" s="102">
        <v>90124.319999999963</v>
      </c>
      <c r="W76" s="102">
        <v>91462.799999999988</v>
      </c>
      <c r="X76" s="102">
        <v>92377.427999999985</v>
      </c>
      <c r="Y76" s="102">
        <v>93301.202279999983</v>
      </c>
      <c r="Z76" s="102">
        <v>94234.214302799985</v>
      </c>
      <c r="AA76" s="102">
        <v>95176.556445827984</v>
      </c>
      <c r="AB76" s="102">
        <v>96128.322010286269</v>
      </c>
    </row>
    <row r="77" spans="1:28" x14ac:dyDescent="0.3">
      <c r="A77" s="481" t="s">
        <v>0</v>
      </c>
      <c r="B77" s="169"/>
      <c r="C77" s="163">
        <v>126876.75</v>
      </c>
      <c r="D77" s="163">
        <v>130362.375</v>
      </c>
      <c r="E77" s="163">
        <v>133848</v>
      </c>
      <c r="F77" s="163">
        <v>137333.625</v>
      </c>
      <c r="G77" s="163">
        <v>140819.25</v>
      </c>
      <c r="H77" s="163">
        <v>144304.875</v>
      </c>
      <c r="I77" s="163">
        <v>147790.5</v>
      </c>
      <c r="J77" s="163">
        <v>151276.125</v>
      </c>
      <c r="K77" s="163">
        <v>154761.75</v>
      </c>
      <c r="L77" s="163">
        <v>158247.375</v>
      </c>
      <c r="M77" s="163">
        <v>161733</v>
      </c>
      <c r="N77" s="163">
        <v>164800.34999999998</v>
      </c>
      <c r="O77" s="163">
        <v>167867.69999999998</v>
      </c>
      <c r="P77" s="163">
        <v>170935.05</v>
      </c>
      <c r="Q77" s="163">
        <v>174002.39999999997</v>
      </c>
      <c r="R77" s="163">
        <v>177069.74999999994</v>
      </c>
      <c r="S77" s="163">
        <v>180137.09999999995</v>
      </c>
      <c r="T77" s="163">
        <v>183204.44999999995</v>
      </c>
      <c r="U77" s="163">
        <v>186271.79999999993</v>
      </c>
      <c r="V77" s="163">
        <v>189339.14999999991</v>
      </c>
      <c r="W77" s="163">
        <v>192406.5</v>
      </c>
      <c r="X77" s="163">
        <v>194330.565</v>
      </c>
      <c r="Y77" s="163">
        <v>196273.87065</v>
      </c>
      <c r="Z77" s="163">
        <v>198236.60935649998</v>
      </c>
      <c r="AA77" s="163">
        <v>200218.97545006499</v>
      </c>
      <c r="AB77" s="163">
        <v>202221.16520456562</v>
      </c>
    </row>
    <row r="78" spans="1:28" x14ac:dyDescent="0.3">
      <c r="A78" s="169"/>
      <c r="B78" s="169"/>
      <c r="C78" s="162"/>
      <c r="D78" s="102"/>
      <c r="E78" s="102"/>
      <c r="F78" s="102"/>
      <c r="G78" s="102"/>
      <c r="H78" s="102"/>
      <c r="I78" s="102"/>
      <c r="J78" s="102"/>
      <c r="K78" s="102"/>
      <c r="L78" s="102"/>
      <c r="M78" s="162"/>
      <c r="N78" s="102"/>
      <c r="O78" s="102"/>
      <c r="P78" s="102"/>
      <c r="Q78" s="102"/>
      <c r="R78" s="102"/>
      <c r="S78" s="102"/>
      <c r="T78" s="102"/>
      <c r="U78" s="102"/>
      <c r="V78" s="102"/>
      <c r="W78" s="102"/>
      <c r="X78" s="102"/>
      <c r="Y78" s="102"/>
      <c r="Z78" s="102"/>
      <c r="AA78" s="102"/>
      <c r="AB78" s="102"/>
    </row>
    <row r="79" spans="1:28" x14ac:dyDescent="0.3">
      <c r="A79" s="137" t="s">
        <v>527</v>
      </c>
      <c r="B79" s="137"/>
      <c r="C79" s="169"/>
      <c r="D79" s="169"/>
      <c r="E79" s="169"/>
      <c r="F79" s="169"/>
      <c r="G79" s="169"/>
      <c r="H79" s="169"/>
      <c r="I79" s="169"/>
      <c r="J79" s="169"/>
      <c r="K79" s="169"/>
      <c r="L79" s="169"/>
      <c r="M79" s="169"/>
      <c r="N79" s="169"/>
      <c r="O79" s="169"/>
      <c r="P79" s="169"/>
      <c r="Q79" s="169"/>
      <c r="R79" s="169"/>
    </row>
    <row r="80" spans="1:28" x14ac:dyDescent="0.3">
      <c r="A80" s="137"/>
      <c r="B80" s="137"/>
      <c r="C80" s="169"/>
      <c r="D80" s="169"/>
      <c r="E80" s="169"/>
      <c r="F80" s="169"/>
      <c r="G80" s="169"/>
      <c r="H80" s="169"/>
      <c r="I80" s="169"/>
      <c r="J80" s="169"/>
      <c r="K80" s="169"/>
      <c r="L80" s="169"/>
      <c r="M80" s="169"/>
      <c r="N80" s="169"/>
      <c r="O80" s="169"/>
      <c r="P80" s="169"/>
      <c r="Q80" s="169"/>
      <c r="R80" s="169"/>
    </row>
    <row r="81" spans="1:28" x14ac:dyDescent="0.3">
      <c r="A81" s="169" t="s">
        <v>384</v>
      </c>
      <c r="B81" s="169"/>
      <c r="C81" s="481">
        <v>2015</v>
      </c>
      <c r="D81" s="481">
        <v>2016</v>
      </c>
      <c r="E81" s="481">
        <v>2017</v>
      </c>
      <c r="F81" s="481">
        <v>2018</v>
      </c>
      <c r="G81" s="481">
        <v>2019</v>
      </c>
      <c r="H81" s="481">
        <v>2020</v>
      </c>
      <c r="I81" s="481">
        <v>2021</v>
      </c>
      <c r="J81" s="481">
        <v>2022</v>
      </c>
      <c r="K81" s="481">
        <v>2023</v>
      </c>
      <c r="L81" s="481">
        <v>2024</v>
      </c>
      <c r="M81" s="481">
        <v>2025</v>
      </c>
      <c r="N81" s="481">
        <v>2026</v>
      </c>
      <c r="O81" s="481">
        <v>2027</v>
      </c>
      <c r="P81" s="481">
        <v>2028</v>
      </c>
      <c r="Q81" s="481">
        <v>2029</v>
      </c>
      <c r="R81" s="481">
        <v>2030</v>
      </c>
      <c r="S81" s="481">
        <v>2031</v>
      </c>
      <c r="T81" s="481">
        <v>2032</v>
      </c>
      <c r="U81" s="481">
        <v>2033</v>
      </c>
      <c r="V81" s="481">
        <v>2034</v>
      </c>
      <c r="W81" s="481">
        <v>2035</v>
      </c>
      <c r="X81" s="481">
        <v>2036</v>
      </c>
      <c r="Y81" s="481">
        <v>2037</v>
      </c>
      <c r="Z81" s="481">
        <v>2038</v>
      </c>
      <c r="AA81" s="481">
        <v>2039</v>
      </c>
      <c r="AB81" s="481">
        <v>2040</v>
      </c>
    </row>
    <row r="82" spans="1:28" x14ac:dyDescent="0.3">
      <c r="A82" s="169" t="s">
        <v>381</v>
      </c>
      <c r="B82" s="169" t="s">
        <v>416</v>
      </c>
      <c r="C82" s="162">
        <v>82418.360869565222</v>
      </c>
      <c r="D82" s="102">
        <v>84324.24</v>
      </c>
      <c r="E82" s="102">
        <v>86230.119130434789</v>
      </c>
      <c r="F82" s="102">
        <v>88135.998260869572</v>
      </c>
      <c r="G82" s="102">
        <v>90041.877391304355</v>
      </c>
      <c r="H82" s="102">
        <v>91947.756521739138</v>
      </c>
      <c r="I82" s="102">
        <v>93853.635652173922</v>
      </c>
      <c r="J82" s="102">
        <v>95759.514782608705</v>
      </c>
      <c r="K82" s="102">
        <v>97665.393913043488</v>
      </c>
      <c r="L82" s="102">
        <v>99571.273043478272</v>
      </c>
      <c r="M82" s="162">
        <v>101477.15217391304</v>
      </c>
      <c r="N82" s="102">
        <v>103495.78369565216</v>
      </c>
      <c r="O82" s="102">
        <v>105514.41521739129</v>
      </c>
      <c r="P82" s="102">
        <v>107533.04673913041</v>
      </c>
      <c r="Q82" s="102">
        <v>109551.67826086954</v>
      </c>
      <c r="R82" s="102">
        <v>111570.30978260866</v>
      </c>
      <c r="S82" s="102">
        <v>113588.94130434778</v>
      </c>
      <c r="T82" s="102">
        <v>115607.57282608691</v>
      </c>
      <c r="U82" s="102">
        <v>117626.20434782603</v>
      </c>
      <c r="V82" s="102">
        <v>119644.83586956516</v>
      </c>
      <c r="W82" s="102">
        <v>121663.46739130432</v>
      </c>
      <c r="X82" s="102">
        <v>122880.10206521736</v>
      </c>
      <c r="Y82" s="102">
        <v>124108.90308586953</v>
      </c>
      <c r="Z82" s="102">
        <v>125349.99211672823</v>
      </c>
      <c r="AA82" s="102">
        <v>126603.49203789551</v>
      </c>
      <c r="AB82" s="102">
        <v>127869.52695827447</v>
      </c>
    </row>
    <row r="83" spans="1:28" x14ac:dyDescent="0.3">
      <c r="A83" s="169" t="s">
        <v>382</v>
      </c>
      <c r="B83" s="169" t="s">
        <v>423</v>
      </c>
      <c r="C83" s="162">
        <v>78781.186956521735</v>
      </c>
      <c r="D83" s="102">
        <v>80308.799999999988</v>
      </c>
      <c r="E83" s="102">
        <v>81836.413043478242</v>
      </c>
      <c r="F83" s="102">
        <v>83364.026086956495</v>
      </c>
      <c r="G83" s="102">
        <v>84891.639130434749</v>
      </c>
      <c r="H83" s="102">
        <v>86419.252173913002</v>
      </c>
      <c r="I83" s="102">
        <v>87946.865217391256</v>
      </c>
      <c r="J83" s="102">
        <v>89474.47826086951</v>
      </c>
      <c r="K83" s="102">
        <v>91002.091304347763</v>
      </c>
      <c r="L83" s="102">
        <v>92529.704347826017</v>
      </c>
      <c r="M83" s="162">
        <v>94057.317391304343</v>
      </c>
      <c r="N83" s="102">
        <v>95821.346739130429</v>
      </c>
      <c r="O83" s="102">
        <v>97585.376086956516</v>
      </c>
      <c r="P83" s="102">
        <v>99349.405434782602</v>
      </c>
      <c r="Q83" s="102">
        <v>101113.43478260869</v>
      </c>
      <c r="R83" s="102">
        <v>102877.46413043478</v>
      </c>
      <c r="S83" s="102">
        <v>104641.49347826086</v>
      </c>
      <c r="T83" s="102">
        <v>106405.52282608695</v>
      </c>
      <c r="U83" s="102">
        <v>108169.55217391303</v>
      </c>
      <c r="V83" s="102">
        <v>109933.58152173912</v>
      </c>
      <c r="W83" s="102">
        <v>111697.61086956522</v>
      </c>
      <c r="X83" s="102">
        <v>112814.58697826088</v>
      </c>
      <c r="Y83" s="102">
        <v>113942.7328480435</v>
      </c>
      <c r="Z83" s="102">
        <v>115082.16017652393</v>
      </c>
      <c r="AA83" s="102">
        <v>116232.98177828918</v>
      </c>
      <c r="AB83" s="102">
        <v>117395.31159607208</v>
      </c>
    </row>
    <row r="84" spans="1:28" x14ac:dyDescent="0.3">
      <c r="A84" s="481" t="s">
        <v>0</v>
      </c>
      <c r="B84" s="169"/>
      <c r="C84" s="163">
        <v>161199.54782608696</v>
      </c>
      <c r="D84" s="163">
        <v>164633.03999999998</v>
      </c>
      <c r="E84" s="163">
        <v>168066.53217391303</v>
      </c>
      <c r="F84" s="163">
        <v>171500.02434782608</v>
      </c>
      <c r="G84" s="163">
        <v>174933.5165217391</v>
      </c>
      <c r="H84" s="163">
        <v>178367.00869565213</v>
      </c>
      <c r="I84" s="163">
        <v>181800.50086956518</v>
      </c>
      <c r="J84" s="163">
        <v>185233.99304347823</v>
      </c>
      <c r="K84" s="163">
        <v>188667.48521739125</v>
      </c>
      <c r="L84" s="163">
        <v>192100.97739130427</v>
      </c>
      <c r="M84" s="163">
        <v>195534.46956521738</v>
      </c>
      <c r="N84" s="163">
        <v>199317.13043478259</v>
      </c>
      <c r="O84" s="163">
        <v>203099.7913043478</v>
      </c>
      <c r="P84" s="163">
        <v>206882.45217391301</v>
      </c>
      <c r="Q84" s="163">
        <v>210665.11304347822</v>
      </c>
      <c r="R84" s="163">
        <v>214447.77391304343</v>
      </c>
      <c r="S84" s="163">
        <v>218230.43478260865</v>
      </c>
      <c r="T84" s="163">
        <v>222013.09565217386</v>
      </c>
      <c r="U84" s="163">
        <v>225795.75652173907</v>
      </c>
      <c r="V84" s="163">
        <v>229578.41739130428</v>
      </c>
      <c r="W84" s="163">
        <v>233361.07826086954</v>
      </c>
      <c r="X84" s="163">
        <v>235694.68904347823</v>
      </c>
      <c r="Y84" s="163">
        <v>238051.63593391303</v>
      </c>
      <c r="Z84" s="163">
        <v>240432.15229325218</v>
      </c>
      <c r="AA84" s="163">
        <v>242836.47381618468</v>
      </c>
      <c r="AB84" s="163">
        <v>245264.83855434653</v>
      </c>
    </row>
    <row r="85" spans="1:28" x14ac:dyDescent="0.3">
      <c r="A85" s="169"/>
      <c r="B85" s="169"/>
      <c r="C85" s="162"/>
      <c r="D85" s="102"/>
      <c r="E85" s="102"/>
      <c r="F85" s="102"/>
      <c r="G85" s="102"/>
      <c r="H85" s="102"/>
      <c r="I85" s="102"/>
      <c r="J85" s="102"/>
      <c r="K85" s="102"/>
      <c r="L85" s="102"/>
      <c r="M85" s="162"/>
      <c r="N85" s="102"/>
      <c r="O85" s="102"/>
      <c r="P85" s="102"/>
      <c r="Q85" s="102"/>
      <c r="R85" s="102"/>
      <c r="S85" s="102"/>
      <c r="T85" s="102"/>
      <c r="U85" s="102"/>
      <c r="V85" s="102"/>
      <c r="W85" s="102"/>
      <c r="X85" s="102"/>
      <c r="Y85" s="102"/>
      <c r="Z85" s="102"/>
      <c r="AA85" s="102"/>
      <c r="AB85" s="102"/>
    </row>
    <row r="86" spans="1:28" x14ac:dyDescent="0.3">
      <c r="A86" s="137" t="s">
        <v>528</v>
      </c>
      <c r="B86" s="137"/>
      <c r="C86" s="169"/>
      <c r="D86" s="169"/>
      <c r="E86" s="169"/>
      <c r="F86" s="169"/>
      <c r="G86" s="169"/>
      <c r="H86" s="169"/>
      <c r="I86" s="169"/>
      <c r="J86" s="169"/>
      <c r="K86" s="169"/>
      <c r="L86" s="169"/>
      <c r="M86" s="169"/>
      <c r="N86" s="169"/>
      <c r="O86" s="169"/>
      <c r="P86" s="169"/>
      <c r="Q86" s="169"/>
      <c r="R86" s="169"/>
    </row>
    <row r="87" spans="1:28" x14ac:dyDescent="0.3">
      <c r="A87" s="137"/>
      <c r="B87" s="137"/>
      <c r="C87" s="169"/>
      <c r="D87" s="169"/>
      <c r="E87" s="169"/>
      <c r="F87" s="169"/>
      <c r="G87" s="169"/>
      <c r="H87" s="169"/>
      <c r="I87" s="169"/>
      <c r="J87" s="169"/>
      <c r="K87" s="169"/>
      <c r="L87" s="169"/>
      <c r="M87" s="169"/>
      <c r="N87" s="169"/>
      <c r="O87" s="169"/>
      <c r="P87" s="169"/>
      <c r="Q87" s="169"/>
      <c r="R87" s="169"/>
    </row>
    <row r="88" spans="1:28" x14ac:dyDescent="0.3">
      <c r="A88" s="169" t="s">
        <v>384</v>
      </c>
      <c r="B88" s="169"/>
      <c r="C88" s="481">
        <v>2015</v>
      </c>
      <c r="D88" s="481">
        <v>2016</v>
      </c>
      <c r="E88" s="481">
        <v>2017</v>
      </c>
      <c r="F88" s="481">
        <v>2018</v>
      </c>
      <c r="G88" s="481">
        <v>2019</v>
      </c>
      <c r="H88" s="481">
        <v>2020</v>
      </c>
      <c r="I88" s="481">
        <v>2021</v>
      </c>
      <c r="J88" s="481">
        <v>2022</v>
      </c>
      <c r="K88" s="481">
        <v>2023</v>
      </c>
      <c r="L88" s="481">
        <v>2024</v>
      </c>
      <c r="M88" s="481">
        <v>2025</v>
      </c>
      <c r="N88" s="481">
        <v>2026</v>
      </c>
      <c r="O88" s="481">
        <v>2027</v>
      </c>
      <c r="P88" s="481">
        <v>2028</v>
      </c>
      <c r="Q88" s="481">
        <v>2029</v>
      </c>
      <c r="R88" s="481">
        <v>2030</v>
      </c>
      <c r="S88" s="481">
        <v>2031</v>
      </c>
      <c r="T88" s="481">
        <v>2032</v>
      </c>
      <c r="U88" s="481">
        <v>2033</v>
      </c>
      <c r="V88" s="481">
        <v>2034</v>
      </c>
      <c r="W88" s="481">
        <v>2035</v>
      </c>
      <c r="X88" s="481">
        <v>2036</v>
      </c>
      <c r="Y88" s="481">
        <v>2037</v>
      </c>
      <c r="Z88" s="481">
        <v>2038</v>
      </c>
      <c r="AA88" s="481">
        <v>2039</v>
      </c>
      <c r="AB88" s="481">
        <v>2040</v>
      </c>
    </row>
    <row r="89" spans="1:28" x14ac:dyDescent="0.3">
      <c r="A89" s="169" t="s">
        <v>381</v>
      </c>
      <c r="B89" s="169" t="s">
        <v>416</v>
      </c>
      <c r="C89" s="162">
        <v>137194.19999999998</v>
      </c>
      <c r="D89" s="102">
        <v>140010.58499999999</v>
      </c>
      <c r="E89" s="102">
        <v>142826.97</v>
      </c>
      <c r="F89" s="102">
        <v>145643.35500000001</v>
      </c>
      <c r="G89" s="102">
        <v>148459.74000000002</v>
      </c>
      <c r="H89" s="102">
        <v>151276.12500000003</v>
      </c>
      <c r="I89" s="102">
        <v>154092.51000000004</v>
      </c>
      <c r="J89" s="102">
        <v>156908.89500000005</v>
      </c>
      <c r="K89" s="102">
        <v>159725.28000000006</v>
      </c>
      <c r="L89" s="102">
        <v>162541.66500000007</v>
      </c>
      <c r="M89" s="162">
        <v>165358.04999999999</v>
      </c>
      <c r="N89" s="102">
        <v>168035.00999999998</v>
      </c>
      <c r="O89" s="102">
        <v>170711.96999999997</v>
      </c>
      <c r="P89" s="102">
        <v>173388.92999999996</v>
      </c>
      <c r="Q89" s="102">
        <v>176065.88999999996</v>
      </c>
      <c r="R89" s="102">
        <v>178742.84999999995</v>
      </c>
      <c r="S89" s="102">
        <v>181419.80999999994</v>
      </c>
      <c r="T89" s="102">
        <v>184096.76999999993</v>
      </c>
      <c r="U89" s="102">
        <v>186773.72999999992</v>
      </c>
      <c r="V89" s="102">
        <v>189450.68999999992</v>
      </c>
      <c r="W89" s="102">
        <v>192127.65</v>
      </c>
      <c r="X89" s="102">
        <v>194048.9265</v>
      </c>
      <c r="Y89" s="102">
        <v>195989.41576500001</v>
      </c>
      <c r="Z89" s="102">
        <v>197949.30992265002</v>
      </c>
      <c r="AA89" s="102">
        <v>199928.80302187652</v>
      </c>
      <c r="AB89" s="102">
        <v>201928.09105209529</v>
      </c>
    </row>
    <row r="90" spans="1:28" x14ac:dyDescent="0.3">
      <c r="A90" s="169" t="s">
        <v>382</v>
      </c>
      <c r="B90" s="169" t="s">
        <v>423</v>
      </c>
      <c r="C90" s="162">
        <v>163963.79999999999</v>
      </c>
      <c r="D90" s="102">
        <v>165330.16499999998</v>
      </c>
      <c r="E90" s="102">
        <v>166696.52999999997</v>
      </c>
      <c r="F90" s="102">
        <v>168062.89499999996</v>
      </c>
      <c r="G90" s="102">
        <v>169429.25999999995</v>
      </c>
      <c r="H90" s="102">
        <v>170795.62499999994</v>
      </c>
      <c r="I90" s="102">
        <v>172161.98999999993</v>
      </c>
      <c r="J90" s="102">
        <v>173528.35499999992</v>
      </c>
      <c r="K90" s="102">
        <v>174894.71999999991</v>
      </c>
      <c r="L90" s="102">
        <v>176261.0849999999</v>
      </c>
      <c r="M90" s="162">
        <v>177627.45</v>
      </c>
      <c r="N90" s="102">
        <v>180192.87</v>
      </c>
      <c r="O90" s="102">
        <v>182758.28999999998</v>
      </c>
      <c r="P90" s="102">
        <v>185323.70999999996</v>
      </c>
      <c r="Q90" s="102">
        <v>187889.12999999995</v>
      </c>
      <c r="R90" s="102">
        <v>190454.54999999993</v>
      </c>
      <c r="S90" s="102">
        <v>193019.96999999991</v>
      </c>
      <c r="T90" s="102">
        <v>195585.3899999999</v>
      </c>
      <c r="U90" s="102">
        <v>198150.80999999988</v>
      </c>
      <c r="V90" s="102">
        <v>200716.22999999986</v>
      </c>
      <c r="W90" s="102">
        <v>203281.65</v>
      </c>
      <c r="X90" s="102">
        <v>205314.46650000001</v>
      </c>
      <c r="Y90" s="102">
        <v>207367.61116500001</v>
      </c>
      <c r="Z90" s="102">
        <v>209441.28727665002</v>
      </c>
      <c r="AA90" s="102">
        <v>211535.70014941652</v>
      </c>
      <c r="AB90" s="102">
        <v>213651.0571509107</v>
      </c>
    </row>
    <row r="91" spans="1:28" x14ac:dyDescent="0.3">
      <c r="A91" s="481" t="s">
        <v>0</v>
      </c>
      <c r="B91" s="169"/>
      <c r="C91" s="163">
        <v>301158</v>
      </c>
      <c r="D91" s="163">
        <v>305340.75</v>
      </c>
      <c r="E91" s="163">
        <v>309523.5</v>
      </c>
      <c r="F91" s="163">
        <v>313706.25</v>
      </c>
      <c r="G91" s="163">
        <v>317889</v>
      </c>
      <c r="H91" s="163">
        <v>322071.75</v>
      </c>
      <c r="I91" s="163">
        <v>326254.5</v>
      </c>
      <c r="J91" s="163">
        <v>330437.25</v>
      </c>
      <c r="K91" s="163">
        <v>334620</v>
      </c>
      <c r="L91" s="163">
        <v>338802.75</v>
      </c>
      <c r="M91" s="163">
        <v>342985.5</v>
      </c>
      <c r="N91" s="163">
        <v>348227.88</v>
      </c>
      <c r="O91" s="163">
        <v>353470.25999999995</v>
      </c>
      <c r="P91" s="163">
        <v>358712.6399999999</v>
      </c>
      <c r="Q91" s="163">
        <v>363955.0199999999</v>
      </c>
      <c r="R91" s="163">
        <v>369197.39999999991</v>
      </c>
      <c r="S91" s="163">
        <v>374439.77999999985</v>
      </c>
      <c r="T91" s="163">
        <v>379682.1599999998</v>
      </c>
      <c r="U91" s="163">
        <v>384924.5399999998</v>
      </c>
      <c r="V91" s="163">
        <v>390166.91999999981</v>
      </c>
      <c r="W91" s="163">
        <v>395409.3</v>
      </c>
      <c r="X91" s="163">
        <v>399363.39300000004</v>
      </c>
      <c r="Y91" s="163">
        <v>403357.02693000005</v>
      </c>
      <c r="Z91" s="163">
        <v>407390.59719930007</v>
      </c>
      <c r="AA91" s="163">
        <v>411464.50317129306</v>
      </c>
      <c r="AB91" s="163">
        <v>415579.14820300601</v>
      </c>
    </row>
    <row r="92" spans="1:28" x14ac:dyDescent="0.3">
      <c r="A92" s="169"/>
      <c r="B92" s="169"/>
      <c r="C92" s="169"/>
      <c r="D92" s="169"/>
      <c r="E92" s="169"/>
      <c r="F92" s="169"/>
      <c r="G92" s="169"/>
      <c r="H92" s="169"/>
      <c r="I92" s="169"/>
      <c r="J92" s="169"/>
      <c r="K92" s="169"/>
      <c r="L92" s="169"/>
      <c r="M92" s="169"/>
      <c r="N92" s="169"/>
      <c r="O92" s="169"/>
      <c r="P92" s="169"/>
      <c r="Q92" s="169"/>
      <c r="R92" s="169"/>
    </row>
    <row r="93" spans="1:28" x14ac:dyDescent="0.3">
      <c r="A93" s="137" t="s">
        <v>532</v>
      </c>
      <c r="B93" s="137"/>
      <c r="C93" s="169"/>
      <c r="D93" s="169"/>
      <c r="E93" s="169"/>
      <c r="F93" s="169"/>
      <c r="G93" s="169"/>
      <c r="H93" s="169"/>
      <c r="I93" s="169"/>
      <c r="J93" s="169"/>
      <c r="K93" s="169"/>
      <c r="L93" s="169"/>
      <c r="M93" s="169"/>
      <c r="N93" s="169"/>
      <c r="O93" s="169"/>
      <c r="P93" s="169"/>
      <c r="Q93" s="169"/>
      <c r="R93" s="169"/>
    </row>
    <row r="94" spans="1:28" x14ac:dyDescent="0.3">
      <c r="A94" s="137"/>
      <c r="B94" s="137"/>
      <c r="C94" s="169"/>
      <c r="D94" s="169"/>
      <c r="E94" s="169"/>
      <c r="F94" s="169"/>
      <c r="G94" s="169"/>
      <c r="H94" s="169"/>
      <c r="I94" s="169"/>
      <c r="J94" s="169"/>
      <c r="K94" s="169"/>
      <c r="L94" s="169"/>
      <c r="M94" s="169"/>
      <c r="N94" s="169"/>
      <c r="O94" s="169"/>
      <c r="P94" s="169"/>
      <c r="Q94" s="169"/>
      <c r="R94" s="169"/>
    </row>
    <row r="95" spans="1:28" x14ac:dyDescent="0.3">
      <c r="A95" s="169" t="s">
        <v>384</v>
      </c>
      <c r="B95" s="169"/>
      <c r="C95" s="481">
        <v>2015</v>
      </c>
      <c r="D95" s="481">
        <v>2016</v>
      </c>
      <c r="E95" s="481">
        <v>2017</v>
      </c>
      <c r="F95" s="481">
        <v>2018</v>
      </c>
      <c r="G95" s="481">
        <v>2019</v>
      </c>
      <c r="H95" s="481">
        <v>2020</v>
      </c>
      <c r="I95" s="481">
        <v>2021</v>
      </c>
      <c r="J95" s="481">
        <v>2022</v>
      </c>
      <c r="K95" s="481">
        <v>2023</v>
      </c>
      <c r="L95" s="481">
        <v>2024</v>
      </c>
      <c r="M95" s="481">
        <v>2025</v>
      </c>
      <c r="N95" s="481">
        <v>2026</v>
      </c>
      <c r="O95" s="481">
        <v>2027</v>
      </c>
      <c r="P95" s="481">
        <v>2028</v>
      </c>
      <c r="Q95" s="481">
        <v>2029</v>
      </c>
      <c r="R95" s="481">
        <v>2030</v>
      </c>
      <c r="S95" s="481">
        <v>2031</v>
      </c>
      <c r="T95" s="481">
        <v>2032</v>
      </c>
      <c r="U95" s="481">
        <v>2033</v>
      </c>
      <c r="V95" s="481">
        <v>2034</v>
      </c>
      <c r="W95" s="481">
        <v>2035</v>
      </c>
      <c r="X95" s="481">
        <v>2036</v>
      </c>
      <c r="Y95" s="481">
        <v>2037</v>
      </c>
      <c r="Z95" s="481">
        <v>2038</v>
      </c>
      <c r="AA95" s="481">
        <v>2039</v>
      </c>
      <c r="AB95" s="481">
        <v>2040</v>
      </c>
    </row>
    <row r="96" spans="1:28" x14ac:dyDescent="0.3">
      <c r="A96" s="169" t="s">
        <v>381</v>
      </c>
      <c r="B96" s="169" t="s">
        <v>416</v>
      </c>
      <c r="C96" s="162">
        <v>137363.93478260867</v>
      </c>
      <c r="D96" s="102">
        <v>140540.39999999997</v>
      </c>
      <c r="E96" s="102">
        <v>143716.86521739129</v>
      </c>
      <c r="F96" s="102">
        <v>146893.33043478261</v>
      </c>
      <c r="G96" s="102">
        <v>150069.79565217393</v>
      </c>
      <c r="H96" s="102">
        <v>153246.26086956525</v>
      </c>
      <c r="I96" s="102">
        <v>156422.72608695657</v>
      </c>
      <c r="J96" s="102">
        <v>159599.19130434789</v>
      </c>
      <c r="K96" s="102">
        <v>162775.65652173921</v>
      </c>
      <c r="L96" s="102">
        <v>165952.12173913053</v>
      </c>
      <c r="M96" s="162">
        <v>169128.58695652173</v>
      </c>
      <c r="N96" s="102">
        <v>172492.97282608695</v>
      </c>
      <c r="O96" s="102">
        <v>175857.35869565216</v>
      </c>
      <c r="P96" s="102">
        <v>179221.74456521738</v>
      </c>
      <c r="Q96" s="102">
        <v>182586.13043478259</v>
      </c>
      <c r="R96" s="102">
        <v>185950.51630434781</v>
      </c>
      <c r="S96" s="102">
        <v>189314.90217391303</v>
      </c>
      <c r="T96" s="102">
        <v>192679.28804347824</v>
      </c>
      <c r="U96" s="102">
        <v>196043.67391304346</v>
      </c>
      <c r="V96" s="102">
        <v>199408.05978260867</v>
      </c>
      <c r="W96" s="102">
        <v>202772.44565217389</v>
      </c>
      <c r="X96" s="102">
        <v>204800.17010869563</v>
      </c>
      <c r="Y96" s="102">
        <v>206848.17180978259</v>
      </c>
      <c r="Z96" s="102">
        <v>208916.65352788041</v>
      </c>
      <c r="AA96" s="102">
        <v>211005.82006315922</v>
      </c>
      <c r="AB96" s="102">
        <v>213115.8782637908</v>
      </c>
    </row>
    <row r="97" spans="1:28" x14ac:dyDescent="0.3">
      <c r="A97" s="169" t="s">
        <v>382</v>
      </c>
      <c r="B97" s="169" t="s">
        <v>423</v>
      </c>
      <c r="C97" s="162">
        <v>131301.97826086954</v>
      </c>
      <c r="D97" s="102">
        <v>133847.99999999997</v>
      </c>
      <c r="E97" s="102">
        <v>136394.0217391304</v>
      </c>
      <c r="F97" s="102">
        <v>138940.04347826084</v>
      </c>
      <c r="G97" s="102">
        <v>141486.06521739127</v>
      </c>
      <c r="H97" s="102">
        <v>144032.0869565217</v>
      </c>
      <c r="I97" s="102">
        <v>146578.10869565213</v>
      </c>
      <c r="J97" s="102">
        <v>149124.13043478256</v>
      </c>
      <c r="K97" s="102">
        <v>151670.152173913</v>
      </c>
      <c r="L97" s="102">
        <v>154216.17391304343</v>
      </c>
      <c r="M97" s="162">
        <v>156762.19565217389</v>
      </c>
      <c r="N97" s="102">
        <v>159702.24456521738</v>
      </c>
      <c r="O97" s="102">
        <v>162642.29347826086</v>
      </c>
      <c r="P97" s="102">
        <v>165582.34239130435</v>
      </c>
      <c r="Q97" s="102">
        <v>168522.39130434784</v>
      </c>
      <c r="R97" s="102">
        <v>171462.44021739133</v>
      </c>
      <c r="S97" s="102">
        <v>174402.48913043481</v>
      </c>
      <c r="T97" s="102">
        <v>177342.5380434783</v>
      </c>
      <c r="U97" s="102">
        <v>180282.58695652179</v>
      </c>
      <c r="V97" s="102">
        <v>183222.63586956527</v>
      </c>
      <c r="W97" s="102">
        <v>186162.68478260867</v>
      </c>
      <c r="X97" s="102">
        <v>188024.31163043476</v>
      </c>
      <c r="Y97" s="102">
        <v>189904.5547467391</v>
      </c>
      <c r="Z97" s="102">
        <v>191803.6002942065</v>
      </c>
      <c r="AA97" s="102">
        <v>193721.63629714857</v>
      </c>
      <c r="AB97" s="102">
        <v>195658.85266012006</v>
      </c>
    </row>
    <row r="98" spans="1:28" x14ac:dyDescent="0.3">
      <c r="A98" s="481" t="s">
        <v>0</v>
      </c>
      <c r="B98" s="169"/>
      <c r="C98" s="163">
        <v>268665.91304347821</v>
      </c>
      <c r="D98" s="163">
        <v>274388.39999999991</v>
      </c>
      <c r="E98" s="163">
        <v>280110.88695652166</v>
      </c>
      <c r="F98" s="163">
        <v>285833.37391304341</v>
      </c>
      <c r="G98" s="163">
        <v>291555.86086956516</v>
      </c>
      <c r="H98" s="163">
        <v>297278.34782608692</v>
      </c>
      <c r="I98" s="163">
        <v>303000.83478260867</v>
      </c>
      <c r="J98" s="163">
        <v>308723.32173913042</v>
      </c>
      <c r="K98" s="163">
        <v>314445.80869565217</v>
      </c>
      <c r="L98" s="163">
        <v>320168.29565217393</v>
      </c>
      <c r="M98" s="163">
        <v>325890.78260869562</v>
      </c>
      <c r="N98" s="163">
        <v>332195.21739130432</v>
      </c>
      <c r="O98" s="163">
        <v>338499.65217391303</v>
      </c>
      <c r="P98" s="163">
        <v>344804.08695652173</v>
      </c>
      <c r="Q98" s="163">
        <v>351108.52173913043</v>
      </c>
      <c r="R98" s="163">
        <v>357412.95652173914</v>
      </c>
      <c r="S98" s="163">
        <v>363717.39130434784</v>
      </c>
      <c r="T98" s="163">
        <v>370021.82608695654</v>
      </c>
      <c r="U98" s="163">
        <v>376326.26086956525</v>
      </c>
      <c r="V98" s="163">
        <v>382630.69565217395</v>
      </c>
      <c r="W98" s="163">
        <v>388935.13043478259</v>
      </c>
      <c r="X98" s="163">
        <v>392824.48173913039</v>
      </c>
      <c r="Y98" s="163">
        <v>396752.72655652172</v>
      </c>
      <c r="Z98" s="163">
        <v>400720.2538220869</v>
      </c>
      <c r="AA98" s="163">
        <v>404727.45636030775</v>
      </c>
      <c r="AB98" s="163">
        <v>408774.73092391086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D10"/>
  <sheetViews>
    <sheetView workbookViewId="0">
      <selection activeCell="A11" sqref="A11"/>
    </sheetView>
  </sheetViews>
  <sheetFormatPr defaultRowHeight="14.4" x14ac:dyDescent="0.3"/>
  <cols>
    <col min="1" max="1" width="26.44140625" bestFit="1" customWidth="1"/>
    <col min="4" max="4" width="17.6640625" bestFit="1" customWidth="1"/>
  </cols>
  <sheetData>
    <row r="1" spans="1:4" ht="18" x14ac:dyDescent="0.35">
      <c r="A1" s="83" t="s">
        <v>349</v>
      </c>
    </row>
    <row r="3" spans="1:4" x14ac:dyDescent="0.3">
      <c r="A3" t="s">
        <v>446</v>
      </c>
      <c r="B3" s="46">
        <v>13.45</v>
      </c>
      <c r="C3" t="s">
        <v>342</v>
      </c>
      <c r="D3" t="s">
        <v>448</v>
      </c>
    </row>
    <row r="4" spans="1:4" x14ac:dyDescent="0.3">
      <c r="A4" t="s">
        <v>447</v>
      </c>
      <c r="B4" s="46">
        <v>12.9</v>
      </c>
      <c r="C4" t="s">
        <v>342</v>
      </c>
    </row>
    <row r="5" spans="1:4" x14ac:dyDescent="0.3">
      <c r="A5" t="s">
        <v>445</v>
      </c>
    </row>
    <row r="7" spans="1:4" x14ac:dyDescent="0.3">
      <c r="A7" t="s">
        <v>179</v>
      </c>
      <c r="B7">
        <v>260</v>
      </c>
    </row>
    <row r="9" spans="1:4" x14ac:dyDescent="0.3">
      <c r="A9" t="s">
        <v>541</v>
      </c>
      <c r="B9">
        <v>15</v>
      </c>
    </row>
    <row r="10" spans="1:4" x14ac:dyDescent="0.3">
      <c r="A10" t="s">
        <v>714</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89"/>
  <sheetViews>
    <sheetView defaultGridColor="0" colorId="22" zoomScale="87" workbookViewId="0">
      <pane xSplit="1" ySplit="5" topLeftCell="B69" activePane="bottomRight" state="frozenSplit"/>
      <selection pane="topRight" activeCell="B1" sqref="B1"/>
      <selection pane="bottomLeft" activeCell="A8" sqref="A8"/>
      <selection pane="bottomRight" activeCell="A81" sqref="A81"/>
    </sheetView>
  </sheetViews>
  <sheetFormatPr defaultRowHeight="14.4" x14ac:dyDescent="0.3"/>
  <cols>
    <col min="1" max="1" width="15.6640625" style="138" customWidth="1"/>
    <col min="2" max="16" width="11.6640625" customWidth="1"/>
    <col min="257" max="257" width="15.6640625" customWidth="1"/>
    <col min="258" max="272" width="11.6640625" customWidth="1"/>
    <col min="513" max="513" width="15.6640625" customWidth="1"/>
    <col min="514" max="528" width="11.6640625" customWidth="1"/>
    <col min="769" max="769" width="15.6640625" customWidth="1"/>
    <col min="770" max="784" width="11.6640625" customWidth="1"/>
    <col min="1025" max="1025" width="15.6640625" customWidth="1"/>
    <col min="1026" max="1040" width="11.6640625" customWidth="1"/>
    <col min="1281" max="1281" width="15.6640625" customWidth="1"/>
    <col min="1282" max="1296" width="11.6640625" customWidth="1"/>
    <col min="1537" max="1537" width="15.6640625" customWidth="1"/>
    <col min="1538" max="1552" width="11.6640625" customWidth="1"/>
    <col min="1793" max="1793" width="15.6640625" customWidth="1"/>
    <col min="1794" max="1808" width="11.6640625" customWidth="1"/>
    <col min="2049" max="2049" width="15.6640625" customWidth="1"/>
    <col min="2050" max="2064" width="11.6640625" customWidth="1"/>
    <col min="2305" max="2305" width="15.6640625" customWidth="1"/>
    <col min="2306" max="2320" width="11.6640625" customWidth="1"/>
    <col min="2561" max="2561" width="15.6640625" customWidth="1"/>
    <col min="2562" max="2576" width="11.6640625" customWidth="1"/>
    <col min="2817" max="2817" width="15.6640625" customWidth="1"/>
    <col min="2818" max="2832" width="11.6640625" customWidth="1"/>
    <col min="3073" max="3073" width="15.6640625" customWidth="1"/>
    <col min="3074" max="3088" width="11.6640625" customWidth="1"/>
    <col min="3329" max="3329" width="15.6640625" customWidth="1"/>
    <col min="3330" max="3344" width="11.6640625" customWidth="1"/>
    <col min="3585" max="3585" width="15.6640625" customWidth="1"/>
    <col min="3586" max="3600" width="11.6640625" customWidth="1"/>
    <col min="3841" max="3841" width="15.6640625" customWidth="1"/>
    <col min="3842" max="3856" width="11.6640625" customWidth="1"/>
    <col min="4097" max="4097" width="15.6640625" customWidth="1"/>
    <col min="4098" max="4112" width="11.6640625" customWidth="1"/>
    <col min="4353" max="4353" width="15.6640625" customWidth="1"/>
    <col min="4354" max="4368" width="11.6640625" customWidth="1"/>
    <col min="4609" max="4609" width="15.6640625" customWidth="1"/>
    <col min="4610" max="4624" width="11.6640625" customWidth="1"/>
    <col min="4865" max="4865" width="15.6640625" customWidth="1"/>
    <col min="4866" max="4880" width="11.6640625" customWidth="1"/>
    <col min="5121" max="5121" width="15.6640625" customWidth="1"/>
    <col min="5122" max="5136" width="11.6640625" customWidth="1"/>
    <col min="5377" max="5377" width="15.6640625" customWidth="1"/>
    <col min="5378" max="5392" width="11.6640625" customWidth="1"/>
    <col min="5633" max="5633" width="15.6640625" customWidth="1"/>
    <col min="5634" max="5648" width="11.6640625" customWidth="1"/>
    <col min="5889" max="5889" width="15.6640625" customWidth="1"/>
    <col min="5890" max="5904" width="11.6640625" customWidth="1"/>
    <col min="6145" max="6145" width="15.6640625" customWidth="1"/>
    <col min="6146" max="6160" width="11.6640625" customWidth="1"/>
    <col min="6401" max="6401" width="15.6640625" customWidth="1"/>
    <col min="6402" max="6416" width="11.6640625" customWidth="1"/>
    <col min="6657" max="6657" width="15.6640625" customWidth="1"/>
    <col min="6658" max="6672" width="11.6640625" customWidth="1"/>
    <col min="6913" max="6913" width="15.6640625" customWidth="1"/>
    <col min="6914" max="6928" width="11.6640625" customWidth="1"/>
    <col min="7169" max="7169" width="15.6640625" customWidth="1"/>
    <col min="7170" max="7184" width="11.6640625" customWidth="1"/>
    <col min="7425" max="7425" width="15.6640625" customWidth="1"/>
    <col min="7426" max="7440" width="11.6640625" customWidth="1"/>
    <col min="7681" max="7681" width="15.6640625" customWidth="1"/>
    <col min="7682" max="7696" width="11.6640625" customWidth="1"/>
    <col min="7937" max="7937" width="15.6640625" customWidth="1"/>
    <col min="7938" max="7952" width="11.6640625" customWidth="1"/>
    <col min="8193" max="8193" width="15.6640625" customWidth="1"/>
    <col min="8194" max="8208" width="11.6640625" customWidth="1"/>
    <col min="8449" max="8449" width="15.6640625" customWidth="1"/>
    <col min="8450" max="8464" width="11.6640625" customWidth="1"/>
    <col min="8705" max="8705" width="15.6640625" customWidth="1"/>
    <col min="8706" max="8720" width="11.6640625" customWidth="1"/>
    <col min="8961" max="8961" width="15.6640625" customWidth="1"/>
    <col min="8962" max="8976" width="11.6640625" customWidth="1"/>
    <col min="9217" max="9217" width="15.6640625" customWidth="1"/>
    <col min="9218" max="9232" width="11.6640625" customWidth="1"/>
    <col min="9473" max="9473" width="15.6640625" customWidth="1"/>
    <col min="9474" max="9488" width="11.6640625" customWidth="1"/>
    <col min="9729" max="9729" width="15.6640625" customWidth="1"/>
    <col min="9730" max="9744" width="11.6640625" customWidth="1"/>
    <col min="9985" max="9985" width="15.6640625" customWidth="1"/>
    <col min="9986" max="10000" width="11.6640625" customWidth="1"/>
    <col min="10241" max="10241" width="15.6640625" customWidth="1"/>
    <col min="10242" max="10256" width="11.6640625" customWidth="1"/>
    <col min="10497" max="10497" width="15.6640625" customWidth="1"/>
    <col min="10498" max="10512" width="11.6640625" customWidth="1"/>
    <col min="10753" max="10753" width="15.6640625" customWidth="1"/>
    <col min="10754" max="10768" width="11.6640625" customWidth="1"/>
    <col min="11009" max="11009" width="15.6640625" customWidth="1"/>
    <col min="11010" max="11024" width="11.6640625" customWidth="1"/>
    <col min="11265" max="11265" width="15.6640625" customWidth="1"/>
    <col min="11266" max="11280" width="11.6640625" customWidth="1"/>
    <col min="11521" max="11521" width="15.6640625" customWidth="1"/>
    <col min="11522" max="11536" width="11.6640625" customWidth="1"/>
    <col min="11777" max="11777" width="15.6640625" customWidth="1"/>
    <col min="11778" max="11792" width="11.6640625" customWidth="1"/>
    <col min="12033" max="12033" width="15.6640625" customWidth="1"/>
    <col min="12034" max="12048" width="11.6640625" customWidth="1"/>
    <col min="12289" max="12289" width="15.6640625" customWidth="1"/>
    <col min="12290" max="12304" width="11.6640625" customWidth="1"/>
    <col min="12545" max="12545" width="15.6640625" customWidth="1"/>
    <col min="12546" max="12560" width="11.6640625" customWidth="1"/>
    <col min="12801" max="12801" width="15.6640625" customWidth="1"/>
    <col min="12802" max="12816" width="11.6640625" customWidth="1"/>
    <col min="13057" max="13057" width="15.6640625" customWidth="1"/>
    <col min="13058" max="13072" width="11.6640625" customWidth="1"/>
    <col min="13313" max="13313" width="15.6640625" customWidth="1"/>
    <col min="13314" max="13328" width="11.6640625" customWidth="1"/>
    <col min="13569" max="13569" width="15.6640625" customWidth="1"/>
    <col min="13570" max="13584" width="11.6640625" customWidth="1"/>
    <col min="13825" max="13825" width="15.6640625" customWidth="1"/>
    <col min="13826" max="13840" width="11.6640625" customWidth="1"/>
    <col min="14081" max="14081" width="15.6640625" customWidth="1"/>
    <col min="14082" max="14096" width="11.6640625" customWidth="1"/>
    <col min="14337" max="14337" width="15.6640625" customWidth="1"/>
    <col min="14338" max="14352" width="11.6640625" customWidth="1"/>
    <col min="14593" max="14593" width="15.6640625" customWidth="1"/>
    <col min="14594" max="14608" width="11.6640625" customWidth="1"/>
    <col min="14849" max="14849" width="15.6640625" customWidth="1"/>
    <col min="14850" max="14864" width="11.6640625" customWidth="1"/>
    <col min="15105" max="15105" width="15.6640625" customWidth="1"/>
    <col min="15106" max="15120" width="11.6640625" customWidth="1"/>
    <col min="15361" max="15361" width="15.6640625" customWidth="1"/>
    <col min="15362" max="15376" width="11.6640625" customWidth="1"/>
    <col min="15617" max="15617" width="15.6640625" customWidth="1"/>
    <col min="15618" max="15632" width="11.6640625" customWidth="1"/>
    <col min="15873" max="15873" width="15.6640625" customWidth="1"/>
    <col min="15874" max="15888" width="11.6640625" customWidth="1"/>
    <col min="16129" max="16129" width="15.6640625" customWidth="1"/>
    <col min="16130" max="16144" width="11.6640625" customWidth="1"/>
  </cols>
  <sheetData>
    <row r="1" spans="1:16" s="138" customFormat="1" ht="15" customHeight="1" x14ac:dyDescent="0.25">
      <c r="A1" s="459" t="s">
        <v>323</v>
      </c>
      <c r="B1" s="459"/>
      <c r="C1" s="459"/>
      <c r="D1" s="459"/>
      <c r="E1" s="459"/>
      <c r="F1" s="459"/>
      <c r="G1" s="459"/>
      <c r="H1" s="459"/>
      <c r="I1" s="459"/>
      <c r="J1" s="459"/>
      <c r="K1" s="459"/>
    </row>
    <row r="2" spans="1:16" s="138" customFormat="1" ht="14.25" customHeight="1" x14ac:dyDescent="0.25">
      <c r="A2" s="460" t="s">
        <v>78</v>
      </c>
      <c r="B2" s="460"/>
      <c r="C2" s="460"/>
      <c r="D2" s="460"/>
      <c r="E2" s="460"/>
      <c r="F2" s="460"/>
      <c r="G2" s="460"/>
      <c r="H2" s="460"/>
      <c r="I2" s="460"/>
      <c r="J2" s="460"/>
    </row>
    <row r="3" spans="1:16" s="138" customFormat="1" ht="15" customHeight="1" x14ac:dyDescent="0.25">
      <c r="A3" s="461" t="s">
        <v>79</v>
      </c>
      <c r="B3" s="464" t="s">
        <v>80</v>
      </c>
      <c r="C3" s="464" t="s">
        <v>81</v>
      </c>
      <c r="D3" s="467" t="s">
        <v>82</v>
      </c>
      <c r="E3" s="468"/>
      <c r="F3" s="468"/>
      <c r="G3" s="468"/>
      <c r="H3" s="468"/>
      <c r="I3" s="468"/>
      <c r="J3" s="468"/>
      <c r="K3" s="468"/>
      <c r="L3" s="468"/>
      <c r="M3" s="468"/>
      <c r="N3" s="468"/>
      <c r="O3" s="468"/>
      <c r="P3" s="468"/>
    </row>
    <row r="4" spans="1:16" s="138" customFormat="1" ht="30" customHeight="1" x14ac:dyDescent="0.25">
      <c r="A4" s="462"/>
      <c r="B4" s="465"/>
      <c r="C4" s="465"/>
      <c r="D4" s="464" t="s">
        <v>0</v>
      </c>
      <c r="E4" s="464" t="s">
        <v>83</v>
      </c>
      <c r="F4" s="464" t="s">
        <v>84</v>
      </c>
      <c r="G4" s="467" t="s">
        <v>85</v>
      </c>
      <c r="H4" s="468"/>
      <c r="I4" s="469"/>
      <c r="J4" s="464" t="s">
        <v>86</v>
      </c>
      <c r="K4" s="464" t="s">
        <v>87</v>
      </c>
      <c r="L4" s="464" t="s">
        <v>88</v>
      </c>
      <c r="M4" s="464" t="s">
        <v>89</v>
      </c>
      <c r="N4" s="467" t="s">
        <v>90</v>
      </c>
      <c r="O4" s="468"/>
      <c r="P4" s="468"/>
    </row>
    <row r="5" spans="1:16" s="138" customFormat="1" ht="27.6" x14ac:dyDescent="0.25">
      <c r="A5" s="463"/>
      <c r="B5" s="466"/>
      <c r="C5" s="466"/>
      <c r="D5" s="466"/>
      <c r="E5" s="466"/>
      <c r="F5" s="466"/>
      <c r="G5" s="139" t="s">
        <v>0</v>
      </c>
      <c r="H5" s="139" t="s">
        <v>91</v>
      </c>
      <c r="I5" s="139" t="s">
        <v>92</v>
      </c>
      <c r="J5" s="466"/>
      <c r="K5" s="466"/>
      <c r="L5" s="466"/>
      <c r="M5" s="466"/>
      <c r="N5" s="139" t="s">
        <v>0</v>
      </c>
      <c r="O5" s="139" t="s">
        <v>93</v>
      </c>
      <c r="P5" s="139" t="s">
        <v>94</v>
      </c>
    </row>
    <row r="6" spans="1:16" s="138" customFormat="1" ht="13.8" x14ac:dyDescent="0.25">
      <c r="A6" s="140" t="s">
        <v>95</v>
      </c>
      <c r="B6" s="141">
        <v>98.2</v>
      </c>
      <c r="C6" s="142">
        <v>8.09E-2</v>
      </c>
      <c r="D6" s="142">
        <v>6.9699999999999998E-2</v>
      </c>
      <c r="E6" s="142">
        <v>6.5100000000000005E-2</v>
      </c>
      <c r="F6" s="142">
        <v>7.0699999999999999E-2</v>
      </c>
      <c r="G6" s="142">
        <v>7.8799999999999995E-2</v>
      </c>
      <c r="H6" s="142">
        <v>7.8799999999999995E-2</v>
      </c>
      <c r="I6" s="142">
        <v>7.8799999999999995E-2</v>
      </c>
      <c r="J6" s="142">
        <v>4.9299999999999997E-2</v>
      </c>
      <c r="K6" s="142">
        <v>8.09E-2</v>
      </c>
      <c r="L6" s="142">
        <v>4.7699999999999999E-2</v>
      </c>
      <c r="M6" s="142">
        <v>6.7400000000000002E-2</v>
      </c>
      <c r="N6" s="142">
        <v>0.14480000000000001</v>
      </c>
      <c r="O6" s="142">
        <v>0.1484</v>
      </c>
      <c r="P6" s="142">
        <v>0.14330000000000001</v>
      </c>
    </row>
    <row r="7" spans="1:16" s="138" customFormat="1" ht="13.8" x14ac:dyDescent="0.25">
      <c r="A7" s="140" t="s">
        <v>96</v>
      </c>
      <c r="B7" s="141">
        <v>116.2</v>
      </c>
      <c r="C7" s="142">
        <v>8.4000000000000005E-2</v>
      </c>
      <c r="D7" s="142">
        <v>7.6899999999999996E-2</v>
      </c>
      <c r="E7" s="142">
        <v>8.0100000000000005E-2</v>
      </c>
      <c r="F7" s="142">
        <v>7.4300000000000005E-2</v>
      </c>
      <c r="G7" s="142">
        <v>8.1500000000000003E-2</v>
      </c>
      <c r="H7" s="142">
        <v>8.1500000000000003E-2</v>
      </c>
      <c r="I7" s="142">
        <v>8.1500000000000003E-2</v>
      </c>
      <c r="J7" s="142">
        <v>4.4600000000000001E-2</v>
      </c>
      <c r="K7" s="142">
        <v>8.4000000000000005E-2</v>
      </c>
      <c r="L7" s="142">
        <v>4.7399999999999998E-2</v>
      </c>
      <c r="M7" s="142">
        <v>6.88E-2</v>
      </c>
      <c r="N7" s="142">
        <v>0.15479999999999999</v>
      </c>
      <c r="O7" s="142">
        <v>0.1573</v>
      </c>
      <c r="P7" s="142">
        <v>0.14899999999999999</v>
      </c>
    </row>
    <row r="8" spans="1:16" s="138" customFormat="1" ht="13.8" x14ac:dyDescent="0.25">
      <c r="A8" s="140" t="s">
        <v>97</v>
      </c>
      <c r="B8" s="141">
        <v>147.69999999999999</v>
      </c>
      <c r="C8" s="142">
        <v>9.0200000000000002E-2</v>
      </c>
      <c r="D8" s="142">
        <v>8.72E-2</v>
      </c>
      <c r="E8" s="142">
        <v>9.7600000000000006E-2</v>
      </c>
      <c r="F8" s="142">
        <v>6.7799999999999999E-2</v>
      </c>
      <c r="G8" s="142">
        <v>8.9200000000000002E-2</v>
      </c>
      <c r="H8" s="142">
        <v>8.9200000000000002E-2</v>
      </c>
      <c r="I8" s="142">
        <v>8.9200000000000002E-2</v>
      </c>
      <c r="J8" s="142">
        <v>4.3700000000000003E-2</v>
      </c>
      <c r="K8" s="142">
        <v>9.0200000000000002E-2</v>
      </c>
      <c r="L8" s="142">
        <v>5.0900000000000001E-2</v>
      </c>
      <c r="M8" s="142">
        <v>5.9499999999999997E-2</v>
      </c>
      <c r="N8" s="142">
        <v>0.16139999999999999</v>
      </c>
      <c r="O8" s="142">
        <v>0.16159999999999999</v>
      </c>
      <c r="P8" s="142">
        <v>0.15809999999999999</v>
      </c>
    </row>
    <row r="9" spans="1:16" s="138" customFormat="1" ht="13.8" x14ac:dyDescent="0.25">
      <c r="A9" s="140" t="s">
        <v>98</v>
      </c>
      <c r="B9" s="141">
        <v>184.6</v>
      </c>
      <c r="C9" s="142">
        <v>9.6100000000000005E-2</v>
      </c>
      <c r="D9" s="142">
        <v>9.64E-2</v>
      </c>
      <c r="E9" s="142">
        <v>0.1045</v>
      </c>
      <c r="F9" s="142">
        <v>6.7100000000000007E-2</v>
      </c>
      <c r="G9" s="142">
        <v>9.8799999999999999E-2</v>
      </c>
      <c r="H9" s="142">
        <v>9.8799999999999999E-2</v>
      </c>
      <c r="I9" s="142">
        <v>9.8799999999999999E-2</v>
      </c>
      <c r="J9" s="142">
        <v>4.6899999999999997E-2</v>
      </c>
      <c r="K9" s="142">
        <v>9.6100000000000005E-2</v>
      </c>
      <c r="L9" s="142">
        <v>5.57E-2</v>
      </c>
      <c r="M9" s="142">
        <v>5.8400000000000001E-2</v>
      </c>
      <c r="N9" s="142">
        <v>0.15820000000000001</v>
      </c>
      <c r="O9" s="142">
        <v>0.15820000000000001</v>
      </c>
      <c r="P9" s="142">
        <v>0.1585</v>
      </c>
    </row>
    <row r="10" spans="1:16" s="138" customFormat="1" ht="13.8" x14ac:dyDescent="0.25">
      <c r="A10" s="140" t="s">
        <v>99</v>
      </c>
      <c r="B10" s="141">
        <v>213.8</v>
      </c>
      <c r="C10" s="142">
        <v>9.9500000000000005E-2</v>
      </c>
      <c r="D10" s="142">
        <v>8.8700000000000001E-2</v>
      </c>
      <c r="E10" s="142">
        <v>9.1800000000000007E-2</v>
      </c>
      <c r="F10" s="142">
        <v>7.2599999999999998E-2</v>
      </c>
      <c r="G10" s="142">
        <v>0.1061</v>
      </c>
      <c r="H10" s="142">
        <v>0.1061</v>
      </c>
      <c r="I10" s="142">
        <v>0.1061</v>
      </c>
      <c r="J10" s="142">
        <v>4.9799999999999997E-2</v>
      </c>
      <c r="K10" s="142">
        <v>9.9500000000000005E-2</v>
      </c>
      <c r="L10" s="142">
        <v>6.1400000000000003E-2</v>
      </c>
      <c r="M10" s="142">
        <v>6.2399999999999997E-2</v>
      </c>
      <c r="N10" s="142">
        <v>0.15359999999999999</v>
      </c>
      <c r="O10" s="142">
        <v>0.15359999999999999</v>
      </c>
      <c r="P10" s="142">
        <v>0.16250000000000001</v>
      </c>
    </row>
    <row r="11" spans="1:16" s="138" customFormat="1" ht="13.8" x14ac:dyDescent="0.25">
      <c r="A11" s="140" t="s">
        <v>100</v>
      </c>
      <c r="B11" s="141">
        <v>226.4</v>
      </c>
      <c r="C11" s="142">
        <v>0.1019</v>
      </c>
      <c r="D11" s="142">
        <v>8.3400000000000002E-2</v>
      </c>
      <c r="E11" s="142">
        <v>8.3500000000000005E-2</v>
      </c>
      <c r="F11" s="142">
        <v>8.3099999999999993E-2</v>
      </c>
      <c r="G11" s="142">
        <v>0.1115</v>
      </c>
      <c r="H11" s="142">
        <v>0.1116</v>
      </c>
      <c r="I11" s="142">
        <v>0.1113</v>
      </c>
      <c r="J11" s="142">
        <v>5.0299999999999997E-2</v>
      </c>
      <c r="K11" s="142">
        <v>0.1019</v>
      </c>
      <c r="L11" s="142">
        <v>6.4699999999999994E-2</v>
      </c>
      <c r="M11" s="142">
        <v>6.6299999999999998E-2</v>
      </c>
      <c r="N11" s="142">
        <v>0.14330000000000001</v>
      </c>
      <c r="O11" s="142">
        <v>0.14319999999999999</v>
      </c>
      <c r="P11" s="142">
        <v>0.1668</v>
      </c>
    </row>
    <row r="12" spans="1:16" s="138" customFormat="1" ht="13.8" x14ac:dyDescent="0.25">
      <c r="A12" s="140" t="s">
        <v>101</v>
      </c>
      <c r="B12" s="141">
        <v>228</v>
      </c>
      <c r="C12" s="142">
        <v>0.10970000000000001</v>
      </c>
      <c r="D12" s="142">
        <v>8.4199999999999997E-2</v>
      </c>
      <c r="E12" s="142">
        <v>8.0100000000000005E-2</v>
      </c>
      <c r="F12" s="142">
        <v>0.1019</v>
      </c>
      <c r="G12" s="142">
        <v>0.1176</v>
      </c>
      <c r="H12" s="142">
        <v>0.1176</v>
      </c>
      <c r="I12" s="142">
        <v>0.1174</v>
      </c>
      <c r="J12" s="142">
        <v>5.5500000000000001E-2</v>
      </c>
      <c r="K12" s="142">
        <v>0.10970000000000001</v>
      </c>
      <c r="L12" s="142">
        <v>6.7299999999999999E-2</v>
      </c>
      <c r="M12" s="142">
        <v>7.1900000000000006E-2</v>
      </c>
      <c r="N12" s="142">
        <v>0.14549999999999999</v>
      </c>
      <c r="O12" s="142">
        <v>0.14510000000000001</v>
      </c>
      <c r="P12" s="142">
        <v>0.1643</v>
      </c>
    </row>
    <row r="13" spans="1:16" s="138" customFormat="1" ht="13.8" x14ac:dyDescent="0.25">
      <c r="A13" s="140" t="s">
        <v>102</v>
      </c>
      <c r="B13" s="141">
        <v>238.9</v>
      </c>
      <c r="C13" s="142">
        <v>0.1216</v>
      </c>
      <c r="D13" s="142">
        <v>9.5600000000000004E-2</v>
      </c>
      <c r="E13" s="142">
        <v>8.6599999999999996E-2</v>
      </c>
      <c r="F13" s="142">
        <v>0.1019</v>
      </c>
      <c r="G13" s="142">
        <v>0.12640000000000001</v>
      </c>
      <c r="H13" s="142">
        <v>0.12640000000000001</v>
      </c>
      <c r="I13" s="142">
        <v>0.1263</v>
      </c>
      <c r="J13" s="142">
        <v>0.13089999999999999</v>
      </c>
      <c r="K13" s="142">
        <v>0.1216</v>
      </c>
      <c r="L13" s="142">
        <v>7.1300000000000002E-2</v>
      </c>
      <c r="M13" s="142">
        <v>7.4099999999999999E-2</v>
      </c>
      <c r="N13" s="142">
        <v>0.16239999999999999</v>
      </c>
      <c r="O13" s="142">
        <v>0.16159999999999999</v>
      </c>
      <c r="P13" s="142">
        <v>0.16700000000000001</v>
      </c>
    </row>
    <row r="14" spans="1:16" s="138" customFormat="1" ht="13.8" x14ac:dyDescent="0.25">
      <c r="A14" s="140" t="s">
        <v>103</v>
      </c>
      <c r="B14" s="141">
        <v>262.39999999999998</v>
      </c>
      <c r="C14" s="142">
        <v>0.1331</v>
      </c>
      <c r="D14" s="142">
        <v>9.9400000000000002E-2</v>
      </c>
      <c r="E14" s="142">
        <v>8.1199999999999994E-2</v>
      </c>
      <c r="F14" s="142">
        <v>0.1103</v>
      </c>
      <c r="G14" s="142">
        <v>0.13800000000000001</v>
      </c>
      <c r="H14" s="142">
        <v>0.13800000000000001</v>
      </c>
      <c r="I14" s="142">
        <v>0.13789999999999999</v>
      </c>
      <c r="J14" s="142">
        <v>7.51E-2</v>
      </c>
      <c r="K14" s="142">
        <v>0.1331</v>
      </c>
      <c r="L14" s="142">
        <v>7.7100000000000002E-2</v>
      </c>
      <c r="M14" s="142">
        <v>8.1600000000000006E-2</v>
      </c>
      <c r="N14" s="142">
        <v>0.18</v>
      </c>
      <c r="O14" s="142">
        <v>0.17730000000000001</v>
      </c>
      <c r="P14" s="142">
        <v>0.1903</v>
      </c>
    </row>
    <row r="15" spans="1:16" s="138" customFormat="1" ht="13.8" x14ac:dyDescent="0.25">
      <c r="A15" s="140" t="s">
        <v>104</v>
      </c>
      <c r="B15" s="141">
        <v>276.8</v>
      </c>
      <c r="C15" s="142">
        <v>0.13750000000000001</v>
      </c>
      <c r="D15" s="142">
        <v>9.5799999999999996E-2</v>
      </c>
      <c r="E15" s="142">
        <v>8.1000000000000003E-2</v>
      </c>
      <c r="F15" s="142">
        <v>0.1056</v>
      </c>
      <c r="G15" s="142">
        <v>0.14169999999999999</v>
      </c>
      <c r="H15" s="142">
        <v>0.14180000000000001</v>
      </c>
      <c r="I15" s="142">
        <v>0.1416</v>
      </c>
      <c r="J15" s="142">
        <v>7.9100000000000004E-2</v>
      </c>
      <c r="K15" s="142">
        <v>0.13750000000000001</v>
      </c>
      <c r="L15" s="142">
        <v>7.4899999999999994E-2</v>
      </c>
      <c r="M15" s="142">
        <v>7.9500000000000001E-2</v>
      </c>
      <c r="N15" s="142">
        <v>0.19020000000000001</v>
      </c>
      <c r="O15" s="142">
        <v>0.18679999999999999</v>
      </c>
      <c r="P15" s="142">
        <v>0.19850000000000001</v>
      </c>
    </row>
    <row r="16" spans="1:16" s="138" customFormat="1" ht="13.8" x14ac:dyDescent="0.25">
      <c r="A16" s="140" t="s">
        <v>105</v>
      </c>
      <c r="B16" s="141">
        <v>279</v>
      </c>
      <c r="C16" s="142">
        <v>0.13550000000000001</v>
      </c>
      <c r="D16" s="142">
        <v>0.10050000000000001</v>
      </c>
      <c r="E16" s="142">
        <v>8.1799999999999998E-2</v>
      </c>
      <c r="F16" s="142">
        <v>0.11269999999999999</v>
      </c>
      <c r="G16" s="142">
        <v>0.1399</v>
      </c>
      <c r="H16" s="142">
        <v>0.14000000000000001</v>
      </c>
      <c r="I16" s="142">
        <v>0.13950000000000001</v>
      </c>
      <c r="J16" s="142">
        <v>7.4999999999999997E-2</v>
      </c>
      <c r="K16" s="142">
        <v>0.13550000000000001</v>
      </c>
      <c r="L16" s="142">
        <v>7.8899999999999998E-2</v>
      </c>
      <c r="M16" s="142">
        <v>8.48E-2</v>
      </c>
      <c r="N16" s="142">
        <v>0.1867</v>
      </c>
      <c r="O16" s="142">
        <v>0.186</v>
      </c>
      <c r="P16" s="142">
        <v>0.18790000000000001</v>
      </c>
    </row>
    <row r="17" spans="1:16" s="138" customFormat="1" ht="13.8" x14ac:dyDescent="0.25">
      <c r="A17" s="140" t="s">
        <v>106</v>
      </c>
      <c r="B17" s="141">
        <v>327.39999999999998</v>
      </c>
      <c r="C17" s="142">
        <v>0.14280000000000001</v>
      </c>
      <c r="D17" s="142">
        <v>0.1009</v>
      </c>
      <c r="E17" s="142">
        <v>8.6599999999999996E-2</v>
      </c>
      <c r="F17" s="142">
        <v>0.1226</v>
      </c>
      <c r="G17" s="142">
        <v>0.14779999999999999</v>
      </c>
      <c r="H17" s="142">
        <v>0.1479</v>
      </c>
      <c r="I17" s="142">
        <v>0.14729999999999999</v>
      </c>
      <c r="J17" s="142">
        <v>8.9399999999999993E-2</v>
      </c>
      <c r="K17" s="142">
        <v>0.14280000000000001</v>
      </c>
      <c r="L17" s="142">
        <v>7.7799999999999994E-2</v>
      </c>
      <c r="M17" s="142">
        <v>8.6599999999999996E-2</v>
      </c>
      <c r="N17" s="142">
        <v>0.19980000000000001</v>
      </c>
      <c r="O17" s="142">
        <v>0.20030000000000001</v>
      </c>
      <c r="P17" s="142">
        <v>0.1978</v>
      </c>
    </row>
    <row r="18" spans="1:16" s="138" customFormat="1" ht="13.8" x14ac:dyDescent="0.25">
      <c r="A18" s="140" t="s">
        <v>107</v>
      </c>
      <c r="B18" s="141">
        <v>357.5</v>
      </c>
      <c r="C18" s="142">
        <v>0.14849999999999999</v>
      </c>
      <c r="D18" s="142">
        <v>0.10059999999999999</v>
      </c>
      <c r="E18" s="142">
        <v>9.01E-2</v>
      </c>
      <c r="F18" s="142">
        <v>0.13389999999999999</v>
      </c>
      <c r="G18" s="142">
        <v>0.1537</v>
      </c>
      <c r="H18" s="142">
        <v>0.1537</v>
      </c>
      <c r="I18" s="142">
        <v>0.1532</v>
      </c>
      <c r="J18" s="142">
        <v>8.9899999999999994E-2</v>
      </c>
      <c r="K18" s="142">
        <v>0.14849999999999999</v>
      </c>
      <c r="L18" s="142">
        <v>8.3799999999999999E-2</v>
      </c>
      <c r="M18" s="142">
        <v>9.4399999999999998E-2</v>
      </c>
      <c r="N18" s="142">
        <v>0.2094</v>
      </c>
      <c r="O18" s="142">
        <v>0.2094</v>
      </c>
      <c r="P18" s="142">
        <v>0.20979999999999999</v>
      </c>
    </row>
    <row r="19" spans="1:16" s="138" customFormat="1" ht="13.8" x14ac:dyDescent="0.25">
      <c r="A19" s="140" t="s">
        <v>108</v>
      </c>
      <c r="B19" s="141">
        <v>382.5</v>
      </c>
      <c r="C19" s="142">
        <v>0.1512</v>
      </c>
      <c r="D19" s="142">
        <v>0.108</v>
      </c>
      <c r="E19" s="142">
        <v>9.9299999999999999E-2</v>
      </c>
      <c r="F19" s="142">
        <v>0.13489999999999999</v>
      </c>
      <c r="G19" s="142">
        <v>0.15590000000000001</v>
      </c>
      <c r="H19" s="142">
        <v>0.156</v>
      </c>
      <c r="I19" s="142">
        <v>0.1555</v>
      </c>
      <c r="J19" s="142">
        <v>9.4100000000000003E-2</v>
      </c>
      <c r="K19" s="142">
        <v>0.1512</v>
      </c>
      <c r="L19" s="142">
        <v>8.8700000000000001E-2</v>
      </c>
      <c r="M19" s="142">
        <v>9.9299999999999999E-2</v>
      </c>
      <c r="N19" s="142">
        <v>0.2122</v>
      </c>
      <c r="O19" s="142">
        <v>0.21179999999999999</v>
      </c>
      <c r="P19" s="142">
        <v>0.2177</v>
      </c>
    </row>
    <row r="20" spans="1:16" s="138" customFormat="1" ht="13.8" x14ac:dyDescent="0.25">
      <c r="A20" s="140" t="s">
        <v>109</v>
      </c>
      <c r="B20" s="141">
        <v>387.7</v>
      </c>
      <c r="C20" s="142">
        <v>0.153</v>
      </c>
      <c r="D20" s="142">
        <v>0.11119999999999999</v>
      </c>
      <c r="E20" s="142">
        <v>0.1009</v>
      </c>
      <c r="F20" s="142">
        <v>0.14499999999999999</v>
      </c>
      <c r="G20" s="142">
        <v>0.158</v>
      </c>
      <c r="H20" s="142">
        <v>0.158</v>
      </c>
      <c r="I20" s="142">
        <v>0.1578</v>
      </c>
      <c r="J20" s="142">
        <v>9.0399999999999994E-2</v>
      </c>
      <c r="K20" s="142">
        <v>0.153</v>
      </c>
      <c r="L20" s="142">
        <v>9.1800000000000007E-2</v>
      </c>
      <c r="M20" s="142">
        <v>0.1061</v>
      </c>
      <c r="N20" s="142">
        <v>0.21029999999999999</v>
      </c>
      <c r="O20" s="142">
        <v>0.2099</v>
      </c>
      <c r="P20" s="142">
        <v>0.21629999999999999</v>
      </c>
    </row>
    <row r="21" spans="1:16" s="138" customFormat="1" ht="13.8" x14ac:dyDescent="0.25">
      <c r="A21" s="140" t="s">
        <v>110</v>
      </c>
      <c r="B21" s="141">
        <v>407</v>
      </c>
      <c r="C21" s="142">
        <v>0.1542</v>
      </c>
      <c r="D21" s="142">
        <v>0.11509999999999999</v>
      </c>
      <c r="E21" s="142">
        <v>0.1043</v>
      </c>
      <c r="F21" s="142">
        <v>0.13900000000000001</v>
      </c>
      <c r="G21" s="142">
        <v>0.15790000000000001</v>
      </c>
      <c r="H21" s="142">
        <v>0.15790000000000001</v>
      </c>
      <c r="I21" s="142">
        <v>0.1578</v>
      </c>
      <c r="J21" s="142">
        <v>9.2100000000000001E-2</v>
      </c>
      <c r="K21" s="142">
        <v>0.1542</v>
      </c>
      <c r="L21" s="142">
        <v>9.4299999999999995E-2</v>
      </c>
      <c r="M21" s="142">
        <v>0.1028</v>
      </c>
      <c r="N21" s="142">
        <v>0.2162</v>
      </c>
      <c r="O21" s="142">
        <v>0.2165</v>
      </c>
      <c r="P21" s="142">
        <v>0.21260000000000001</v>
      </c>
    </row>
    <row r="22" spans="1:16" s="138" customFormat="1" ht="13.8" x14ac:dyDescent="0.25">
      <c r="A22" s="140" t="s">
        <v>111</v>
      </c>
      <c r="B22" s="141">
        <v>439</v>
      </c>
      <c r="C22" s="142">
        <v>0.15820000000000001</v>
      </c>
      <c r="D22" s="142">
        <v>0.1202</v>
      </c>
      <c r="E22" s="142">
        <v>0.1105</v>
      </c>
      <c r="F22" s="142">
        <v>0.1386</v>
      </c>
      <c r="G22" s="142">
        <v>0.1598</v>
      </c>
      <c r="H22" s="142">
        <v>0.1598</v>
      </c>
      <c r="I22" s="142">
        <v>0.15970000000000001</v>
      </c>
      <c r="J22" s="142">
        <v>9.3600000000000003E-2</v>
      </c>
      <c r="K22" s="142">
        <v>0.15820000000000001</v>
      </c>
      <c r="L22" s="142">
        <v>9.5399999999999999E-2</v>
      </c>
      <c r="M22" s="142">
        <v>0.1024</v>
      </c>
      <c r="N22" s="142">
        <v>0.22750000000000001</v>
      </c>
      <c r="O22" s="142">
        <v>0.22800000000000001</v>
      </c>
      <c r="P22" s="142">
        <v>0.21859999999999999</v>
      </c>
    </row>
    <row r="23" spans="1:16" s="138" customFormat="1" ht="13.8" x14ac:dyDescent="0.25">
      <c r="A23" s="140" t="s">
        <v>112</v>
      </c>
      <c r="B23" s="141">
        <v>464.2</v>
      </c>
      <c r="C23" s="142">
        <v>0.1641</v>
      </c>
      <c r="D23" s="142">
        <v>0.12609999999999999</v>
      </c>
      <c r="E23" s="142">
        <v>0.11609999999999999</v>
      </c>
      <c r="F23" s="142">
        <v>0.14410000000000001</v>
      </c>
      <c r="G23" s="142">
        <v>0.16439999999999999</v>
      </c>
      <c r="H23" s="142">
        <v>0.16439999999999999</v>
      </c>
      <c r="I23" s="142">
        <v>0.1643</v>
      </c>
      <c r="J23" s="142">
        <v>0.1019</v>
      </c>
      <c r="K23" s="142">
        <v>0.1641</v>
      </c>
      <c r="L23" s="142">
        <v>9.7600000000000006E-2</v>
      </c>
      <c r="M23" s="142">
        <v>0.106</v>
      </c>
      <c r="N23" s="142">
        <v>0.24010000000000001</v>
      </c>
      <c r="O23" s="142">
        <v>0.2409</v>
      </c>
      <c r="P23" s="142">
        <v>0.2291</v>
      </c>
    </row>
    <row r="24" spans="1:16" s="138" customFormat="1" ht="13.8" x14ac:dyDescent="0.25">
      <c r="A24" s="140" t="s">
        <v>113</v>
      </c>
      <c r="B24" s="141">
        <v>474.3</v>
      </c>
      <c r="C24" s="142">
        <v>0.1691</v>
      </c>
      <c r="D24" s="142">
        <v>0.13350000000000001</v>
      </c>
      <c r="E24" s="142">
        <v>0.1216</v>
      </c>
      <c r="F24" s="142">
        <v>0.15329999999999999</v>
      </c>
      <c r="G24" s="142">
        <v>0.16919999999999999</v>
      </c>
      <c r="H24" s="142">
        <v>0.16919999999999999</v>
      </c>
      <c r="I24" s="142">
        <v>0.1691</v>
      </c>
      <c r="J24" s="142">
        <v>0.1128</v>
      </c>
      <c r="K24" s="142">
        <v>0.1691</v>
      </c>
      <c r="L24" s="142">
        <v>0.10440000000000001</v>
      </c>
      <c r="M24" s="142">
        <v>0.115</v>
      </c>
      <c r="N24" s="142">
        <v>0.24779999999999999</v>
      </c>
      <c r="O24" s="142">
        <v>0.2487</v>
      </c>
      <c r="P24" s="142">
        <v>0.23669999999999999</v>
      </c>
    </row>
    <row r="25" spans="1:16" s="138" customFormat="1" ht="13.8" x14ac:dyDescent="0.25">
      <c r="A25" s="140" t="s">
        <v>114</v>
      </c>
      <c r="B25" s="141">
        <v>505.6</v>
      </c>
      <c r="C25" s="142">
        <v>0.17169999999999999</v>
      </c>
      <c r="D25" s="142">
        <v>0.1391</v>
      </c>
      <c r="E25" s="142">
        <v>0.1298</v>
      </c>
      <c r="F25" s="142">
        <v>0.15129999999999999</v>
      </c>
      <c r="G25" s="142">
        <v>0.1716</v>
      </c>
      <c r="H25" s="142">
        <v>0.1716</v>
      </c>
      <c r="I25" s="142">
        <v>0.17150000000000001</v>
      </c>
      <c r="J25" s="142">
        <v>0.11990000000000001</v>
      </c>
      <c r="K25" s="142">
        <v>0.17169999999999999</v>
      </c>
      <c r="L25" s="142">
        <v>0.10970000000000001</v>
      </c>
      <c r="M25" s="142">
        <v>0.1191</v>
      </c>
      <c r="N25" s="142">
        <v>0.25209999999999999</v>
      </c>
      <c r="O25" s="142">
        <v>0.25319999999999998</v>
      </c>
      <c r="P25" s="142">
        <v>0.2402</v>
      </c>
    </row>
    <row r="26" spans="1:16" s="138" customFormat="1" ht="13.8" x14ac:dyDescent="0.25">
      <c r="A26" s="140" t="s">
        <v>115</v>
      </c>
      <c r="B26" s="141">
        <v>535.1</v>
      </c>
      <c r="C26" s="142">
        <v>0.1741</v>
      </c>
      <c r="D26" s="142">
        <v>0.1411</v>
      </c>
      <c r="E26" s="142">
        <v>0.12859999999999999</v>
      </c>
      <c r="F26" s="142">
        <v>0.15790000000000001</v>
      </c>
      <c r="G26" s="142">
        <v>0.17469999999999999</v>
      </c>
      <c r="H26" s="142">
        <v>0.17480000000000001</v>
      </c>
      <c r="I26" s="142">
        <v>0.17460000000000001</v>
      </c>
      <c r="J26" s="142">
        <v>0.12039999999999999</v>
      </c>
      <c r="K26" s="142">
        <v>0.1741</v>
      </c>
      <c r="L26" s="142">
        <v>0.10879999999999999</v>
      </c>
      <c r="M26" s="142">
        <v>0.1229</v>
      </c>
      <c r="N26" s="142">
        <v>0.254</v>
      </c>
      <c r="O26" s="142">
        <v>0.25519999999999998</v>
      </c>
      <c r="P26" s="142">
        <v>0.24390000000000001</v>
      </c>
    </row>
    <row r="27" spans="1:16" s="138" customFormat="1" ht="13.8" x14ac:dyDescent="0.25">
      <c r="A27" s="140" t="s">
        <v>116</v>
      </c>
      <c r="B27" s="141">
        <v>547.6</v>
      </c>
      <c r="C27" s="142">
        <v>0.17649999999999999</v>
      </c>
      <c r="D27" s="142">
        <v>0.14430000000000001</v>
      </c>
      <c r="E27" s="142">
        <v>0.13089999999999999</v>
      </c>
      <c r="F27" s="142">
        <v>0.16120000000000001</v>
      </c>
      <c r="G27" s="142">
        <v>0.1772</v>
      </c>
      <c r="H27" s="142">
        <v>0.1772</v>
      </c>
      <c r="I27" s="142">
        <v>0.17710000000000001</v>
      </c>
      <c r="J27" s="142">
        <v>0.11840000000000001</v>
      </c>
      <c r="K27" s="142">
        <v>0.17649999999999999</v>
      </c>
      <c r="L27" s="142">
        <v>0.1142</v>
      </c>
      <c r="M27" s="142">
        <v>0.1295</v>
      </c>
      <c r="N27" s="142">
        <v>0.25540000000000002</v>
      </c>
      <c r="O27" s="142">
        <v>0.25659999999999999</v>
      </c>
      <c r="P27" s="142">
        <v>0.2462</v>
      </c>
    </row>
    <row r="28" spans="1:16" s="138" customFormat="1" ht="13.8" x14ac:dyDescent="0.25">
      <c r="A28" s="140" t="s">
        <v>117</v>
      </c>
      <c r="B28" s="141">
        <v>586.9</v>
      </c>
      <c r="C28" s="142">
        <v>0.17829999999999999</v>
      </c>
      <c r="D28" s="142">
        <v>0.14449999999999999</v>
      </c>
      <c r="E28" s="142">
        <v>0.13120000000000001</v>
      </c>
      <c r="F28" s="142">
        <v>0.1603</v>
      </c>
      <c r="G28" s="142">
        <v>0.1789</v>
      </c>
      <c r="H28" s="142">
        <v>0.1789</v>
      </c>
      <c r="I28" s="142">
        <v>0.17879999999999999</v>
      </c>
      <c r="J28" s="142">
        <v>0.11899999999999999</v>
      </c>
      <c r="K28" s="142">
        <v>0.17829999999999999</v>
      </c>
      <c r="L28" s="142">
        <v>0.1164</v>
      </c>
      <c r="M28" s="142">
        <v>0.13150000000000001</v>
      </c>
      <c r="N28" s="142">
        <v>0.2576</v>
      </c>
      <c r="O28" s="142">
        <v>0.25879999999999997</v>
      </c>
      <c r="P28" s="142">
        <v>0.24840000000000001</v>
      </c>
    </row>
    <row r="29" spans="1:16" s="138" customFormat="1" ht="13.8" x14ac:dyDescent="0.25">
      <c r="A29" s="140" t="s">
        <v>118</v>
      </c>
      <c r="B29" s="141">
        <v>619.29999999999995</v>
      </c>
      <c r="C29" s="142">
        <v>0.18049999999999999</v>
      </c>
      <c r="D29" s="142">
        <v>0.1507</v>
      </c>
      <c r="E29" s="142">
        <v>0.13689999999999999</v>
      </c>
      <c r="F29" s="142">
        <v>0.1661</v>
      </c>
      <c r="G29" s="142">
        <v>0.18099999999999999</v>
      </c>
      <c r="H29" s="142">
        <v>0.18099999999999999</v>
      </c>
      <c r="I29" s="142">
        <v>0.18090000000000001</v>
      </c>
      <c r="J29" s="142">
        <v>0.1231</v>
      </c>
      <c r="K29" s="142">
        <v>0.18049999999999999</v>
      </c>
      <c r="L29" s="142">
        <v>0.1202</v>
      </c>
      <c r="M29" s="142">
        <v>0.1396</v>
      </c>
      <c r="N29" s="142">
        <v>0.26169999999999999</v>
      </c>
      <c r="O29" s="142">
        <v>0.26319999999999999</v>
      </c>
      <c r="P29" s="142">
        <v>0.25080000000000002</v>
      </c>
    </row>
    <row r="30" spans="1:16" s="138" customFormat="1" ht="13.8" x14ac:dyDescent="0.25">
      <c r="A30" s="140" t="s">
        <v>119</v>
      </c>
      <c r="B30" s="141">
        <v>662.9</v>
      </c>
      <c r="C30" s="142">
        <v>0.1827</v>
      </c>
      <c r="D30" s="142">
        <v>0.15310000000000001</v>
      </c>
      <c r="E30" s="142">
        <v>0.13880000000000001</v>
      </c>
      <c r="F30" s="142">
        <v>0.16789999999999999</v>
      </c>
      <c r="G30" s="142">
        <v>0.1835</v>
      </c>
      <c r="H30" s="142">
        <v>0.1835</v>
      </c>
      <c r="I30" s="142">
        <v>0.18340000000000001</v>
      </c>
      <c r="J30" s="142">
        <v>0.12509999999999999</v>
      </c>
      <c r="K30" s="142">
        <v>0.1827</v>
      </c>
      <c r="L30" s="142">
        <v>0.1241</v>
      </c>
      <c r="M30" s="142">
        <v>0.1462</v>
      </c>
      <c r="N30" s="142">
        <v>0.2621</v>
      </c>
      <c r="O30" s="142">
        <v>0.26340000000000002</v>
      </c>
      <c r="P30" s="142">
        <v>0.25419999999999998</v>
      </c>
    </row>
    <row r="31" spans="1:16" s="138" customFormat="1" ht="13.8" x14ac:dyDescent="0.25">
      <c r="A31" s="140" t="s">
        <v>120</v>
      </c>
      <c r="B31" s="141">
        <v>710.7</v>
      </c>
      <c r="C31" s="142">
        <v>0.18590000000000001</v>
      </c>
      <c r="D31" s="142">
        <v>0.15529999999999999</v>
      </c>
      <c r="E31" s="142">
        <v>0.1386</v>
      </c>
      <c r="F31" s="142">
        <v>0.17069999999999999</v>
      </c>
      <c r="G31" s="142">
        <v>0.18609999999999999</v>
      </c>
      <c r="H31" s="142">
        <v>0.1862</v>
      </c>
      <c r="I31" s="142">
        <v>0.186</v>
      </c>
      <c r="J31" s="142">
        <v>0.12859999999999999</v>
      </c>
      <c r="K31" s="142">
        <v>0.18590000000000001</v>
      </c>
      <c r="L31" s="142">
        <v>0.13109999999999999</v>
      </c>
      <c r="M31" s="142">
        <v>0.15229999999999999</v>
      </c>
      <c r="N31" s="142">
        <v>0.26269999999999999</v>
      </c>
      <c r="O31" s="142">
        <v>0.2641</v>
      </c>
      <c r="P31" s="142">
        <v>0.25640000000000002</v>
      </c>
    </row>
    <row r="32" spans="1:16" s="138" customFormat="1" ht="13.8" x14ac:dyDescent="0.25">
      <c r="A32" s="140" t="s">
        <v>121</v>
      </c>
      <c r="B32" s="141">
        <v>781.9</v>
      </c>
      <c r="C32" s="142">
        <v>0.18990000000000001</v>
      </c>
      <c r="D32" s="142">
        <v>0.15959999999999999</v>
      </c>
      <c r="E32" s="142">
        <v>0.14510000000000001</v>
      </c>
      <c r="F32" s="142">
        <v>0.17269999999999999</v>
      </c>
      <c r="G32" s="142">
        <v>0.1895</v>
      </c>
      <c r="H32" s="142">
        <v>0.1895</v>
      </c>
      <c r="I32" s="142">
        <v>0.18940000000000001</v>
      </c>
      <c r="J32" s="142">
        <v>0.1255</v>
      </c>
      <c r="K32" s="142">
        <v>0.18990000000000001</v>
      </c>
      <c r="L32" s="142">
        <v>0.1356</v>
      </c>
      <c r="M32" s="142">
        <v>0.15659999999999999</v>
      </c>
      <c r="N32" s="142">
        <v>0.26479999999999998</v>
      </c>
      <c r="O32" s="142">
        <v>0.26619999999999999</v>
      </c>
      <c r="P32" s="142">
        <v>0.2576</v>
      </c>
    </row>
    <row r="33" spans="1:16" s="138" customFormat="1" ht="13.8" x14ac:dyDescent="0.25">
      <c r="A33" s="140" t="s">
        <v>122</v>
      </c>
      <c r="B33" s="141">
        <v>838.2</v>
      </c>
      <c r="C33" s="142">
        <v>0.19570000000000001</v>
      </c>
      <c r="D33" s="142">
        <v>0.16320000000000001</v>
      </c>
      <c r="E33" s="142">
        <v>0.14979999999999999</v>
      </c>
      <c r="F33" s="142">
        <v>0.17630000000000001</v>
      </c>
      <c r="G33" s="142">
        <v>0.1946</v>
      </c>
      <c r="H33" s="142">
        <v>0.1946</v>
      </c>
      <c r="I33" s="142">
        <v>0.19450000000000001</v>
      </c>
      <c r="J33" s="142">
        <v>0.12740000000000001</v>
      </c>
      <c r="K33" s="142">
        <v>0.19570000000000001</v>
      </c>
      <c r="L33" s="142">
        <v>0.13900000000000001</v>
      </c>
      <c r="M33" s="142">
        <v>0.15890000000000001</v>
      </c>
      <c r="N33" s="142">
        <v>0.26869999999999999</v>
      </c>
      <c r="O33" s="142">
        <v>0.26979999999999998</v>
      </c>
      <c r="P33" s="142">
        <v>0.26150000000000001</v>
      </c>
    </row>
    <row r="34" spans="1:16" s="138" customFormat="1" ht="13.8" x14ac:dyDescent="0.25">
      <c r="A34" s="140" t="s">
        <v>123</v>
      </c>
      <c r="B34" s="141">
        <v>899.3</v>
      </c>
      <c r="C34" s="142">
        <v>0.2024</v>
      </c>
      <c r="D34" s="142">
        <v>0.1691</v>
      </c>
      <c r="E34" s="142">
        <v>0.15679999999999999</v>
      </c>
      <c r="F34" s="142">
        <v>0.18129999999999999</v>
      </c>
      <c r="G34" s="142">
        <v>0.2006</v>
      </c>
      <c r="H34" s="142">
        <v>0.2006</v>
      </c>
      <c r="I34" s="142">
        <v>0.20050000000000001</v>
      </c>
      <c r="J34" s="142">
        <v>0.13189999999999999</v>
      </c>
      <c r="K34" s="142">
        <v>0.2024</v>
      </c>
      <c r="L34" s="142">
        <v>0.14410000000000001</v>
      </c>
      <c r="M34" s="142">
        <v>0.16250000000000001</v>
      </c>
      <c r="N34" s="142">
        <v>0.27460000000000001</v>
      </c>
      <c r="O34" s="142">
        <v>0.27550000000000002</v>
      </c>
      <c r="P34" s="142">
        <v>0.26729999999999998</v>
      </c>
    </row>
    <row r="35" spans="1:16" s="138" customFormat="1" ht="13.8" x14ac:dyDescent="0.25">
      <c r="A35" s="140" t="s">
        <v>124</v>
      </c>
      <c r="B35" s="141">
        <v>982.3</v>
      </c>
      <c r="C35" s="142">
        <v>0.2117</v>
      </c>
      <c r="D35" s="142">
        <v>0.17979999999999999</v>
      </c>
      <c r="E35" s="142">
        <v>0.16569999999999999</v>
      </c>
      <c r="F35" s="142">
        <v>0.19320000000000001</v>
      </c>
      <c r="G35" s="142">
        <v>0.20910000000000001</v>
      </c>
      <c r="H35" s="142">
        <v>0.20910000000000001</v>
      </c>
      <c r="I35" s="142">
        <v>0.20899999999999999</v>
      </c>
      <c r="J35" s="142">
        <v>0.14000000000000001</v>
      </c>
      <c r="K35" s="142">
        <v>0.2117</v>
      </c>
      <c r="L35" s="142">
        <v>0.15409999999999999</v>
      </c>
      <c r="M35" s="142">
        <v>0.17469999999999999</v>
      </c>
      <c r="N35" s="142">
        <v>0.28499999999999998</v>
      </c>
      <c r="O35" s="142">
        <v>0.2858</v>
      </c>
      <c r="P35" s="142">
        <v>0.27750000000000002</v>
      </c>
    </row>
    <row r="36" spans="1:16" s="138" customFormat="1" ht="13.8" x14ac:dyDescent="0.25">
      <c r="A36" s="140" t="s">
        <v>125</v>
      </c>
      <c r="B36" s="141">
        <v>1049.0999999999999</v>
      </c>
      <c r="C36" s="142">
        <v>0.22309999999999999</v>
      </c>
      <c r="D36" s="142">
        <v>0.18990000000000001</v>
      </c>
      <c r="E36" s="142">
        <v>0.17419999999999999</v>
      </c>
      <c r="F36" s="142">
        <v>0.20300000000000001</v>
      </c>
      <c r="G36" s="142">
        <v>0.21909999999999999</v>
      </c>
      <c r="H36" s="142">
        <v>0.21909999999999999</v>
      </c>
      <c r="I36" s="142">
        <v>0.219</v>
      </c>
      <c r="J36" s="142">
        <v>0.14940000000000001</v>
      </c>
      <c r="K36" s="142">
        <v>0.22309999999999999</v>
      </c>
      <c r="L36" s="142">
        <v>0.1668</v>
      </c>
      <c r="M36" s="142">
        <v>0.1855</v>
      </c>
      <c r="N36" s="142">
        <v>0.29980000000000001</v>
      </c>
      <c r="O36" s="142">
        <v>0.30049999999999999</v>
      </c>
      <c r="P36" s="142">
        <v>0.29299999999999998</v>
      </c>
    </row>
    <row r="37" spans="1:16" s="138" customFormat="1" ht="13.8" x14ac:dyDescent="0.25">
      <c r="A37" s="140" t="s">
        <v>126</v>
      </c>
      <c r="B37" s="141">
        <v>1119.3</v>
      </c>
      <c r="C37" s="142">
        <v>0.2344</v>
      </c>
      <c r="D37" s="142">
        <v>0.20300000000000001</v>
      </c>
      <c r="E37" s="142">
        <v>0.18529999999999999</v>
      </c>
      <c r="F37" s="142">
        <v>0.2155</v>
      </c>
      <c r="G37" s="142">
        <v>0.22889999999999999</v>
      </c>
      <c r="H37" s="142">
        <v>0.22889999999999999</v>
      </c>
      <c r="I37" s="142">
        <v>0.2288</v>
      </c>
      <c r="J37" s="142">
        <v>0.16009999999999999</v>
      </c>
      <c r="K37" s="142">
        <v>0.2344</v>
      </c>
      <c r="L37" s="142">
        <v>0.1837</v>
      </c>
      <c r="M37" s="142">
        <v>0.2031</v>
      </c>
      <c r="N37" s="142">
        <v>0.31850000000000001</v>
      </c>
      <c r="O37" s="142">
        <v>0.3196</v>
      </c>
      <c r="P37" s="142">
        <v>0.31130000000000002</v>
      </c>
    </row>
    <row r="38" spans="1:16" s="138" customFormat="1" ht="13.8" x14ac:dyDescent="0.25">
      <c r="A38" s="140" t="s">
        <v>127</v>
      </c>
      <c r="B38" s="141">
        <v>1219.5</v>
      </c>
      <c r="C38" s="142">
        <v>0.2455</v>
      </c>
      <c r="D38" s="142">
        <v>0.2165</v>
      </c>
      <c r="E38" s="142">
        <v>0.2031</v>
      </c>
      <c r="F38" s="142">
        <v>0.22420000000000001</v>
      </c>
      <c r="G38" s="142">
        <v>0.23769999999999999</v>
      </c>
      <c r="H38" s="142">
        <v>0.23769999999999999</v>
      </c>
      <c r="I38" s="142">
        <v>0.23760000000000001</v>
      </c>
      <c r="J38" s="142">
        <v>0.16789999999999999</v>
      </c>
      <c r="K38" s="142">
        <v>0.2455</v>
      </c>
      <c r="L38" s="142">
        <v>0.19789999999999999</v>
      </c>
      <c r="M38" s="142">
        <v>0.21640000000000001</v>
      </c>
      <c r="N38" s="142">
        <v>0.3417</v>
      </c>
      <c r="O38" s="142">
        <v>0.3448</v>
      </c>
      <c r="P38" s="142">
        <v>0.32590000000000002</v>
      </c>
    </row>
    <row r="39" spans="1:16" s="138" customFormat="1" ht="13.8" x14ac:dyDescent="0.25">
      <c r="A39" s="140" t="s">
        <v>128</v>
      </c>
      <c r="B39" s="141">
        <v>1356</v>
      </c>
      <c r="C39" s="142">
        <v>0.25619999999999998</v>
      </c>
      <c r="D39" s="142">
        <v>0.2266</v>
      </c>
      <c r="E39" s="142">
        <v>0.21759999999999999</v>
      </c>
      <c r="F39" s="142">
        <v>0.23089999999999999</v>
      </c>
      <c r="G39" s="142">
        <v>0.24660000000000001</v>
      </c>
      <c r="H39" s="142">
        <v>0.24660000000000001</v>
      </c>
      <c r="I39" s="142">
        <v>0.2465</v>
      </c>
      <c r="J39" s="142">
        <v>0.1719</v>
      </c>
      <c r="K39" s="142">
        <v>0.25619999999999998</v>
      </c>
      <c r="L39" s="142">
        <v>0.2094</v>
      </c>
      <c r="M39" s="142">
        <v>0.22889999999999999</v>
      </c>
      <c r="N39" s="142">
        <v>0.36370000000000002</v>
      </c>
      <c r="O39" s="142">
        <v>0.36919999999999997</v>
      </c>
      <c r="P39" s="142">
        <v>0.33960000000000001</v>
      </c>
    </row>
    <row r="40" spans="1:16" s="138" customFormat="1" ht="13.8" x14ac:dyDescent="0.25">
      <c r="A40" s="140" t="s">
        <v>129</v>
      </c>
      <c r="B40" s="141">
        <v>1486.2</v>
      </c>
      <c r="C40" s="142">
        <v>0.27429999999999999</v>
      </c>
      <c r="D40" s="142">
        <v>0.24540000000000001</v>
      </c>
      <c r="E40" s="142">
        <v>0.23250000000000001</v>
      </c>
      <c r="F40" s="142">
        <v>0.25119999999999998</v>
      </c>
      <c r="G40" s="142">
        <v>0.26640000000000003</v>
      </c>
      <c r="H40" s="142">
        <v>0.26640000000000003</v>
      </c>
      <c r="I40" s="142">
        <v>0.26629999999999998</v>
      </c>
      <c r="J40" s="142">
        <v>0.18779999999999999</v>
      </c>
      <c r="K40" s="142">
        <v>0.27429999999999999</v>
      </c>
      <c r="L40" s="142">
        <v>0.22220000000000001</v>
      </c>
      <c r="M40" s="142">
        <v>0.2422</v>
      </c>
      <c r="N40" s="142">
        <v>0.38629999999999998</v>
      </c>
      <c r="O40" s="142">
        <v>0.39119999999999999</v>
      </c>
      <c r="P40" s="142">
        <v>0.36609999999999998</v>
      </c>
    </row>
    <row r="41" spans="1:16" s="138" customFormat="1" ht="13.8" x14ac:dyDescent="0.25">
      <c r="A41" s="140" t="s">
        <v>130</v>
      </c>
      <c r="B41" s="141">
        <v>1610.6</v>
      </c>
      <c r="C41" s="142">
        <v>0.30270000000000002</v>
      </c>
      <c r="D41" s="142">
        <v>0.26950000000000002</v>
      </c>
      <c r="E41" s="142">
        <v>0.25330000000000003</v>
      </c>
      <c r="F41" s="142">
        <v>0.27579999999999999</v>
      </c>
      <c r="G41" s="142">
        <v>0.29399999999999998</v>
      </c>
      <c r="H41" s="142">
        <v>0.29399999999999998</v>
      </c>
      <c r="I41" s="142">
        <v>0.29389999999999999</v>
      </c>
      <c r="J41" s="142">
        <v>0.2084</v>
      </c>
      <c r="K41" s="142">
        <v>0.30270000000000002</v>
      </c>
      <c r="L41" s="142">
        <v>0.2389</v>
      </c>
      <c r="M41" s="142">
        <v>0.2586</v>
      </c>
      <c r="N41" s="142">
        <v>0.41970000000000002</v>
      </c>
      <c r="O41" s="142">
        <v>0.4234</v>
      </c>
      <c r="P41" s="142">
        <v>0.40610000000000002</v>
      </c>
    </row>
    <row r="42" spans="1:16" s="138" customFormat="1" ht="13.8" x14ac:dyDescent="0.25">
      <c r="A42" s="140" t="s">
        <v>131</v>
      </c>
      <c r="B42" s="141">
        <v>1790.3</v>
      </c>
      <c r="C42" s="142">
        <v>0.32369999999999999</v>
      </c>
      <c r="D42" s="142">
        <v>0.2888</v>
      </c>
      <c r="E42" s="142">
        <v>0.26960000000000001</v>
      </c>
      <c r="F42" s="142">
        <v>0.29549999999999998</v>
      </c>
      <c r="G42" s="142">
        <v>0.31319999999999998</v>
      </c>
      <c r="H42" s="142">
        <v>0.31319999999999998</v>
      </c>
      <c r="I42" s="142">
        <v>0.31309999999999999</v>
      </c>
      <c r="J42" s="142">
        <v>0.22459999999999999</v>
      </c>
      <c r="K42" s="142">
        <v>0.32369999999999999</v>
      </c>
      <c r="L42" s="142">
        <v>0.25879999999999997</v>
      </c>
      <c r="M42" s="142">
        <v>0.28139999999999998</v>
      </c>
      <c r="N42" s="142">
        <v>0.44850000000000001</v>
      </c>
      <c r="O42" s="142">
        <v>0.45279999999999998</v>
      </c>
      <c r="P42" s="142">
        <v>0.43309999999999998</v>
      </c>
    </row>
    <row r="43" spans="1:16" s="138" customFormat="1" ht="13.8" x14ac:dyDescent="0.25">
      <c r="A43" s="140" t="s">
        <v>132</v>
      </c>
      <c r="B43" s="141">
        <v>472.6</v>
      </c>
      <c r="C43" s="142">
        <v>0.33339999999999997</v>
      </c>
      <c r="D43" s="142">
        <v>0.29609999999999997</v>
      </c>
      <c r="E43" s="142">
        <v>0.27489999999999998</v>
      </c>
      <c r="F43" s="142">
        <v>0.30320000000000003</v>
      </c>
      <c r="G43" s="142">
        <v>0.32300000000000001</v>
      </c>
      <c r="H43" s="142">
        <v>0.32300000000000001</v>
      </c>
      <c r="I43" s="142">
        <v>0.32290000000000002</v>
      </c>
      <c r="J43" s="142">
        <v>0.23269999999999999</v>
      </c>
      <c r="K43" s="142">
        <v>0.33339999999999997</v>
      </c>
      <c r="L43" s="142">
        <v>0.2666</v>
      </c>
      <c r="M43" s="142">
        <v>0.28770000000000001</v>
      </c>
      <c r="N43" s="142">
        <v>0.46510000000000001</v>
      </c>
      <c r="O43" s="142">
        <v>0.47220000000000001</v>
      </c>
      <c r="P43" s="142">
        <v>0.44350000000000001</v>
      </c>
    </row>
    <row r="44" spans="1:16" s="138" customFormat="1" ht="13.8" x14ac:dyDescent="0.25">
      <c r="A44" s="140" t="s">
        <v>133</v>
      </c>
      <c r="B44" s="141">
        <v>2028.4</v>
      </c>
      <c r="C44" s="142">
        <v>0.34699999999999998</v>
      </c>
      <c r="D44" s="142">
        <v>0.30980000000000002</v>
      </c>
      <c r="E44" s="142">
        <v>0.29060000000000002</v>
      </c>
      <c r="F44" s="142">
        <v>0.31630000000000003</v>
      </c>
      <c r="G44" s="142">
        <v>0.33660000000000001</v>
      </c>
      <c r="H44" s="142">
        <v>0.3367</v>
      </c>
      <c r="I44" s="142">
        <v>0.33650000000000002</v>
      </c>
      <c r="J44" s="142">
        <v>0.24079999999999999</v>
      </c>
      <c r="K44" s="142">
        <v>0.34699999999999998</v>
      </c>
      <c r="L44" s="142">
        <v>0.27910000000000001</v>
      </c>
      <c r="M44" s="142">
        <v>0.30230000000000001</v>
      </c>
      <c r="N44" s="142">
        <v>0.48380000000000001</v>
      </c>
      <c r="O44" s="142">
        <v>0.49130000000000001</v>
      </c>
      <c r="P44" s="142">
        <v>0.45779999999999998</v>
      </c>
    </row>
    <row r="45" spans="1:16" s="138" customFormat="1" ht="13.8" x14ac:dyDescent="0.25">
      <c r="A45" s="140" t="s">
        <v>134</v>
      </c>
      <c r="B45" s="141">
        <v>2278.1999999999998</v>
      </c>
      <c r="C45" s="142">
        <v>0.37030000000000002</v>
      </c>
      <c r="D45" s="142">
        <v>0.32919999999999999</v>
      </c>
      <c r="E45" s="142">
        <v>0.31019999999999998</v>
      </c>
      <c r="F45" s="142">
        <v>0.33529999999999999</v>
      </c>
      <c r="G45" s="142">
        <v>0.3594</v>
      </c>
      <c r="H45" s="142">
        <v>0.35949999999999999</v>
      </c>
      <c r="I45" s="142">
        <v>0.35930000000000001</v>
      </c>
      <c r="J45" s="142">
        <v>0.25619999999999998</v>
      </c>
      <c r="K45" s="142">
        <v>0.37030000000000002</v>
      </c>
      <c r="L45" s="142">
        <v>0.29659999999999997</v>
      </c>
      <c r="M45" s="142">
        <v>0.31919999999999998</v>
      </c>
      <c r="N45" s="142">
        <v>0.51339999999999997</v>
      </c>
      <c r="O45" s="142">
        <v>0.52380000000000004</v>
      </c>
      <c r="P45" s="142">
        <v>0.48060000000000003</v>
      </c>
    </row>
    <row r="46" spans="1:16" s="138" customFormat="1" ht="13.8" x14ac:dyDescent="0.25">
      <c r="A46" s="140" t="s">
        <v>135</v>
      </c>
      <c r="B46" s="141">
        <v>2570</v>
      </c>
      <c r="C46" s="142">
        <v>0.40010000000000001</v>
      </c>
      <c r="D46" s="142">
        <v>0.35759999999999997</v>
      </c>
      <c r="E46" s="142">
        <v>0.33550000000000002</v>
      </c>
      <c r="F46" s="142">
        <v>0.3649</v>
      </c>
      <c r="G46" s="142">
        <v>0.38919999999999999</v>
      </c>
      <c r="H46" s="142">
        <v>0.38929999999999998</v>
      </c>
      <c r="I46" s="142">
        <v>0.3891</v>
      </c>
      <c r="J46" s="142">
        <v>0.27950000000000003</v>
      </c>
      <c r="K46" s="142">
        <v>0.40010000000000001</v>
      </c>
      <c r="L46" s="142">
        <v>0.31530000000000002</v>
      </c>
      <c r="M46" s="142">
        <v>0.34360000000000002</v>
      </c>
      <c r="N46" s="142">
        <v>0.5474</v>
      </c>
      <c r="O46" s="142">
        <v>0.55810000000000004</v>
      </c>
      <c r="P46" s="142">
        <v>0.51200000000000001</v>
      </c>
    </row>
    <row r="47" spans="1:16" s="138" customFormat="1" ht="13.8" x14ac:dyDescent="0.25">
      <c r="A47" s="140" t="s">
        <v>136</v>
      </c>
      <c r="B47" s="141">
        <v>2796.8</v>
      </c>
      <c r="C47" s="142">
        <v>0.43490000000000001</v>
      </c>
      <c r="D47" s="142">
        <v>0.39510000000000001</v>
      </c>
      <c r="E47" s="142">
        <v>0.37090000000000001</v>
      </c>
      <c r="F47" s="142">
        <v>0.40279999999999999</v>
      </c>
      <c r="G47" s="142">
        <v>0.43020000000000003</v>
      </c>
      <c r="H47" s="142">
        <v>0.43030000000000002</v>
      </c>
      <c r="I47" s="142">
        <v>0.43009999999999998</v>
      </c>
      <c r="J47" s="142">
        <v>0.31069999999999998</v>
      </c>
      <c r="K47" s="142">
        <v>0.43490000000000001</v>
      </c>
      <c r="L47" s="142">
        <v>0.34139999999999998</v>
      </c>
      <c r="M47" s="142">
        <v>0.36830000000000002</v>
      </c>
      <c r="N47" s="142">
        <v>0.59089999999999998</v>
      </c>
      <c r="O47" s="142">
        <v>0.59960000000000002</v>
      </c>
      <c r="P47" s="142">
        <v>0.55840000000000001</v>
      </c>
    </row>
    <row r="48" spans="1:16" s="138" customFormat="1" ht="13.8" x14ac:dyDescent="0.25">
      <c r="A48" s="140" t="s">
        <v>137</v>
      </c>
      <c r="B48" s="141">
        <v>3138.4</v>
      </c>
      <c r="C48" s="142">
        <v>0.47749999999999998</v>
      </c>
      <c r="D48" s="142">
        <v>0.43909999999999999</v>
      </c>
      <c r="E48" s="142">
        <v>0.4133</v>
      </c>
      <c r="F48" s="142">
        <v>0.4476</v>
      </c>
      <c r="G48" s="142">
        <v>0.47199999999999998</v>
      </c>
      <c r="H48" s="142">
        <v>0.47199999999999998</v>
      </c>
      <c r="I48" s="142">
        <v>0.4718</v>
      </c>
      <c r="J48" s="142">
        <v>0.34620000000000001</v>
      </c>
      <c r="K48" s="142">
        <v>0.47749999999999998</v>
      </c>
      <c r="L48" s="142">
        <v>0.37509999999999999</v>
      </c>
      <c r="M48" s="142">
        <v>0.40379999999999999</v>
      </c>
      <c r="N48" s="142">
        <v>0.64259999999999995</v>
      </c>
      <c r="O48" s="142">
        <v>0.65069999999999995</v>
      </c>
      <c r="P48" s="142">
        <v>0.60899999999999999</v>
      </c>
    </row>
    <row r="49" spans="1:16" s="138" customFormat="1" ht="13.8" x14ac:dyDescent="0.25">
      <c r="A49" s="140" t="s">
        <v>138</v>
      </c>
      <c r="B49" s="141">
        <v>3313.9</v>
      </c>
      <c r="C49" s="142">
        <v>0.51029999999999998</v>
      </c>
      <c r="D49" s="142">
        <v>0.47210000000000002</v>
      </c>
      <c r="E49" s="142">
        <v>0.4491</v>
      </c>
      <c r="F49" s="142">
        <v>0.4803</v>
      </c>
      <c r="G49" s="142">
        <v>0.50109999999999999</v>
      </c>
      <c r="H49" s="142">
        <v>0.50109999999999999</v>
      </c>
      <c r="I49" s="142">
        <v>0.50090000000000001</v>
      </c>
      <c r="J49" s="142">
        <v>0.37590000000000001</v>
      </c>
      <c r="K49" s="142">
        <v>0.51029999999999998</v>
      </c>
      <c r="L49" s="142">
        <v>0.39300000000000002</v>
      </c>
      <c r="M49" s="142">
        <v>0.42330000000000001</v>
      </c>
      <c r="N49" s="142">
        <v>0.6966</v>
      </c>
      <c r="O49" s="142">
        <v>0.70450000000000002</v>
      </c>
      <c r="P49" s="142">
        <v>0.65539999999999998</v>
      </c>
    </row>
    <row r="50" spans="1:16" s="138" customFormat="1" ht="13.8" x14ac:dyDescent="0.25">
      <c r="A50" s="140" t="s">
        <v>139</v>
      </c>
      <c r="B50" s="141">
        <v>3541.1</v>
      </c>
      <c r="C50" s="142">
        <v>0.53269999999999995</v>
      </c>
      <c r="D50" s="142">
        <v>0.49569999999999997</v>
      </c>
      <c r="E50" s="142">
        <v>0.47199999999999998</v>
      </c>
      <c r="F50" s="142">
        <v>0.50449999999999995</v>
      </c>
      <c r="G50" s="142">
        <v>0.52410000000000001</v>
      </c>
      <c r="H50" s="142">
        <v>0.52410000000000001</v>
      </c>
      <c r="I50" s="142">
        <v>0.52390000000000003</v>
      </c>
      <c r="J50" s="142">
        <v>0.39500000000000002</v>
      </c>
      <c r="K50" s="142">
        <v>0.53269999999999995</v>
      </c>
      <c r="L50" s="142">
        <v>0.40770000000000001</v>
      </c>
      <c r="M50" s="142">
        <v>0.43709999999999999</v>
      </c>
      <c r="N50" s="142">
        <v>0.73250000000000004</v>
      </c>
      <c r="O50" s="142">
        <v>0.74099999999999999</v>
      </c>
      <c r="P50" s="142">
        <v>0.67649999999999999</v>
      </c>
    </row>
    <row r="51" spans="1:16" s="138" customFormat="1" ht="13.8" x14ac:dyDescent="0.25">
      <c r="A51" s="140" t="s">
        <v>140</v>
      </c>
      <c r="B51" s="141">
        <v>3952.8</v>
      </c>
      <c r="C51" s="142">
        <v>0.55149999999999999</v>
      </c>
      <c r="D51" s="142">
        <v>0.51839999999999997</v>
      </c>
      <c r="E51" s="142">
        <v>0.49440000000000001</v>
      </c>
      <c r="F51" s="142">
        <v>0.52780000000000005</v>
      </c>
      <c r="G51" s="142">
        <v>0.5444</v>
      </c>
      <c r="H51" s="142">
        <v>0.5444</v>
      </c>
      <c r="I51" s="142">
        <v>0.54420000000000002</v>
      </c>
      <c r="J51" s="142">
        <v>0.41549999999999998</v>
      </c>
      <c r="K51" s="142">
        <v>0.55149999999999999</v>
      </c>
      <c r="L51" s="142">
        <v>0.4173</v>
      </c>
      <c r="M51" s="142">
        <v>0.45929999999999999</v>
      </c>
      <c r="N51" s="142">
        <v>0.75939999999999996</v>
      </c>
      <c r="O51" s="142">
        <v>0.77</v>
      </c>
      <c r="P51" s="142">
        <v>0.69389999999999996</v>
      </c>
    </row>
    <row r="52" spans="1:16" s="138" customFormat="1" ht="13.8" x14ac:dyDescent="0.25">
      <c r="A52" s="140" t="s">
        <v>141</v>
      </c>
      <c r="B52" s="141">
        <v>4270.3999999999996</v>
      </c>
      <c r="C52" s="142">
        <v>0.56979999999999997</v>
      </c>
      <c r="D52" s="142">
        <v>0.53720000000000001</v>
      </c>
      <c r="E52" s="142">
        <v>0.51280000000000003</v>
      </c>
      <c r="F52" s="142">
        <v>0.54669999999999996</v>
      </c>
      <c r="G52" s="142">
        <v>0.56369999999999998</v>
      </c>
      <c r="H52" s="142">
        <v>0.56369999999999998</v>
      </c>
      <c r="I52" s="142">
        <v>0.56340000000000001</v>
      </c>
      <c r="J52" s="142">
        <v>0.43309999999999998</v>
      </c>
      <c r="K52" s="142">
        <v>0.56979999999999997</v>
      </c>
      <c r="L52" s="142">
        <v>0.4345</v>
      </c>
      <c r="M52" s="142">
        <v>0.47820000000000001</v>
      </c>
      <c r="N52" s="142">
        <v>0.76739999999999997</v>
      </c>
      <c r="O52" s="142">
        <v>0.77729999999999999</v>
      </c>
      <c r="P52" s="142">
        <v>0.7087</v>
      </c>
    </row>
    <row r="53" spans="1:16" s="138" customFormat="1" ht="13.8" x14ac:dyDescent="0.25">
      <c r="A53" s="140" t="s">
        <v>142</v>
      </c>
      <c r="B53" s="141">
        <v>4536.1000000000004</v>
      </c>
      <c r="C53" s="142">
        <v>0.58279999999999998</v>
      </c>
      <c r="D53" s="142">
        <v>0.54859999999999998</v>
      </c>
      <c r="E53" s="142">
        <v>0.5242</v>
      </c>
      <c r="F53" s="142">
        <v>0.5585</v>
      </c>
      <c r="G53" s="142">
        <v>0.57830000000000004</v>
      </c>
      <c r="H53" s="142">
        <v>0.57840000000000003</v>
      </c>
      <c r="I53" s="142">
        <v>0.57809999999999995</v>
      </c>
      <c r="J53" s="142">
        <v>0.4486</v>
      </c>
      <c r="K53" s="142">
        <v>0.58279999999999998</v>
      </c>
      <c r="L53" s="142">
        <v>0.44069999999999998</v>
      </c>
      <c r="M53" s="142">
        <v>0.47960000000000003</v>
      </c>
      <c r="N53" s="142">
        <v>0.7621</v>
      </c>
      <c r="O53" s="142">
        <v>0.76859999999999995</v>
      </c>
      <c r="P53" s="142">
        <v>0.71740000000000004</v>
      </c>
    </row>
    <row r="54" spans="1:16" s="138" customFormat="1" ht="13.8" x14ac:dyDescent="0.25">
      <c r="A54" s="140" t="s">
        <v>143</v>
      </c>
      <c r="B54" s="141">
        <v>4781.8999999999996</v>
      </c>
      <c r="C54" s="142">
        <v>0.5958</v>
      </c>
      <c r="D54" s="142">
        <v>0.56430000000000002</v>
      </c>
      <c r="E54" s="142">
        <v>0.53249999999999997</v>
      </c>
      <c r="F54" s="142">
        <v>0.57769999999999999</v>
      </c>
      <c r="G54" s="142">
        <v>0.59299999999999997</v>
      </c>
      <c r="H54" s="142">
        <v>0.59309999999999996</v>
      </c>
      <c r="I54" s="142">
        <v>0.59279999999999999</v>
      </c>
      <c r="J54" s="142">
        <v>0.47120000000000001</v>
      </c>
      <c r="K54" s="142">
        <v>0.5958</v>
      </c>
      <c r="L54" s="142">
        <v>0.4425</v>
      </c>
      <c r="M54" s="142">
        <v>0.4894</v>
      </c>
      <c r="N54" s="142">
        <v>0.75490000000000002</v>
      </c>
      <c r="O54" s="142">
        <v>0.75919999999999999</v>
      </c>
      <c r="P54" s="142">
        <v>0.72629999999999995</v>
      </c>
    </row>
    <row r="55" spans="1:16" s="138" customFormat="1" ht="13.8" x14ac:dyDescent="0.25">
      <c r="A55" s="140" t="s">
        <v>144</v>
      </c>
      <c r="B55" s="141">
        <v>5155.1000000000004</v>
      </c>
      <c r="C55" s="142">
        <v>0.61509999999999998</v>
      </c>
      <c r="D55" s="142">
        <v>0.58350000000000002</v>
      </c>
      <c r="E55" s="142">
        <v>0.54549999999999998</v>
      </c>
      <c r="F55" s="142">
        <v>0.59909999999999997</v>
      </c>
      <c r="G55" s="142">
        <v>0.61550000000000005</v>
      </c>
      <c r="H55" s="142">
        <v>0.61560000000000004</v>
      </c>
      <c r="I55" s="142">
        <v>0.61499999999999999</v>
      </c>
      <c r="J55" s="142">
        <v>0.48899999999999999</v>
      </c>
      <c r="K55" s="142">
        <v>0.61509999999999998</v>
      </c>
      <c r="L55" s="142">
        <v>0.45660000000000001</v>
      </c>
      <c r="M55" s="142">
        <v>0.50819999999999999</v>
      </c>
      <c r="N55" s="142">
        <v>0.75600000000000001</v>
      </c>
      <c r="O55" s="142">
        <v>0.75749999999999995</v>
      </c>
      <c r="P55" s="142">
        <v>0.74729999999999996</v>
      </c>
    </row>
    <row r="56" spans="1:16" s="138" customFormat="1" ht="13.8" x14ac:dyDescent="0.25">
      <c r="A56" s="140" t="s">
        <v>145</v>
      </c>
      <c r="B56" s="141">
        <v>5570</v>
      </c>
      <c r="C56" s="142">
        <v>0.63959999999999995</v>
      </c>
      <c r="D56" s="142">
        <v>0.60580000000000001</v>
      </c>
      <c r="E56" s="142">
        <v>0.56469999999999998</v>
      </c>
      <c r="F56" s="142">
        <v>0.62219999999999998</v>
      </c>
      <c r="G56" s="142">
        <v>0.64249999999999996</v>
      </c>
      <c r="H56" s="142">
        <v>0.64259999999999995</v>
      </c>
      <c r="I56" s="142">
        <v>0.64149999999999996</v>
      </c>
      <c r="J56" s="142">
        <v>0.50980000000000003</v>
      </c>
      <c r="K56" s="142">
        <v>0.63959999999999995</v>
      </c>
      <c r="L56" s="142">
        <v>0.46700000000000003</v>
      </c>
      <c r="M56" s="142">
        <v>0.51629999999999998</v>
      </c>
      <c r="N56" s="142">
        <v>0.77010000000000001</v>
      </c>
      <c r="O56" s="142">
        <v>0.76980000000000004</v>
      </c>
      <c r="P56" s="142">
        <v>0.7722</v>
      </c>
    </row>
    <row r="57" spans="1:16" s="138" customFormat="1" ht="13.8" x14ac:dyDescent="0.25">
      <c r="A57" s="140" t="s">
        <v>146</v>
      </c>
      <c r="B57" s="141">
        <v>5914.6</v>
      </c>
      <c r="C57" s="142">
        <v>0.66269999999999996</v>
      </c>
      <c r="D57" s="142">
        <v>0.62370000000000003</v>
      </c>
      <c r="E57" s="142">
        <v>0.58440000000000003</v>
      </c>
      <c r="F57" s="142">
        <v>0.6371</v>
      </c>
      <c r="G57" s="142">
        <v>0.66820000000000002</v>
      </c>
      <c r="H57" s="142">
        <v>0.66839999999999999</v>
      </c>
      <c r="I57" s="142">
        <v>0.66669999999999996</v>
      </c>
      <c r="J57" s="142">
        <v>0.53410000000000002</v>
      </c>
      <c r="K57" s="142">
        <v>0.66269999999999996</v>
      </c>
      <c r="L57" s="142">
        <v>0.47970000000000002</v>
      </c>
      <c r="M57" s="142">
        <v>0.51890000000000003</v>
      </c>
      <c r="N57" s="142">
        <v>0.78510000000000002</v>
      </c>
      <c r="O57" s="142">
        <v>0.78390000000000004</v>
      </c>
      <c r="P57" s="142">
        <v>0.79210000000000003</v>
      </c>
    </row>
    <row r="58" spans="1:16" s="138" customFormat="1" ht="13.8" x14ac:dyDescent="0.25">
      <c r="A58" s="140" t="s">
        <v>147</v>
      </c>
      <c r="B58" s="141">
        <v>6110.1</v>
      </c>
      <c r="C58" s="142">
        <v>0.68620000000000003</v>
      </c>
      <c r="D58" s="142">
        <v>0.65259999999999996</v>
      </c>
      <c r="E58" s="142">
        <v>0.6159</v>
      </c>
      <c r="F58" s="142">
        <v>0.66290000000000004</v>
      </c>
      <c r="G58" s="142">
        <v>0.69430000000000003</v>
      </c>
      <c r="H58" s="142">
        <v>0.6946</v>
      </c>
      <c r="I58" s="142">
        <v>0.69259999999999999</v>
      </c>
      <c r="J58" s="142">
        <v>0.55569999999999997</v>
      </c>
      <c r="K58" s="142">
        <v>0.68620000000000003</v>
      </c>
      <c r="L58" s="142">
        <v>0.51239999999999997</v>
      </c>
      <c r="M58" s="142">
        <v>0.54930000000000001</v>
      </c>
      <c r="N58" s="142">
        <v>0.80669999999999997</v>
      </c>
      <c r="O58" s="142">
        <v>0.8054</v>
      </c>
      <c r="P58" s="142">
        <v>0.8135</v>
      </c>
    </row>
    <row r="59" spans="1:16" s="138" customFormat="1" ht="13.8" x14ac:dyDescent="0.25">
      <c r="A59" s="140" t="s">
        <v>148</v>
      </c>
      <c r="B59" s="141">
        <v>6434.7</v>
      </c>
      <c r="C59" s="142">
        <v>0.70299999999999996</v>
      </c>
      <c r="D59" s="142">
        <v>0.67710000000000004</v>
      </c>
      <c r="E59" s="142">
        <v>0.62309999999999999</v>
      </c>
      <c r="F59" s="142">
        <v>0.69359999999999999</v>
      </c>
      <c r="G59" s="142">
        <v>0.71220000000000006</v>
      </c>
      <c r="H59" s="142">
        <v>0.71260000000000001</v>
      </c>
      <c r="I59" s="142">
        <v>0.71020000000000005</v>
      </c>
      <c r="J59" s="142">
        <v>0.57250000000000001</v>
      </c>
      <c r="K59" s="142">
        <v>0.70299999999999996</v>
      </c>
      <c r="L59" s="142">
        <v>0.52569999999999995</v>
      </c>
      <c r="M59" s="142">
        <v>0.59060000000000001</v>
      </c>
      <c r="N59" s="142">
        <v>0.81850000000000001</v>
      </c>
      <c r="O59" s="142">
        <v>0.81789999999999996</v>
      </c>
      <c r="P59" s="142">
        <v>0.82079999999999997</v>
      </c>
    </row>
    <row r="60" spans="1:16" s="138" customFormat="1" ht="13.8" x14ac:dyDescent="0.25">
      <c r="A60" s="140" t="s">
        <v>149</v>
      </c>
      <c r="B60" s="141">
        <v>6794.9</v>
      </c>
      <c r="C60" s="142">
        <v>0.71970000000000001</v>
      </c>
      <c r="D60" s="142">
        <v>0.69720000000000004</v>
      </c>
      <c r="E60" s="142">
        <v>0.63019999999999998</v>
      </c>
      <c r="F60" s="142">
        <v>0.71709999999999996</v>
      </c>
      <c r="G60" s="142">
        <v>0.73060000000000003</v>
      </c>
      <c r="H60" s="142">
        <v>0.73099999999999998</v>
      </c>
      <c r="I60" s="142">
        <v>0.72799999999999998</v>
      </c>
      <c r="J60" s="142">
        <v>0.59089999999999998</v>
      </c>
      <c r="K60" s="142">
        <v>0.71970000000000001</v>
      </c>
      <c r="L60" s="142">
        <v>0.55600000000000005</v>
      </c>
      <c r="M60" s="142">
        <v>0.63619999999999999</v>
      </c>
      <c r="N60" s="142">
        <v>0.83589999999999998</v>
      </c>
      <c r="O60" s="142">
        <v>0.83660000000000001</v>
      </c>
      <c r="P60" s="142">
        <v>0.83320000000000005</v>
      </c>
    </row>
    <row r="61" spans="1:16" s="138" customFormat="1" ht="13.8" x14ac:dyDescent="0.25">
      <c r="A61" s="140" t="s">
        <v>150</v>
      </c>
      <c r="B61" s="141">
        <v>7197.8</v>
      </c>
      <c r="C61" s="142">
        <v>0.73540000000000005</v>
      </c>
      <c r="D61" s="142">
        <v>0.71</v>
      </c>
      <c r="E61" s="142">
        <v>0.63660000000000005</v>
      </c>
      <c r="F61" s="142">
        <v>0.73009999999999997</v>
      </c>
      <c r="G61" s="142">
        <v>0.74590000000000001</v>
      </c>
      <c r="H61" s="142">
        <v>0.74660000000000004</v>
      </c>
      <c r="I61" s="142">
        <v>0.74250000000000005</v>
      </c>
      <c r="J61" s="142">
        <v>0.60660000000000003</v>
      </c>
      <c r="K61" s="142">
        <v>0.73540000000000005</v>
      </c>
      <c r="L61" s="142">
        <v>0.58150000000000002</v>
      </c>
      <c r="M61" s="142">
        <v>0.64490000000000003</v>
      </c>
      <c r="N61" s="142">
        <v>0.85489999999999999</v>
      </c>
      <c r="O61" s="142">
        <v>0.85699999999999998</v>
      </c>
      <c r="P61" s="142">
        <v>0.84689999999999999</v>
      </c>
    </row>
    <row r="62" spans="1:16" s="138" customFormat="1" ht="13.8" x14ac:dyDescent="0.25">
      <c r="A62" s="140" t="s">
        <v>151</v>
      </c>
      <c r="B62" s="141">
        <v>7583.4</v>
      </c>
      <c r="C62" s="142">
        <v>0.751</v>
      </c>
      <c r="D62" s="142">
        <v>0.73060000000000003</v>
      </c>
      <c r="E62" s="142">
        <v>0.64980000000000004</v>
      </c>
      <c r="F62" s="142">
        <v>0.75109999999999999</v>
      </c>
      <c r="G62" s="142">
        <v>0.76180000000000003</v>
      </c>
      <c r="H62" s="142">
        <v>0.76259999999999994</v>
      </c>
      <c r="I62" s="142">
        <v>0.75839999999999996</v>
      </c>
      <c r="J62" s="142">
        <v>0.62709999999999999</v>
      </c>
      <c r="K62" s="142">
        <v>0.751</v>
      </c>
      <c r="L62" s="142">
        <v>0.60009999999999997</v>
      </c>
      <c r="M62" s="142">
        <v>0.68510000000000004</v>
      </c>
      <c r="N62" s="142">
        <v>0.87660000000000005</v>
      </c>
      <c r="O62" s="142">
        <v>0.87880000000000003</v>
      </c>
      <c r="P62" s="142">
        <v>0.87009999999999998</v>
      </c>
    </row>
    <row r="63" spans="1:16" s="138" customFormat="1" ht="13.8" x14ac:dyDescent="0.25">
      <c r="A63" s="140" t="s">
        <v>152</v>
      </c>
      <c r="B63" s="141">
        <v>7978.3</v>
      </c>
      <c r="C63" s="142">
        <v>0.76500000000000001</v>
      </c>
      <c r="D63" s="142">
        <v>0.74590000000000001</v>
      </c>
      <c r="E63" s="142">
        <v>0.66410000000000002</v>
      </c>
      <c r="F63" s="142">
        <v>0.76519999999999999</v>
      </c>
      <c r="G63" s="142">
        <v>0.77710000000000001</v>
      </c>
      <c r="H63" s="142">
        <v>0.77780000000000005</v>
      </c>
      <c r="I63" s="142">
        <v>0.77349999999999997</v>
      </c>
      <c r="J63" s="142">
        <v>0.64419999999999999</v>
      </c>
      <c r="K63" s="142">
        <v>0.76500000000000001</v>
      </c>
      <c r="L63" s="142">
        <v>0.62819999999999998</v>
      </c>
      <c r="M63" s="142">
        <v>0.70569999999999999</v>
      </c>
      <c r="N63" s="142">
        <v>0.88849999999999996</v>
      </c>
      <c r="O63" s="142">
        <v>0.89249999999999996</v>
      </c>
      <c r="P63" s="142">
        <v>0.87790000000000001</v>
      </c>
    </row>
    <row r="64" spans="1:16" s="138" customFormat="1" ht="13.8" x14ac:dyDescent="0.25">
      <c r="A64" s="140" t="s">
        <v>153</v>
      </c>
      <c r="B64" s="141">
        <v>8483.2000000000007</v>
      </c>
      <c r="C64" s="142">
        <v>0.77849999999999997</v>
      </c>
      <c r="D64" s="142">
        <v>0.76119999999999999</v>
      </c>
      <c r="E64" s="142">
        <v>0.67400000000000004</v>
      </c>
      <c r="F64" s="142">
        <v>0.78169999999999995</v>
      </c>
      <c r="G64" s="142">
        <v>0.79269999999999996</v>
      </c>
      <c r="H64" s="142">
        <v>0.79339999999999999</v>
      </c>
      <c r="I64" s="142">
        <v>0.78900000000000003</v>
      </c>
      <c r="J64" s="142">
        <v>0.65590000000000004</v>
      </c>
      <c r="K64" s="142">
        <v>0.77849999999999997</v>
      </c>
      <c r="L64" s="142">
        <v>0.6431</v>
      </c>
      <c r="M64" s="142">
        <v>0.72030000000000005</v>
      </c>
      <c r="N64" s="142">
        <v>0.88580000000000003</v>
      </c>
      <c r="O64" s="142">
        <v>0.88880000000000003</v>
      </c>
      <c r="P64" s="142">
        <v>0.87780000000000002</v>
      </c>
    </row>
    <row r="65" spans="1:16" s="138" customFormat="1" ht="13.8" x14ac:dyDescent="0.25">
      <c r="A65" s="140" t="s">
        <v>154</v>
      </c>
      <c r="B65" s="141">
        <v>8954.7999999999993</v>
      </c>
      <c r="C65" s="142">
        <v>0.78810000000000002</v>
      </c>
      <c r="D65" s="142">
        <v>0.76790000000000003</v>
      </c>
      <c r="E65" s="142">
        <v>0.68659999999999999</v>
      </c>
      <c r="F65" s="142">
        <v>0.78600000000000003</v>
      </c>
      <c r="G65" s="142">
        <v>0.79990000000000006</v>
      </c>
      <c r="H65" s="142">
        <v>0.80049999999999999</v>
      </c>
      <c r="I65" s="142">
        <v>0.79730000000000001</v>
      </c>
      <c r="J65" s="142">
        <v>0.66500000000000004</v>
      </c>
      <c r="K65" s="142">
        <v>0.78810000000000002</v>
      </c>
      <c r="L65" s="142">
        <v>0.6583</v>
      </c>
      <c r="M65" s="142">
        <v>0.71009999999999995</v>
      </c>
      <c r="N65" s="142">
        <v>0.88649999999999995</v>
      </c>
      <c r="O65" s="142">
        <v>0.88870000000000005</v>
      </c>
      <c r="P65" s="142">
        <v>0.87860000000000005</v>
      </c>
    </row>
    <row r="66" spans="1:16" s="138" customFormat="1" ht="13.8" x14ac:dyDescent="0.25">
      <c r="A66" s="140" t="s">
        <v>155</v>
      </c>
      <c r="B66" s="141">
        <v>9510.5</v>
      </c>
      <c r="C66" s="142">
        <v>0.79810000000000003</v>
      </c>
      <c r="D66" s="142">
        <v>0.77769999999999995</v>
      </c>
      <c r="E66" s="142">
        <v>0.70150000000000001</v>
      </c>
      <c r="F66" s="142">
        <v>0.79430000000000001</v>
      </c>
      <c r="G66" s="142">
        <v>0.80920000000000003</v>
      </c>
      <c r="H66" s="142">
        <v>0.80969999999999998</v>
      </c>
      <c r="I66" s="142">
        <v>0.80689999999999995</v>
      </c>
      <c r="J66" s="142">
        <v>0.68159999999999998</v>
      </c>
      <c r="K66" s="142">
        <v>0.79810000000000003</v>
      </c>
      <c r="L66" s="142">
        <v>0.6774</v>
      </c>
      <c r="M66" s="142">
        <v>0.72919999999999996</v>
      </c>
      <c r="N66" s="142">
        <v>0.89510000000000001</v>
      </c>
      <c r="O66" s="142">
        <v>0.8992</v>
      </c>
      <c r="P66" s="142">
        <v>0.88460000000000005</v>
      </c>
    </row>
    <row r="67" spans="1:16" s="138" customFormat="1" ht="13.8" x14ac:dyDescent="0.25">
      <c r="A67" s="140" t="s">
        <v>156</v>
      </c>
      <c r="B67" s="141">
        <v>10148.200000000001</v>
      </c>
      <c r="C67" s="142">
        <v>0.81469999999999998</v>
      </c>
      <c r="D67" s="142">
        <v>0.79700000000000004</v>
      </c>
      <c r="E67" s="142">
        <v>0.72350000000000003</v>
      </c>
      <c r="F67" s="142">
        <v>0.81330000000000002</v>
      </c>
      <c r="G67" s="142">
        <v>0.82830000000000004</v>
      </c>
      <c r="H67" s="142">
        <v>0.82889999999999997</v>
      </c>
      <c r="I67" s="142">
        <v>0.8256</v>
      </c>
      <c r="J67" s="142">
        <v>0.70740000000000003</v>
      </c>
      <c r="K67" s="142">
        <v>0.81469999999999998</v>
      </c>
      <c r="L67" s="142">
        <v>0.70930000000000004</v>
      </c>
      <c r="M67" s="142">
        <v>0.75509999999999999</v>
      </c>
      <c r="N67" s="142">
        <v>0.90790000000000004</v>
      </c>
      <c r="O67" s="142">
        <v>0.91080000000000005</v>
      </c>
      <c r="P67" s="142">
        <v>0.90169999999999995</v>
      </c>
    </row>
    <row r="68" spans="1:16" s="138" customFormat="1" ht="13.8" x14ac:dyDescent="0.25">
      <c r="A68" s="140" t="s">
        <v>157</v>
      </c>
      <c r="B68" s="141">
        <v>10564.6</v>
      </c>
      <c r="C68" s="142">
        <v>0.83420000000000005</v>
      </c>
      <c r="D68" s="142">
        <v>0.81830000000000003</v>
      </c>
      <c r="E68" s="142">
        <v>0.74939999999999996</v>
      </c>
      <c r="F68" s="142">
        <v>0.83330000000000004</v>
      </c>
      <c r="G68" s="142">
        <v>0.8468</v>
      </c>
      <c r="H68" s="142">
        <v>0.84730000000000005</v>
      </c>
      <c r="I68" s="142">
        <v>0.84440000000000004</v>
      </c>
      <c r="J68" s="142">
        <v>0.73009999999999997</v>
      </c>
      <c r="K68" s="142">
        <v>0.83420000000000005</v>
      </c>
      <c r="L68" s="142">
        <v>0.73099999999999998</v>
      </c>
      <c r="M68" s="142">
        <v>0.78159999999999996</v>
      </c>
      <c r="N68" s="142">
        <v>0.91139999999999999</v>
      </c>
      <c r="O68" s="142">
        <v>0.91149999999999998</v>
      </c>
      <c r="P68" s="142">
        <v>0.9113</v>
      </c>
    </row>
    <row r="69" spans="1:16" s="138" customFormat="1" ht="13.8" x14ac:dyDescent="0.25">
      <c r="A69" s="140" t="s">
        <v>158</v>
      </c>
      <c r="B69" s="141">
        <v>10876.9</v>
      </c>
      <c r="C69" s="142">
        <v>0.84770000000000001</v>
      </c>
      <c r="D69" s="142">
        <v>0.83189999999999997</v>
      </c>
      <c r="E69" s="142">
        <v>0.77610000000000001</v>
      </c>
      <c r="F69" s="142">
        <v>0.84460000000000002</v>
      </c>
      <c r="G69" s="142">
        <v>0.85680000000000001</v>
      </c>
      <c r="H69" s="142">
        <v>0.85729999999999995</v>
      </c>
      <c r="I69" s="142">
        <v>0.85470000000000002</v>
      </c>
      <c r="J69" s="142">
        <v>0.74439999999999995</v>
      </c>
      <c r="K69" s="142">
        <v>0.84770000000000001</v>
      </c>
      <c r="L69" s="142">
        <v>0.7702</v>
      </c>
      <c r="M69" s="142">
        <v>0.80840000000000001</v>
      </c>
      <c r="N69" s="142">
        <v>0.90610000000000002</v>
      </c>
      <c r="O69" s="142">
        <v>0.90410000000000001</v>
      </c>
      <c r="P69" s="142">
        <v>0.91069999999999995</v>
      </c>
    </row>
    <row r="70" spans="1:16" s="138" customFormat="1" ht="13.8" x14ac:dyDescent="0.25">
      <c r="A70" s="140" t="s">
        <v>159</v>
      </c>
      <c r="B70" s="141">
        <v>11332.4</v>
      </c>
      <c r="C70" s="142">
        <v>0.8639</v>
      </c>
      <c r="D70" s="142">
        <v>0.85540000000000005</v>
      </c>
      <c r="E70" s="142">
        <v>0.82389999999999997</v>
      </c>
      <c r="F70" s="142">
        <v>0.86299999999999999</v>
      </c>
      <c r="G70" s="142">
        <v>0.874</v>
      </c>
      <c r="H70" s="142">
        <v>0.87450000000000006</v>
      </c>
      <c r="I70" s="142">
        <v>0.87190000000000001</v>
      </c>
      <c r="J70" s="142">
        <v>0.76719999999999999</v>
      </c>
      <c r="K70" s="142">
        <v>0.8639</v>
      </c>
      <c r="L70" s="142">
        <v>0.80569999999999997</v>
      </c>
      <c r="M70" s="142">
        <v>0.83799999999999997</v>
      </c>
      <c r="N70" s="142">
        <v>0.91300000000000003</v>
      </c>
      <c r="O70" s="142">
        <v>0.91180000000000005</v>
      </c>
      <c r="P70" s="142">
        <v>0.91600000000000004</v>
      </c>
    </row>
    <row r="71" spans="1:16" s="138" customFormat="1" ht="13.8" x14ac:dyDescent="0.25">
      <c r="A71" s="140" t="s">
        <v>160</v>
      </c>
      <c r="B71" s="141">
        <v>12088.6</v>
      </c>
      <c r="C71" s="142">
        <v>0.88529999999999998</v>
      </c>
      <c r="D71" s="142">
        <v>0.87780000000000002</v>
      </c>
      <c r="E71" s="142">
        <v>0.85519999999999996</v>
      </c>
      <c r="F71" s="142">
        <v>0.88360000000000005</v>
      </c>
      <c r="G71" s="142">
        <v>0.89300000000000002</v>
      </c>
      <c r="H71" s="142">
        <v>0.89339999999999997</v>
      </c>
      <c r="I71" s="142">
        <v>0.89119999999999999</v>
      </c>
      <c r="J71" s="142">
        <v>0.79790000000000005</v>
      </c>
      <c r="K71" s="142">
        <v>0.88529999999999998</v>
      </c>
      <c r="L71" s="142">
        <v>0.8468</v>
      </c>
      <c r="M71" s="142">
        <v>0.86799999999999999</v>
      </c>
      <c r="N71" s="142">
        <v>0.92600000000000005</v>
      </c>
      <c r="O71" s="142">
        <v>0.92500000000000004</v>
      </c>
      <c r="P71" s="142">
        <v>0.92920000000000003</v>
      </c>
    </row>
    <row r="72" spans="1:16" s="138" customFormat="1" ht="13.8" x14ac:dyDescent="0.25">
      <c r="A72" s="140" t="s">
        <v>161</v>
      </c>
      <c r="B72" s="141">
        <v>12888.9</v>
      </c>
      <c r="C72" s="142">
        <v>0.91310000000000002</v>
      </c>
      <c r="D72" s="142">
        <v>0.90810000000000002</v>
      </c>
      <c r="E72" s="142">
        <v>0.89629999999999999</v>
      </c>
      <c r="F72" s="142">
        <v>0.91110000000000002</v>
      </c>
      <c r="G72" s="142">
        <v>0.91800000000000004</v>
      </c>
      <c r="H72" s="142">
        <v>0.91830000000000001</v>
      </c>
      <c r="I72" s="142">
        <v>0.91669999999999996</v>
      </c>
      <c r="J72" s="142">
        <v>0.8458</v>
      </c>
      <c r="K72" s="142">
        <v>0.91310000000000002</v>
      </c>
      <c r="L72" s="142">
        <v>0.88670000000000004</v>
      </c>
      <c r="M72" s="142">
        <v>0.90059999999999996</v>
      </c>
      <c r="N72" s="142">
        <v>0.94369999999999998</v>
      </c>
      <c r="O72" s="142">
        <v>0.94230000000000003</v>
      </c>
      <c r="P72" s="142">
        <v>0.94840000000000002</v>
      </c>
    </row>
    <row r="73" spans="1:16" s="138" customFormat="1" ht="13.8" x14ac:dyDescent="0.25">
      <c r="A73" s="140" t="s">
        <v>162</v>
      </c>
      <c r="B73" s="141">
        <v>13684.7</v>
      </c>
      <c r="C73" s="142">
        <v>0.94279999999999997</v>
      </c>
      <c r="D73" s="142">
        <v>0.9395</v>
      </c>
      <c r="E73" s="142">
        <v>0.93500000000000005</v>
      </c>
      <c r="F73" s="142">
        <v>0.94059999999999999</v>
      </c>
      <c r="G73" s="142">
        <v>0.94569999999999999</v>
      </c>
      <c r="H73" s="142">
        <v>0.94589999999999996</v>
      </c>
      <c r="I73" s="142">
        <v>0.9446</v>
      </c>
      <c r="J73" s="142">
        <v>0.88919999999999999</v>
      </c>
      <c r="K73" s="142">
        <v>0.94279999999999997</v>
      </c>
      <c r="L73" s="142">
        <v>0.92290000000000005</v>
      </c>
      <c r="M73" s="142">
        <v>0.93259999999999998</v>
      </c>
      <c r="N73" s="142">
        <v>0.96009999999999995</v>
      </c>
      <c r="O73" s="142">
        <v>0.95930000000000004</v>
      </c>
      <c r="P73" s="142">
        <v>0.96260000000000001</v>
      </c>
    </row>
    <row r="74" spans="1:16" s="138" customFormat="1" ht="13.8" x14ac:dyDescent="0.25">
      <c r="A74" s="140" t="s">
        <v>163</v>
      </c>
      <c r="B74" s="141">
        <v>14322.9</v>
      </c>
      <c r="C74" s="142">
        <v>0.96840000000000004</v>
      </c>
      <c r="D74" s="142">
        <v>0.96430000000000005</v>
      </c>
      <c r="E74" s="142">
        <v>0.96479999999999999</v>
      </c>
      <c r="F74" s="142">
        <v>0.96419999999999995</v>
      </c>
      <c r="G74" s="142">
        <v>0.96589999999999998</v>
      </c>
      <c r="H74" s="142">
        <v>0.96599999999999997</v>
      </c>
      <c r="I74" s="142">
        <v>0.96550000000000002</v>
      </c>
      <c r="J74" s="142">
        <v>0.93540000000000001</v>
      </c>
      <c r="K74" s="142">
        <v>0.96840000000000004</v>
      </c>
      <c r="L74" s="142">
        <v>0.95620000000000005</v>
      </c>
      <c r="M74" s="142">
        <v>0.96330000000000005</v>
      </c>
      <c r="N74" s="142">
        <v>0.97489999999999999</v>
      </c>
      <c r="O74" s="142">
        <v>0.97440000000000004</v>
      </c>
      <c r="P74" s="142">
        <v>0.97660000000000002</v>
      </c>
    </row>
    <row r="75" spans="1:16" s="138" customFormat="1" ht="13.8" x14ac:dyDescent="0.25">
      <c r="A75" s="140" t="s">
        <v>164</v>
      </c>
      <c r="B75" s="141">
        <v>14752.4</v>
      </c>
      <c r="C75" s="142">
        <v>0.98850000000000005</v>
      </c>
      <c r="D75" s="142">
        <v>0.998</v>
      </c>
      <c r="E75" s="142">
        <v>1.0019</v>
      </c>
      <c r="F75" s="142">
        <v>0.997</v>
      </c>
      <c r="G75" s="142">
        <v>0.99990000000000001</v>
      </c>
      <c r="H75" s="142">
        <v>1</v>
      </c>
      <c r="I75" s="142">
        <v>0.99960000000000004</v>
      </c>
      <c r="J75" s="142">
        <v>0.98109999999999997</v>
      </c>
      <c r="K75" s="142">
        <v>0.98850000000000005</v>
      </c>
      <c r="L75" s="142">
        <v>0.9879</v>
      </c>
      <c r="M75" s="142">
        <v>0.98929999999999996</v>
      </c>
      <c r="N75" s="142">
        <v>0.9929</v>
      </c>
      <c r="O75" s="142">
        <v>0.99209999999999998</v>
      </c>
      <c r="P75" s="142">
        <v>0.99560000000000004</v>
      </c>
    </row>
    <row r="76" spans="1:16" s="138" customFormat="1" ht="13.8" x14ac:dyDescent="0.25">
      <c r="A76" s="140" t="s">
        <v>165</v>
      </c>
      <c r="B76" s="141">
        <v>14414.6</v>
      </c>
      <c r="C76" s="142">
        <v>1</v>
      </c>
      <c r="D76" s="142">
        <v>1</v>
      </c>
      <c r="E76" s="142">
        <v>1</v>
      </c>
      <c r="F76" s="142">
        <v>1</v>
      </c>
      <c r="G76" s="142">
        <v>1</v>
      </c>
      <c r="H76" s="142">
        <v>1</v>
      </c>
      <c r="I76" s="142">
        <v>1</v>
      </c>
      <c r="J76" s="142">
        <v>1</v>
      </c>
      <c r="K76" s="142">
        <v>1</v>
      </c>
      <c r="L76" s="142">
        <v>1</v>
      </c>
      <c r="M76" s="142">
        <v>1</v>
      </c>
      <c r="N76" s="142">
        <v>1</v>
      </c>
      <c r="O76" s="142">
        <v>1</v>
      </c>
      <c r="P76" s="142">
        <v>1</v>
      </c>
    </row>
    <row r="77" spans="1:16" s="138" customFormat="1" ht="13.8" x14ac:dyDescent="0.25">
      <c r="A77" s="140" t="s">
        <v>166</v>
      </c>
      <c r="B77" s="141">
        <v>14798.5</v>
      </c>
      <c r="C77" s="142">
        <v>1.0087999999999999</v>
      </c>
      <c r="D77" s="142">
        <v>1.0157</v>
      </c>
      <c r="E77" s="142">
        <v>1.0183</v>
      </c>
      <c r="F77" s="142">
        <v>1.0150999999999999</v>
      </c>
      <c r="G77" s="142">
        <v>1.0162</v>
      </c>
      <c r="H77" s="142">
        <v>1.0163</v>
      </c>
      <c r="I77" s="142">
        <v>1.0159</v>
      </c>
      <c r="J77" s="142">
        <v>1.0149999999999999</v>
      </c>
      <c r="K77" s="142">
        <v>1.0087999999999999</v>
      </c>
      <c r="L77" s="142">
        <v>1.032</v>
      </c>
      <c r="M77" s="142">
        <v>1.0152000000000001</v>
      </c>
      <c r="N77" s="142">
        <v>1.0069999999999999</v>
      </c>
      <c r="O77" s="142">
        <v>1.0052000000000001</v>
      </c>
      <c r="P77" s="142">
        <v>1.0126999999999999</v>
      </c>
    </row>
    <row r="78" spans="1:16" s="138" customFormat="1" ht="13.8" x14ac:dyDescent="0.25">
      <c r="A78" s="140" t="s">
        <v>167</v>
      </c>
      <c r="B78" s="141">
        <v>15379.2</v>
      </c>
      <c r="C78" s="142">
        <v>1.0293000000000001</v>
      </c>
      <c r="D78" s="142">
        <v>1.0395000000000001</v>
      </c>
      <c r="E78" s="142">
        <v>1.0496000000000001</v>
      </c>
      <c r="F78" s="142">
        <v>1.0370999999999999</v>
      </c>
      <c r="G78" s="142">
        <v>1.0377000000000001</v>
      </c>
      <c r="H78" s="142">
        <v>1.0378000000000001</v>
      </c>
      <c r="I78" s="142">
        <v>1.0374000000000001</v>
      </c>
      <c r="J78" s="142">
        <v>1.0431999999999999</v>
      </c>
      <c r="K78" s="142">
        <v>1.0293000000000001</v>
      </c>
      <c r="L78" s="142">
        <v>1.0686</v>
      </c>
      <c r="M78" s="142">
        <v>1.0466</v>
      </c>
      <c r="N78" s="142">
        <v>1.0278</v>
      </c>
      <c r="O78" s="142">
        <v>1.0248999999999999</v>
      </c>
      <c r="P78" s="142">
        <v>1.0361</v>
      </c>
    </row>
    <row r="79" spans="1:16" s="138" customFormat="1" ht="13.8" x14ac:dyDescent="0.25">
      <c r="A79" s="140" t="s">
        <v>168</v>
      </c>
      <c r="B79" s="141">
        <v>16027.2</v>
      </c>
      <c r="C79" s="142">
        <v>1.0481</v>
      </c>
      <c r="D79" s="142">
        <v>1.0603</v>
      </c>
      <c r="E79" s="142">
        <v>1.0647</v>
      </c>
      <c r="F79" s="142">
        <v>1.0591999999999999</v>
      </c>
      <c r="G79" s="142">
        <v>1.0597000000000001</v>
      </c>
      <c r="H79" s="142">
        <v>1.0597000000000001</v>
      </c>
      <c r="I79" s="142">
        <v>1.0596000000000001</v>
      </c>
      <c r="J79" s="142">
        <v>1.0692999999999999</v>
      </c>
      <c r="K79" s="142">
        <v>1.0481</v>
      </c>
      <c r="L79" s="142">
        <v>1.0839000000000001</v>
      </c>
      <c r="M79" s="142">
        <v>1.0683</v>
      </c>
      <c r="N79" s="142">
        <v>1.0394000000000001</v>
      </c>
      <c r="O79" s="142">
        <v>1.0373000000000001</v>
      </c>
      <c r="P79" s="142">
        <v>1.0459000000000001</v>
      </c>
    </row>
    <row r="80" spans="1:16" s="138" customFormat="1" ht="13.8" x14ac:dyDescent="0.25">
      <c r="A80" s="140" t="s">
        <v>169</v>
      </c>
      <c r="B80" s="141">
        <v>16498.099999999999</v>
      </c>
      <c r="C80" s="142">
        <v>1.0661</v>
      </c>
      <c r="D80" s="142">
        <v>1.0742</v>
      </c>
      <c r="E80" s="142">
        <v>1.0713999999999999</v>
      </c>
      <c r="F80" s="142">
        <v>1.0748</v>
      </c>
      <c r="G80" s="142">
        <v>1.0757000000000001</v>
      </c>
      <c r="H80" s="142">
        <v>1.0757000000000001</v>
      </c>
      <c r="I80" s="142">
        <v>1.0757000000000001</v>
      </c>
      <c r="J80" s="142">
        <v>1.0914999999999999</v>
      </c>
      <c r="K80" s="142">
        <v>1.0661</v>
      </c>
      <c r="L80" s="142">
        <v>1.093</v>
      </c>
      <c r="M80" s="142">
        <v>1.0663</v>
      </c>
      <c r="N80" s="142">
        <v>1.0447</v>
      </c>
      <c r="O80" s="142">
        <v>1.0410999999999999</v>
      </c>
      <c r="P80" s="142">
        <v>1.0547</v>
      </c>
    </row>
    <row r="81" spans="1:16" s="138" customFormat="1" ht="13.8" x14ac:dyDescent="0.25">
      <c r="A81" s="140" t="s">
        <v>170</v>
      </c>
      <c r="B81" s="141">
        <v>17183.5</v>
      </c>
      <c r="C81" s="142">
        <v>1.0843</v>
      </c>
      <c r="D81" s="142">
        <v>1.0902000000000001</v>
      </c>
      <c r="E81" s="142">
        <v>1.089</v>
      </c>
      <c r="F81" s="142">
        <v>1.0904</v>
      </c>
      <c r="G81" s="142">
        <v>1.0912999999999999</v>
      </c>
      <c r="H81" s="142">
        <v>1.0912999999999999</v>
      </c>
      <c r="I81" s="142">
        <v>1.0912999999999999</v>
      </c>
      <c r="J81" s="142">
        <v>1.1146</v>
      </c>
      <c r="K81" s="142">
        <v>1.0843</v>
      </c>
      <c r="L81" s="142">
        <v>1.1319999999999999</v>
      </c>
      <c r="M81" s="142">
        <v>1.0798000000000001</v>
      </c>
      <c r="N81" s="142">
        <v>1.0563</v>
      </c>
      <c r="O81" s="142">
        <v>1.0519000000000001</v>
      </c>
      <c r="P81" s="142">
        <v>1.0704</v>
      </c>
    </row>
    <row r="82" spans="1:16" s="138" customFormat="1" ht="13.8" x14ac:dyDescent="0.25">
      <c r="A82" s="140" t="s">
        <v>324</v>
      </c>
      <c r="B82" s="141">
        <v>17803.400000000001</v>
      </c>
      <c r="C82" s="142">
        <v>1.099</v>
      </c>
      <c r="D82" s="142">
        <v>1.1055999999999999</v>
      </c>
      <c r="E82" s="142">
        <v>1.1042000000000001</v>
      </c>
      <c r="F82" s="142">
        <v>1.1057999999999999</v>
      </c>
      <c r="G82" s="142">
        <v>1.1054999999999999</v>
      </c>
      <c r="H82" s="142">
        <v>1.1053999999999999</v>
      </c>
      <c r="I82" s="142">
        <v>1.1055999999999999</v>
      </c>
      <c r="J82" s="142">
        <v>1.1378999999999999</v>
      </c>
      <c r="K82" s="142">
        <v>1.099</v>
      </c>
      <c r="L82" s="142">
        <v>1.1473</v>
      </c>
      <c r="M82" s="142">
        <v>1.1184000000000001</v>
      </c>
      <c r="N82" s="142">
        <v>1.0710999999999999</v>
      </c>
      <c r="O82" s="142">
        <v>1.0661</v>
      </c>
      <c r="P82" s="142">
        <v>1.0849</v>
      </c>
    </row>
    <row r="83" spans="1:16" s="138" customFormat="1" ht="13.8" x14ac:dyDescent="0.25">
      <c r="A83" s="140" t="s">
        <v>171</v>
      </c>
      <c r="B83" s="141">
        <v>18472</v>
      </c>
      <c r="C83" s="142">
        <v>1.1164000000000001</v>
      </c>
      <c r="D83" s="142">
        <v>1.1268</v>
      </c>
      <c r="E83" s="142">
        <v>1.1217999999999999</v>
      </c>
      <c r="F83" s="142">
        <v>1.1276999999999999</v>
      </c>
      <c r="G83" s="142">
        <v>1.1265000000000001</v>
      </c>
      <c r="H83" s="142">
        <v>1.1264000000000001</v>
      </c>
      <c r="I83" s="142">
        <v>1.1266</v>
      </c>
      <c r="J83" s="142">
        <v>1.1707000000000001</v>
      </c>
      <c r="K83" s="142">
        <v>1.1164000000000001</v>
      </c>
      <c r="L83" s="142">
        <v>1.1655</v>
      </c>
      <c r="M83" s="142">
        <v>1.1404000000000001</v>
      </c>
      <c r="N83" s="142">
        <v>1.0883</v>
      </c>
      <c r="O83" s="142">
        <v>1.0831</v>
      </c>
      <c r="P83" s="142">
        <v>1.1021000000000001</v>
      </c>
    </row>
    <row r="84" spans="1:16" s="138" customFormat="1" ht="13.8" x14ac:dyDescent="0.25">
      <c r="A84" s="140" t="s">
        <v>172</v>
      </c>
      <c r="B84" s="141">
        <v>19302.8</v>
      </c>
      <c r="C84" s="142">
        <v>1.1364000000000001</v>
      </c>
      <c r="D84" s="142">
        <v>1.1498999999999999</v>
      </c>
      <c r="E84" s="142">
        <v>1.1419999999999999</v>
      </c>
      <c r="F84" s="142">
        <v>1.1513</v>
      </c>
      <c r="G84" s="142">
        <v>1.1500999999999999</v>
      </c>
      <c r="H84" s="142">
        <v>1.1499999999999999</v>
      </c>
      <c r="I84" s="142">
        <v>1.1503000000000001</v>
      </c>
      <c r="J84" s="142">
        <v>1.2043999999999999</v>
      </c>
      <c r="K84" s="142">
        <v>1.1364000000000001</v>
      </c>
      <c r="L84" s="142">
        <v>1.1863999999999999</v>
      </c>
      <c r="M84" s="142">
        <v>1.1637999999999999</v>
      </c>
      <c r="N84" s="142">
        <v>1.1075999999999999</v>
      </c>
      <c r="O84" s="142">
        <v>1.1025</v>
      </c>
      <c r="P84" s="142">
        <v>1.1218999999999999</v>
      </c>
    </row>
    <row r="85" spans="1:16" s="138" customFormat="1" ht="13.8" x14ac:dyDescent="0.25">
      <c r="A85" s="140" t="s">
        <v>173</v>
      </c>
      <c r="B85" s="141">
        <v>20129.599999999999</v>
      </c>
      <c r="C85" s="142">
        <v>1.1584000000000001</v>
      </c>
      <c r="D85" s="142">
        <v>1.1745000000000001</v>
      </c>
      <c r="E85" s="142">
        <v>1.1640999999999999</v>
      </c>
      <c r="F85" s="142">
        <v>1.1761999999999999</v>
      </c>
      <c r="G85" s="142">
        <v>1.1754</v>
      </c>
      <c r="H85" s="142">
        <v>1.1753</v>
      </c>
      <c r="I85" s="142">
        <v>1.1757</v>
      </c>
      <c r="J85" s="142">
        <v>1.2406999999999999</v>
      </c>
      <c r="K85" s="142">
        <v>1.1584000000000001</v>
      </c>
      <c r="L85" s="142">
        <v>1.2093</v>
      </c>
      <c r="M85" s="142">
        <v>1.1862999999999999</v>
      </c>
      <c r="N85" s="142">
        <v>1.1291</v>
      </c>
      <c r="O85" s="142">
        <v>1.1237999999999999</v>
      </c>
      <c r="P85" s="142">
        <v>1.1435999999999999</v>
      </c>
    </row>
    <row r="86" spans="1:16" s="138" customFormat="1" ht="13.8" x14ac:dyDescent="0.25">
      <c r="A86" s="140" t="s">
        <v>174</v>
      </c>
      <c r="B86" s="141">
        <v>21012.6</v>
      </c>
      <c r="C86" s="142">
        <v>1.1816</v>
      </c>
      <c r="D86" s="142">
        <v>1.2004999999999999</v>
      </c>
      <c r="E86" s="142">
        <v>1.1875</v>
      </c>
      <c r="F86" s="142">
        <v>1.2024999999999999</v>
      </c>
      <c r="G86" s="142">
        <v>1.2023999999999999</v>
      </c>
      <c r="H86" s="142">
        <v>1.2022999999999999</v>
      </c>
      <c r="I86" s="142">
        <v>1.2028000000000001</v>
      </c>
      <c r="J86" s="142">
        <v>1.2776000000000001</v>
      </c>
      <c r="K86" s="142">
        <v>1.1816</v>
      </c>
      <c r="L86" s="142">
        <v>1.2335</v>
      </c>
      <c r="M86" s="142">
        <v>1.21</v>
      </c>
      <c r="N86" s="142">
        <v>1.1517999999999999</v>
      </c>
      <c r="O86" s="142">
        <v>1.1463000000000001</v>
      </c>
      <c r="P86" s="142">
        <v>1.1665000000000001</v>
      </c>
    </row>
    <row r="87" spans="1:16" s="138" customFormat="1" ht="13.8" x14ac:dyDescent="0.25">
      <c r="A87" s="140" t="s">
        <v>175</v>
      </c>
      <c r="B87" s="141">
        <v>21921.4</v>
      </c>
      <c r="C87" s="142">
        <v>1.2053</v>
      </c>
      <c r="D87" s="142">
        <v>1.2275</v>
      </c>
      <c r="E87" s="142">
        <v>1.2112000000000001</v>
      </c>
      <c r="F87" s="142">
        <v>1.2299</v>
      </c>
      <c r="G87" s="142">
        <v>1.2301</v>
      </c>
      <c r="H87" s="142">
        <v>1.23</v>
      </c>
      <c r="I87" s="142">
        <v>1.2304999999999999</v>
      </c>
      <c r="J87" s="142">
        <v>1.319</v>
      </c>
      <c r="K87" s="142">
        <v>1.2053</v>
      </c>
      <c r="L87" s="142">
        <v>1.2582</v>
      </c>
      <c r="M87" s="142">
        <v>1.2343</v>
      </c>
      <c r="N87" s="142">
        <v>1.1748000000000001</v>
      </c>
      <c r="O87" s="142">
        <v>1.1693</v>
      </c>
      <c r="P87" s="142">
        <v>1.1898</v>
      </c>
    </row>
    <row r="88" spans="1:16" s="138" customFormat="1" ht="13.8" x14ac:dyDescent="0.25">
      <c r="A88" s="143" t="s">
        <v>325</v>
      </c>
      <c r="B88" s="144">
        <v>22875.200000000001</v>
      </c>
      <c r="C88" s="145">
        <v>1.2294</v>
      </c>
      <c r="D88" s="145">
        <v>1.2551000000000001</v>
      </c>
      <c r="E88" s="145">
        <v>1.2355</v>
      </c>
      <c r="F88" s="145">
        <v>1.2578</v>
      </c>
      <c r="G88" s="145">
        <v>1.2584</v>
      </c>
      <c r="H88" s="145">
        <v>1.2583</v>
      </c>
      <c r="I88" s="145">
        <v>1.2588999999999999</v>
      </c>
      <c r="J88" s="145">
        <v>1.361</v>
      </c>
      <c r="K88" s="145">
        <v>1.2294</v>
      </c>
      <c r="L88" s="145">
        <v>1.2834000000000001</v>
      </c>
      <c r="M88" s="145">
        <v>1.2589999999999999</v>
      </c>
      <c r="N88" s="145">
        <v>1.1982999999999999</v>
      </c>
      <c r="O88" s="145">
        <v>1.1927000000000001</v>
      </c>
      <c r="P88" s="145">
        <v>1.2137</v>
      </c>
    </row>
    <row r="89" spans="1:16" s="138" customFormat="1" ht="14.25" customHeight="1" x14ac:dyDescent="0.25">
      <c r="A89" s="458" t="s">
        <v>176</v>
      </c>
      <c r="B89" s="458"/>
      <c r="C89" s="458"/>
      <c r="D89" s="458"/>
      <c r="E89" s="458"/>
      <c r="F89" s="458"/>
      <c r="G89" s="458"/>
      <c r="H89" s="458"/>
      <c r="I89" s="458"/>
      <c r="J89" s="458"/>
    </row>
  </sheetData>
  <mergeCells count="16">
    <mergeCell ref="A89:J89"/>
    <mergeCell ref="A1:K1"/>
    <mergeCell ref="A2:J2"/>
    <mergeCell ref="A3:A5"/>
    <mergeCell ref="B3:B5"/>
    <mergeCell ref="C3:C5"/>
    <mergeCell ref="D3:P3"/>
    <mergeCell ref="D4:D5"/>
    <mergeCell ref="E4:E5"/>
    <mergeCell ref="F4:F5"/>
    <mergeCell ref="G4:I4"/>
    <mergeCell ref="J4:J5"/>
    <mergeCell ref="K4:K5"/>
    <mergeCell ref="L4:L5"/>
    <mergeCell ref="M4:M5"/>
    <mergeCell ref="N4:P4"/>
  </mergeCells>
  <pageMargins left="0.5" right="0.5" top="0.5" bottom="0.5" header="0.5" footer="0.5"/>
  <pageSetup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B2:AA84"/>
  <sheetViews>
    <sheetView showGridLines="0" view="pageBreakPreview" topLeftCell="J22" zoomScale="90" zoomScaleNormal="100" zoomScaleSheetLayoutView="90" workbookViewId="0">
      <selection activeCell="R33" sqref="R33"/>
    </sheetView>
  </sheetViews>
  <sheetFormatPr defaultRowHeight="14.4" x14ac:dyDescent="0.3"/>
  <cols>
    <col min="2" max="2" width="11.44140625" customWidth="1"/>
    <col min="3" max="3" width="12" bestFit="1" customWidth="1"/>
    <col min="4" max="9" width="14.6640625" customWidth="1"/>
    <col min="10" max="10" width="20.5546875" customWidth="1"/>
    <col min="11" max="11" width="5.88671875" customWidth="1"/>
    <col min="12" max="12" width="9.44140625" customWidth="1"/>
    <col min="13" max="13" width="8.5546875" bestFit="1" customWidth="1"/>
    <col min="14" max="17" width="8.6640625" customWidth="1"/>
    <col min="19" max="19" width="9.6640625" customWidth="1"/>
    <col min="20" max="20" width="3.88671875" customWidth="1"/>
    <col min="21" max="21" width="6.5546875" customWidth="1"/>
    <col min="22" max="22" width="11.6640625" customWidth="1"/>
  </cols>
  <sheetData>
    <row r="2" spans="2:27" x14ac:dyDescent="0.3">
      <c r="N2" s="471" t="str">
        <f>"Exhibit"&amp;" "&amp;W6&amp;"-"&amp;W7</f>
        <v>Exhibit -</v>
      </c>
      <c r="O2" s="471"/>
      <c r="P2" s="471"/>
      <c r="Q2" s="471"/>
      <c r="X2" s="176"/>
      <c r="Y2" s="471"/>
      <c r="Z2" s="471"/>
      <c r="AA2" s="2"/>
    </row>
    <row r="3" spans="2:27" x14ac:dyDescent="0.3">
      <c r="N3" s="471" t="s">
        <v>385</v>
      </c>
      <c r="O3" s="471"/>
      <c r="P3" s="471"/>
      <c r="Q3" s="471"/>
      <c r="U3" s="177"/>
      <c r="X3" s="471"/>
      <c r="Y3" s="471"/>
      <c r="Z3" s="471"/>
      <c r="AA3" s="471"/>
    </row>
    <row r="4" spans="2:27" x14ac:dyDescent="0.3">
      <c r="N4" s="471" t="s">
        <v>386</v>
      </c>
      <c r="O4" s="471"/>
      <c r="P4" s="471"/>
      <c r="Q4" s="471"/>
      <c r="W4" s="177"/>
      <c r="X4" s="471"/>
      <c r="Y4" s="471"/>
      <c r="Z4" s="471"/>
      <c r="AA4" s="471"/>
    </row>
    <row r="5" spans="2:27" x14ac:dyDescent="0.3">
      <c r="N5" s="33"/>
      <c r="O5" s="33"/>
      <c r="P5" s="33"/>
      <c r="Q5" s="33"/>
      <c r="W5" s="47"/>
      <c r="X5" s="47"/>
      <c r="Y5" s="47"/>
      <c r="Z5" s="47"/>
    </row>
    <row r="6" spans="2:27" ht="15" customHeight="1" x14ac:dyDescent="0.3">
      <c r="B6" t="s">
        <v>387</v>
      </c>
      <c r="C6" t="s">
        <v>388</v>
      </c>
      <c r="L6" s="178" t="s">
        <v>389</v>
      </c>
      <c r="M6" s="178" t="str">
        <f t="shared" ref="M6:M7" si="0">C6</f>
        <v>3c</v>
      </c>
      <c r="N6" s="2"/>
      <c r="O6" s="2"/>
      <c r="P6" s="2"/>
      <c r="Q6" s="2"/>
      <c r="V6" s="178"/>
      <c r="W6" s="33"/>
    </row>
    <row r="7" spans="2:27" ht="15" customHeight="1" x14ac:dyDescent="0.3">
      <c r="B7" t="s">
        <v>390</v>
      </c>
      <c r="C7" s="121">
        <v>2015</v>
      </c>
      <c r="L7" s="178" t="s">
        <v>391</v>
      </c>
      <c r="M7" s="178">
        <f t="shared" si="0"/>
        <v>2015</v>
      </c>
      <c r="V7" s="178"/>
      <c r="W7" s="33"/>
    </row>
    <row r="8" spans="2:27" ht="15" customHeight="1" x14ac:dyDescent="0.3">
      <c r="B8" t="s">
        <v>392</v>
      </c>
      <c r="C8" t="s">
        <v>393</v>
      </c>
      <c r="L8" s="178" t="s">
        <v>394</v>
      </c>
      <c r="M8" s="178" t="s">
        <v>395</v>
      </c>
      <c r="V8" s="178"/>
      <c r="W8" s="178"/>
    </row>
    <row r="9" spans="2:27" ht="15" hidden="1" customHeight="1" x14ac:dyDescent="0.3"/>
    <row r="10" spans="2:27" ht="15" hidden="1" customHeight="1" x14ac:dyDescent="0.3">
      <c r="D10" t="s">
        <v>396</v>
      </c>
      <c r="E10" t="s">
        <v>397</v>
      </c>
    </row>
    <row r="11" spans="2:27" ht="16.2" x14ac:dyDescent="0.45">
      <c r="D11" t="s">
        <v>398</v>
      </c>
      <c r="G11" t="s">
        <v>399</v>
      </c>
      <c r="L11" s="179"/>
      <c r="M11" s="179"/>
      <c r="N11" s="472" t="s">
        <v>400</v>
      </c>
      <c r="O11" s="472"/>
      <c r="P11" s="472"/>
      <c r="V11" s="179"/>
      <c r="W11" s="179"/>
      <c r="X11" s="472"/>
      <c r="Y11" s="472"/>
      <c r="Z11" s="472"/>
    </row>
    <row r="12" spans="2:27" ht="32.4" x14ac:dyDescent="0.45">
      <c r="B12" t="s">
        <v>401</v>
      </c>
      <c r="C12" t="s">
        <v>402</v>
      </c>
      <c r="D12" t="s">
        <v>403</v>
      </c>
      <c r="E12" t="s">
        <v>404</v>
      </c>
      <c r="F12" t="s">
        <v>405</v>
      </c>
      <c r="G12" t="s">
        <v>403</v>
      </c>
      <c r="H12" t="s">
        <v>404</v>
      </c>
      <c r="I12" t="s">
        <v>405</v>
      </c>
      <c r="L12" s="180" t="s">
        <v>406</v>
      </c>
      <c r="M12" s="179" t="s">
        <v>407</v>
      </c>
      <c r="N12" s="179" t="s">
        <v>408</v>
      </c>
      <c r="O12" s="179" t="s">
        <v>409</v>
      </c>
      <c r="P12" s="179" t="s">
        <v>410</v>
      </c>
      <c r="Q12" s="179" t="s">
        <v>399</v>
      </c>
      <c r="R12" s="179" t="s">
        <v>0</v>
      </c>
      <c r="S12" s="180" t="s">
        <v>411</v>
      </c>
      <c r="T12" s="180"/>
      <c r="V12" s="180"/>
      <c r="W12" s="179"/>
      <c r="X12" s="179"/>
      <c r="Y12" s="179"/>
      <c r="Z12" s="179"/>
      <c r="AA12" s="181"/>
    </row>
    <row r="13" spans="2:27" ht="15" customHeight="1" x14ac:dyDescent="0.3">
      <c r="B13" t="s">
        <v>381</v>
      </c>
      <c r="C13" t="s">
        <v>412</v>
      </c>
      <c r="D13" s="161">
        <v>236.64</v>
      </c>
      <c r="E13" s="161">
        <v>109.12</v>
      </c>
      <c r="F13" s="161">
        <v>345.76</v>
      </c>
      <c r="G13" s="161">
        <v>3.41</v>
      </c>
      <c r="H13" s="161">
        <v>18.579999999999998</v>
      </c>
      <c r="I13" s="161">
        <v>4058.72</v>
      </c>
      <c r="L13" s="248" t="s">
        <v>412</v>
      </c>
      <c r="M13" s="248" t="s">
        <v>381</v>
      </c>
      <c r="N13" s="249">
        <v>20</v>
      </c>
      <c r="O13" s="249">
        <v>120</v>
      </c>
      <c r="P13" s="249">
        <v>140</v>
      </c>
      <c r="Q13" s="249">
        <v>4600</v>
      </c>
      <c r="R13" s="250">
        <v>4740</v>
      </c>
      <c r="S13" s="251">
        <v>4.2194092827004216E-3</v>
      </c>
      <c r="T13" s="158"/>
      <c r="V13" s="47"/>
      <c r="W13" s="47"/>
      <c r="X13" s="1"/>
      <c r="Y13" s="1"/>
      <c r="Z13" s="1"/>
      <c r="AA13" s="1"/>
    </row>
    <row r="14" spans="2:27" ht="15" customHeight="1" x14ac:dyDescent="0.3">
      <c r="C14" t="s">
        <v>413</v>
      </c>
      <c r="D14" s="161">
        <v>134.32</v>
      </c>
      <c r="E14" s="161">
        <v>67.83</v>
      </c>
      <c r="F14" s="161">
        <v>202.15</v>
      </c>
      <c r="G14" s="161">
        <v>78.97</v>
      </c>
      <c r="H14" s="161">
        <v>39.04</v>
      </c>
      <c r="I14" s="161">
        <v>3951.14</v>
      </c>
      <c r="L14" s="248" t="s">
        <v>413</v>
      </c>
      <c r="M14" s="248"/>
      <c r="N14" s="249">
        <v>60</v>
      </c>
      <c r="O14" s="249">
        <v>60</v>
      </c>
      <c r="P14" s="249">
        <v>120</v>
      </c>
      <c r="Q14" s="249">
        <v>4130</v>
      </c>
      <c r="R14" s="250">
        <v>4250</v>
      </c>
      <c r="S14" s="251">
        <v>1.411764705882353E-2</v>
      </c>
      <c r="T14" s="158"/>
      <c r="V14" s="47"/>
      <c r="X14" s="1"/>
      <c r="Y14" s="1"/>
      <c r="Z14" s="1"/>
      <c r="AA14" s="1"/>
    </row>
    <row r="15" spans="2:27" ht="15" customHeight="1" x14ac:dyDescent="0.3">
      <c r="C15" t="s">
        <v>414</v>
      </c>
      <c r="D15" s="161"/>
      <c r="E15" s="161"/>
      <c r="F15" s="161"/>
      <c r="G15" s="161">
        <v>347.82</v>
      </c>
      <c r="H15" s="161">
        <v>15.29</v>
      </c>
      <c r="I15" s="161">
        <v>2940.31</v>
      </c>
      <c r="L15" s="248" t="s">
        <v>414</v>
      </c>
      <c r="M15" s="248"/>
      <c r="N15" s="249">
        <v>0</v>
      </c>
      <c r="O15" s="249">
        <v>0</v>
      </c>
      <c r="P15" s="249">
        <v>0</v>
      </c>
      <c r="Q15" s="249">
        <v>2930</v>
      </c>
      <c r="R15" s="250">
        <v>2930</v>
      </c>
      <c r="S15" s="251">
        <v>0</v>
      </c>
      <c r="T15" s="158"/>
      <c r="V15" s="47"/>
      <c r="X15" s="1"/>
      <c r="Y15" s="1"/>
      <c r="Z15" s="1"/>
      <c r="AA15" s="1"/>
    </row>
    <row r="16" spans="2:27" ht="15" customHeight="1" x14ac:dyDescent="0.3">
      <c r="C16" t="s">
        <v>415</v>
      </c>
      <c r="D16" s="161">
        <v>280.20999999999998</v>
      </c>
      <c r="E16" s="161">
        <v>7.69</v>
      </c>
      <c r="F16" s="161">
        <v>287.89999999999998</v>
      </c>
      <c r="G16" s="161">
        <v>2.0299999999999998</v>
      </c>
      <c r="H16" s="161">
        <v>1.58</v>
      </c>
      <c r="I16" s="161">
        <v>2402.73</v>
      </c>
      <c r="L16" s="248" t="s">
        <v>415</v>
      </c>
      <c r="M16" s="248"/>
      <c r="N16" s="249">
        <v>270</v>
      </c>
      <c r="O16" s="249">
        <v>10</v>
      </c>
      <c r="P16" s="249">
        <v>280</v>
      </c>
      <c r="Q16" s="249">
        <v>2410</v>
      </c>
      <c r="R16" s="250">
        <v>2690</v>
      </c>
      <c r="S16" s="251">
        <v>0.10037174721189591</v>
      </c>
      <c r="T16" s="158"/>
      <c r="V16" s="47"/>
      <c r="X16" s="1"/>
      <c r="Y16" s="1"/>
      <c r="Z16" s="1"/>
      <c r="AA16" s="1"/>
    </row>
    <row r="17" spans="2:27" ht="15" customHeight="1" x14ac:dyDescent="0.3">
      <c r="C17" t="s">
        <v>416</v>
      </c>
      <c r="D17" s="161">
        <v>147.83000000000001</v>
      </c>
      <c r="E17" s="161">
        <v>40.14</v>
      </c>
      <c r="F17" s="161">
        <v>187.97</v>
      </c>
      <c r="G17" s="161">
        <v>0</v>
      </c>
      <c r="H17" s="161">
        <v>0</v>
      </c>
      <c r="I17" s="161">
        <v>2277.1</v>
      </c>
      <c r="L17" s="248" t="s">
        <v>416</v>
      </c>
      <c r="M17" s="248"/>
      <c r="N17" s="249">
        <v>130</v>
      </c>
      <c r="O17" s="249">
        <v>40</v>
      </c>
      <c r="P17" s="249">
        <v>170</v>
      </c>
      <c r="Q17" s="249">
        <v>2280</v>
      </c>
      <c r="R17" s="250">
        <v>2450</v>
      </c>
      <c r="S17" s="251">
        <v>5.3061224489795916E-2</v>
      </c>
      <c r="T17" s="158"/>
      <c r="V17" s="47"/>
      <c r="X17" s="1"/>
      <c r="Y17" s="1"/>
      <c r="Z17" s="1"/>
      <c r="AA17" s="1"/>
    </row>
    <row r="18" spans="2:27" ht="15" customHeight="1" x14ac:dyDescent="0.3">
      <c r="B18" t="s">
        <v>382</v>
      </c>
      <c r="C18" t="s">
        <v>417</v>
      </c>
      <c r="D18" s="161">
        <v>937.51</v>
      </c>
      <c r="E18" s="161">
        <v>163.25</v>
      </c>
      <c r="F18" s="161">
        <v>1100.76</v>
      </c>
      <c r="G18" s="161">
        <v>363.98</v>
      </c>
      <c r="H18" s="161">
        <v>60.82</v>
      </c>
      <c r="I18" s="161">
        <v>6386.08</v>
      </c>
      <c r="L18" t="str">
        <f t="shared" ref="L18:L19" si="1">C18</f>
        <v>S11</v>
      </c>
      <c r="M18" t="str">
        <f t="shared" ref="M18" si="2">B18</f>
        <v>SB</v>
      </c>
      <c r="N18" s="1">
        <f t="shared" ref="N18:O19" si="3">MROUND(D18,10)</f>
        <v>940</v>
      </c>
      <c r="O18" s="1">
        <f t="shared" si="3"/>
        <v>160</v>
      </c>
      <c r="P18" s="1">
        <f t="shared" ref="P18:P19" si="4">N18+O18</f>
        <v>1100</v>
      </c>
      <c r="Q18" s="1">
        <f t="shared" ref="Q18:Q19" si="5">MROUND(I18,10)</f>
        <v>6390</v>
      </c>
      <c r="R18" s="161">
        <f t="shared" ref="R18:R19" si="6">SUM(P18:Q18)</f>
        <v>7490</v>
      </c>
      <c r="S18" s="182">
        <f t="shared" ref="S18:S19" si="7">N18/R18</f>
        <v>0.12550066755674233</v>
      </c>
      <c r="T18" s="158"/>
      <c r="V18" s="47"/>
      <c r="W18" s="47"/>
      <c r="X18" s="1"/>
      <c r="Y18" s="1"/>
      <c r="Z18" s="1"/>
      <c r="AA18" s="1"/>
    </row>
    <row r="19" spans="2:27" ht="15" customHeight="1" x14ac:dyDescent="0.3">
      <c r="C19" t="s">
        <v>418</v>
      </c>
      <c r="D19" s="161">
        <v>1359.98</v>
      </c>
      <c r="E19" s="161">
        <v>174.34</v>
      </c>
      <c r="F19" s="161">
        <v>1534.32</v>
      </c>
      <c r="G19" s="161">
        <v>121.15</v>
      </c>
      <c r="H19" s="161">
        <v>31.41</v>
      </c>
      <c r="I19" s="161">
        <v>5290.24</v>
      </c>
      <c r="L19" t="str">
        <f t="shared" si="1"/>
        <v>S12</v>
      </c>
      <c r="N19" s="1">
        <f t="shared" si="3"/>
        <v>1360</v>
      </c>
      <c r="O19" s="1">
        <f t="shared" si="3"/>
        <v>170</v>
      </c>
      <c r="P19" s="1">
        <f t="shared" si="4"/>
        <v>1530</v>
      </c>
      <c r="Q19" s="1">
        <f t="shared" si="5"/>
        <v>5290</v>
      </c>
      <c r="R19" s="161">
        <f t="shared" si="6"/>
        <v>6820</v>
      </c>
      <c r="S19" s="182">
        <f t="shared" si="7"/>
        <v>0.19941348973607037</v>
      </c>
      <c r="T19" s="158"/>
      <c r="V19" s="47"/>
      <c r="X19" s="1"/>
      <c r="Y19" s="1"/>
      <c r="Z19" s="1"/>
      <c r="AA19" s="1"/>
    </row>
    <row r="20" spans="2:27" ht="15" customHeight="1" x14ac:dyDescent="0.3">
      <c r="C20" t="s">
        <v>419</v>
      </c>
      <c r="D20" s="161">
        <v>1274.81</v>
      </c>
      <c r="E20" s="161">
        <v>133.86000000000001</v>
      </c>
      <c r="F20" s="161">
        <v>1408.68</v>
      </c>
      <c r="G20" s="161">
        <v>202.29</v>
      </c>
      <c r="H20" s="161">
        <v>57.22</v>
      </c>
      <c r="I20" s="161">
        <v>4982.21</v>
      </c>
      <c r="L20" s="248" t="s">
        <v>515</v>
      </c>
      <c r="M20" s="248" t="s">
        <v>382</v>
      </c>
      <c r="N20" s="249">
        <v>280</v>
      </c>
      <c r="O20" s="249">
        <v>180</v>
      </c>
      <c r="P20" s="249">
        <v>460</v>
      </c>
      <c r="Q20" s="249">
        <v>5720</v>
      </c>
      <c r="R20" s="250">
        <v>6180</v>
      </c>
      <c r="S20" s="251">
        <v>4.5307443365695796E-2</v>
      </c>
      <c r="T20" s="158"/>
      <c r="V20" s="47"/>
      <c r="X20" s="1"/>
      <c r="Y20" s="1"/>
      <c r="Z20" s="1"/>
      <c r="AA20" s="1"/>
    </row>
    <row r="21" spans="2:27" ht="15" customHeight="1" x14ac:dyDescent="0.3">
      <c r="C21" t="s">
        <v>420</v>
      </c>
      <c r="D21" s="161">
        <v>719.19</v>
      </c>
      <c r="E21" s="161">
        <v>65.349999999999994</v>
      </c>
      <c r="F21" s="161">
        <v>784.54</v>
      </c>
      <c r="G21" s="161">
        <v>133.59</v>
      </c>
      <c r="H21" s="161">
        <v>27.08</v>
      </c>
      <c r="I21" s="161">
        <v>4196.9799999999996</v>
      </c>
      <c r="L21" s="248" t="s">
        <v>420</v>
      </c>
      <c r="M21" s="248"/>
      <c r="N21" s="249">
        <v>120</v>
      </c>
      <c r="O21" s="249">
        <v>60</v>
      </c>
      <c r="P21" s="249">
        <v>180</v>
      </c>
      <c r="Q21" s="249">
        <v>4490</v>
      </c>
      <c r="R21" s="250">
        <v>4670</v>
      </c>
      <c r="S21" s="251">
        <v>2.569593147751606E-2</v>
      </c>
      <c r="T21" s="158"/>
      <c r="V21" s="47"/>
      <c r="X21" s="1"/>
      <c r="Y21" s="1"/>
      <c r="Z21" s="1"/>
      <c r="AA21" s="1"/>
    </row>
    <row r="22" spans="2:27" ht="15" customHeight="1" x14ac:dyDescent="0.3">
      <c r="C22" t="s">
        <v>421</v>
      </c>
      <c r="D22" s="161"/>
      <c r="E22" s="161"/>
      <c r="F22" s="161"/>
      <c r="G22" s="161">
        <v>484.92</v>
      </c>
      <c r="H22" s="161">
        <v>19.78</v>
      </c>
      <c r="I22" s="161">
        <v>3554.23</v>
      </c>
      <c r="L22" s="248" t="s">
        <v>421</v>
      </c>
      <c r="M22" s="248"/>
      <c r="N22" s="249">
        <v>0</v>
      </c>
      <c r="O22" s="249">
        <v>0</v>
      </c>
      <c r="P22" s="249">
        <v>0</v>
      </c>
      <c r="Q22" s="249">
        <v>3570</v>
      </c>
      <c r="R22" s="250">
        <v>3570</v>
      </c>
      <c r="S22" s="251">
        <v>0</v>
      </c>
      <c r="T22" s="158"/>
      <c r="V22" s="47"/>
      <c r="X22" s="1"/>
      <c r="Y22" s="1"/>
      <c r="Z22" s="1"/>
      <c r="AA22" s="1"/>
    </row>
    <row r="23" spans="2:27" ht="15" customHeight="1" x14ac:dyDescent="0.3">
      <c r="C23" t="s">
        <v>422</v>
      </c>
      <c r="D23" s="161">
        <v>130</v>
      </c>
      <c r="E23" s="161">
        <v>8.34</v>
      </c>
      <c r="F23" s="161">
        <v>138.34</v>
      </c>
      <c r="G23" s="161">
        <v>0.2</v>
      </c>
      <c r="H23" s="161">
        <v>1.54</v>
      </c>
      <c r="I23" s="161">
        <v>2326.85</v>
      </c>
      <c r="L23" s="248" t="s">
        <v>422</v>
      </c>
      <c r="M23" s="248"/>
      <c r="N23" s="249">
        <v>60</v>
      </c>
      <c r="O23" s="249">
        <v>10</v>
      </c>
      <c r="P23" s="249">
        <v>70</v>
      </c>
      <c r="Q23" s="249">
        <v>2400</v>
      </c>
      <c r="R23" s="250">
        <v>2470</v>
      </c>
      <c r="S23" s="251">
        <v>2.4291497975708502E-2</v>
      </c>
      <c r="T23" s="158"/>
      <c r="V23" s="47"/>
      <c r="X23" s="1"/>
      <c r="Y23" s="1"/>
      <c r="Z23" s="1"/>
      <c r="AA23" s="1"/>
    </row>
    <row r="24" spans="2:27" ht="15" customHeight="1" x14ac:dyDescent="0.3">
      <c r="C24" t="s">
        <v>423</v>
      </c>
      <c r="D24" s="161">
        <v>38.74</v>
      </c>
      <c r="E24" s="161">
        <v>42.37</v>
      </c>
      <c r="F24" s="161">
        <v>81.11</v>
      </c>
      <c r="G24" s="161">
        <v>0</v>
      </c>
      <c r="H24" s="161">
        <v>0</v>
      </c>
      <c r="I24" s="161">
        <v>2019.17</v>
      </c>
      <c r="L24" s="248" t="s">
        <v>423</v>
      </c>
      <c r="M24" s="248"/>
      <c r="N24" s="249">
        <v>20</v>
      </c>
      <c r="O24" s="249">
        <v>40</v>
      </c>
      <c r="P24" s="249">
        <v>60</v>
      </c>
      <c r="Q24" s="249">
        <v>2040</v>
      </c>
      <c r="R24" s="250">
        <v>2100</v>
      </c>
      <c r="S24" s="251">
        <v>9.5238095238095247E-3</v>
      </c>
      <c r="T24" s="158"/>
      <c r="V24" s="47"/>
      <c r="X24" s="1"/>
      <c r="Y24" s="1"/>
      <c r="Z24" s="1"/>
      <c r="AA24" s="1"/>
    </row>
    <row r="26" spans="2:27" ht="15" customHeight="1" x14ac:dyDescent="0.3">
      <c r="B26" t="s">
        <v>387</v>
      </c>
      <c r="C26" t="s">
        <v>388</v>
      </c>
      <c r="L26" s="178" t="s">
        <v>389</v>
      </c>
      <c r="M26" s="178" t="str">
        <f t="shared" ref="M26:M27" si="8">C26</f>
        <v>3c</v>
      </c>
      <c r="V26" s="178"/>
      <c r="W26" s="33"/>
    </row>
    <row r="27" spans="2:27" ht="15" customHeight="1" x14ac:dyDescent="0.3">
      <c r="B27" t="s">
        <v>390</v>
      </c>
      <c r="C27" s="121">
        <v>2015</v>
      </c>
      <c r="L27" s="178" t="s">
        <v>391</v>
      </c>
      <c r="M27" s="178">
        <f t="shared" si="8"/>
        <v>2015</v>
      </c>
      <c r="V27" s="178"/>
      <c r="W27" s="33"/>
    </row>
    <row r="28" spans="2:27" ht="15" customHeight="1" x14ac:dyDescent="0.3">
      <c r="B28" t="s">
        <v>392</v>
      </c>
      <c r="C28" t="s">
        <v>424</v>
      </c>
      <c r="L28" s="178" t="s">
        <v>394</v>
      </c>
      <c r="M28" s="178" t="s">
        <v>425</v>
      </c>
      <c r="V28" s="178"/>
      <c r="W28" s="178"/>
    </row>
    <row r="29" spans="2:27" ht="15" hidden="1" customHeight="1" x14ac:dyDescent="0.3"/>
    <row r="30" spans="2:27" ht="15" hidden="1" customHeight="1" x14ac:dyDescent="0.3">
      <c r="D30" t="s">
        <v>396</v>
      </c>
      <c r="E30" t="s">
        <v>397</v>
      </c>
    </row>
    <row r="31" spans="2:27" ht="16.2" x14ac:dyDescent="0.45">
      <c r="D31" t="s">
        <v>398</v>
      </c>
      <c r="G31" t="s">
        <v>399</v>
      </c>
      <c r="L31" s="179"/>
      <c r="M31" s="179"/>
      <c r="N31" s="472" t="s">
        <v>400</v>
      </c>
      <c r="O31" s="472"/>
      <c r="P31" s="472"/>
      <c r="Q31" s="470" t="s">
        <v>399</v>
      </c>
      <c r="V31" s="179"/>
      <c r="W31" s="179"/>
      <c r="X31" s="472"/>
      <c r="Y31" s="472"/>
      <c r="Z31" s="472"/>
      <c r="AA31" s="470"/>
    </row>
    <row r="32" spans="2:27" ht="32.4" x14ac:dyDescent="0.45">
      <c r="B32" t="s">
        <v>401</v>
      </c>
      <c r="C32" t="s">
        <v>402</v>
      </c>
      <c r="D32" t="s">
        <v>403</v>
      </c>
      <c r="E32" t="s">
        <v>404</v>
      </c>
      <c r="F32" t="s">
        <v>405</v>
      </c>
      <c r="G32" t="s">
        <v>403</v>
      </c>
      <c r="H32" t="s">
        <v>404</v>
      </c>
      <c r="I32" t="s">
        <v>405</v>
      </c>
      <c r="L32" s="180" t="s">
        <v>406</v>
      </c>
      <c r="M32" s="179" t="s">
        <v>407</v>
      </c>
      <c r="N32" s="179" t="s">
        <v>408</v>
      </c>
      <c r="O32" s="179" t="s">
        <v>409</v>
      </c>
      <c r="P32" s="179" t="s">
        <v>410</v>
      </c>
      <c r="Q32" s="470"/>
      <c r="R32" s="179" t="s">
        <v>0</v>
      </c>
      <c r="S32" s="180" t="s">
        <v>411</v>
      </c>
      <c r="T32" s="180"/>
      <c r="V32" s="180"/>
      <c r="W32" s="179"/>
      <c r="X32" s="179"/>
      <c r="Y32" s="179"/>
      <c r="Z32" s="179"/>
      <c r="AA32" s="470"/>
    </row>
    <row r="33" spans="2:27" ht="15" customHeight="1" x14ac:dyDescent="0.3">
      <c r="B33" t="s">
        <v>381</v>
      </c>
      <c r="C33" t="s">
        <v>412</v>
      </c>
      <c r="D33" s="161">
        <v>915.91</v>
      </c>
      <c r="E33" s="161">
        <v>391.32</v>
      </c>
      <c r="F33" s="161">
        <v>1307.23</v>
      </c>
      <c r="G33" s="161">
        <v>173.65</v>
      </c>
      <c r="H33" s="161">
        <v>101.26</v>
      </c>
      <c r="I33" s="161">
        <v>8043.05</v>
      </c>
      <c r="L33" s="248" t="s">
        <v>412</v>
      </c>
      <c r="M33" s="248" t="s">
        <v>381</v>
      </c>
      <c r="N33" s="249">
        <v>590</v>
      </c>
      <c r="O33" s="249">
        <v>450</v>
      </c>
      <c r="P33" s="249">
        <v>1040</v>
      </c>
      <c r="Q33" s="249">
        <v>8300</v>
      </c>
      <c r="R33" s="250">
        <v>9340</v>
      </c>
      <c r="S33" s="251">
        <v>6.3169164882226986E-2</v>
      </c>
      <c r="T33" s="158"/>
      <c r="V33" s="47"/>
      <c r="W33" s="47"/>
      <c r="X33" s="1"/>
      <c r="Y33" s="1"/>
      <c r="Z33" s="1"/>
      <c r="AA33" s="1"/>
    </row>
    <row r="34" spans="2:27" ht="15" customHeight="1" x14ac:dyDescent="0.3">
      <c r="C34" t="s">
        <v>413</v>
      </c>
      <c r="D34" s="161">
        <v>422.98</v>
      </c>
      <c r="E34" s="161">
        <v>180.48</v>
      </c>
      <c r="F34" s="161">
        <v>603.46</v>
      </c>
      <c r="G34" s="161">
        <v>88.07</v>
      </c>
      <c r="H34" s="161">
        <v>70.489999999999995</v>
      </c>
      <c r="I34" s="161">
        <v>7526.06</v>
      </c>
      <c r="L34" s="248" t="s">
        <v>413</v>
      </c>
      <c r="M34" s="248"/>
      <c r="N34" s="249">
        <v>200</v>
      </c>
      <c r="O34" s="249">
        <v>200</v>
      </c>
      <c r="P34" s="249">
        <v>400</v>
      </c>
      <c r="Q34" s="249">
        <v>7460</v>
      </c>
      <c r="R34" s="250">
        <v>7860</v>
      </c>
      <c r="S34" s="251">
        <v>2.5445292620865138E-2</v>
      </c>
      <c r="T34" s="158"/>
      <c r="V34" s="47"/>
      <c r="X34" s="1"/>
      <c r="Y34" s="1"/>
      <c r="Z34" s="1"/>
      <c r="AA34" s="1"/>
    </row>
    <row r="35" spans="2:27" ht="15" customHeight="1" x14ac:dyDescent="0.3">
      <c r="C35" t="s">
        <v>414</v>
      </c>
      <c r="D35" s="161"/>
      <c r="E35" s="161"/>
      <c r="F35" s="161"/>
      <c r="G35" s="161">
        <v>906.73</v>
      </c>
      <c r="H35" s="161">
        <v>38.94</v>
      </c>
      <c r="I35" s="161">
        <v>6584.31</v>
      </c>
      <c r="L35" s="248" t="s">
        <v>414</v>
      </c>
      <c r="M35" s="248"/>
      <c r="N35" s="249">
        <v>0</v>
      </c>
      <c r="O35" s="249">
        <v>0</v>
      </c>
      <c r="P35" s="249">
        <v>0</v>
      </c>
      <c r="Q35" s="249">
        <v>6620</v>
      </c>
      <c r="R35" s="250">
        <v>6620</v>
      </c>
      <c r="S35" s="251">
        <v>0</v>
      </c>
      <c r="T35" s="158"/>
      <c r="V35" s="47"/>
      <c r="X35" s="1"/>
      <c r="Y35" s="1"/>
      <c r="Z35" s="1"/>
      <c r="AA35" s="1"/>
    </row>
    <row r="36" spans="2:27" ht="15" customHeight="1" x14ac:dyDescent="0.3">
      <c r="C36" t="s">
        <v>415</v>
      </c>
      <c r="D36" s="161">
        <v>731.74</v>
      </c>
      <c r="E36" s="161">
        <v>14.78</v>
      </c>
      <c r="F36" s="161">
        <v>746.52</v>
      </c>
      <c r="G36" s="161">
        <v>2.87</v>
      </c>
      <c r="H36" s="161">
        <v>2.35</v>
      </c>
      <c r="I36" s="161">
        <v>4391.17</v>
      </c>
      <c r="L36" s="248" t="s">
        <v>415</v>
      </c>
      <c r="M36" s="248"/>
      <c r="N36" s="249">
        <v>480</v>
      </c>
      <c r="O36" s="249">
        <v>10</v>
      </c>
      <c r="P36" s="249">
        <v>490</v>
      </c>
      <c r="Q36" s="249">
        <v>4600</v>
      </c>
      <c r="R36" s="250">
        <v>5090</v>
      </c>
      <c r="S36" s="251">
        <v>9.4302554027504912E-2</v>
      </c>
      <c r="T36" s="158"/>
      <c r="V36" s="47"/>
      <c r="X36" s="1"/>
      <c r="Y36" s="1"/>
      <c r="Z36" s="1"/>
      <c r="AA36" s="1"/>
    </row>
    <row r="37" spans="2:27" ht="15" customHeight="1" x14ac:dyDescent="0.3">
      <c r="C37" t="s">
        <v>416</v>
      </c>
      <c r="D37" s="161">
        <v>459.3</v>
      </c>
      <c r="E37" s="161">
        <v>104.91</v>
      </c>
      <c r="F37" s="161">
        <v>564.21</v>
      </c>
      <c r="G37" s="161">
        <v>0</v>
      </c>
      <c r="H37" s="161">
        <v>0</v>
      </c>
      <c r="I37" s="161">
        <v>4383.17</v>
      </c>
      <c r="L37" s="248" t="s">
        <v>416</v>
      </c>
      <c r="M37" s="248"/>
      <c r="N37" s="249">
        <v>340</v>
      </c>
      <c r="O37" s="249">
        <v>100</v>
      </c>
      <c r="P37" s="249">
        <v>440</v>
      </c>
      <c r="Q37" s="249">
        <v>4480</v>
      </c>
      <c r="R37" s="250">
        <v>4920</v>
      </c>
      <c r="S37" s="251">
        <v>6.910569105691057E-2</v>
      </c>
      <c r="T37" s="158"/>
      <c r="V37" s="47"/>
      <c r="X37" s="1"/>
      <c r="Y37" s="1"/>
      <c r="Z37" s="1"/>
      <c r="AA37" s="1"/>
    </row>
    <row r="38" spans="2:27" ht="15" customHeight="1" x14ac:dyDescent="0.3">
      <c r="B38" t="s">
        <v>382</v>
      </c>
      <c r="C38" t="s">
        <v>417</v>
      </c>
      <c r="D38" s="161">
        <v>1314.53</v>
      </c>
      <c r="E38" s="161">
        <v>286.76</v>
      </c>
      <c r="F38" s="161">
        <v>1601.29</v>
      </c>
      <c r="G38" s="161">
        <v>177.89</v>
      </c>
      <c r="H38" s="161">
        <v>144.84</v>
      </c>
      <c r="I38" s="161">
        <v>7906.37</v>
      </c>
      <c r="L38" t="str">
        <f t="shared" ref="L38:L39" si="9">C38</f>
        <v>S11</v>
      </c>
      <c r="M38" t="str">
        <f t="shared" ref="M38" si="10">B38</f>
        <v>SB</v>
      </c>
      <c r="N38" s="1">
        <f t="shared" ref="N38:O39" si="11">MROUND(D38,10)</f>
        <v>1310</v>
      </c>
      <c r="O38" s="1">
        <f t="shared" si="11"/>
        <v>290</v>
      </c>
      <c r="P38" s="1">
        <f t="shared" ref="P38:P39" si="12">N38+O38</f>
        <v>1600</v>
      </c>
      <c r="Q38" s="1">
        <f t="shared" ref="Q38:Q39" si="13">MROUND(I38,10)</f>
        <v>7910</v>
      </c>
      <c r="R38" s="161">
        <f t="shared" ref="R38:R59" si="14">SUM(P38:Q38)</f>
        <v>9510</v>
      </c>
      <c r="S38" s="182">
        <f t="shared" ref="S38:S39" si="15">N38/R38</f>
        <v>0.1377497371188223</v>
      </c>
      <c r="T38" s="158"/>
      <c r="V38" s="47"/>
      <c r="W38" s="47"/>
      <c r="X38" s="1"/>
      <c r="Y38" s="1"/>
      <c r="Z38" s="1"/>
      <c r="AA38" s="1"/>
    </row>
    <row r="39" spans="2:27" ht="15" customHeight="1" x14ac:dyDescent="0.3">
      <c r="C39" t="s">
        <v>418</v>
      </c>
      <c r="D39" s="161">
        <v>1146.1199999999999</v>
      </c>
      <c r="E39" s="161">
        <v>321.89</v>
      </c>
      <c r="F39" s="161">
        <v>1468</v>
      </c>
      <c r="G39" s="161">
        <v>444.16</v>
      </c>
      <c r="H39" s="161">
        <v>61.3</v>
      </c>
      <c r="I39" s="161">
        <v>7323.06</v>
      </c>
      <c r="L39" t="str">
        <f t="shared" si="9"/>
        <v>S12</v>
      </c>
      <c r="N39" s="1">
        <f t="shared" si="11"/>
        <v>1150</v>
      </c>
      <c r="O39" s="1">
        <f t="shared" si="11"/>
        <v>320</v>
      </c>
      <c r="P39" s="1">
        <f t="shared" si="12"/>
        <v>1470</v>
      </c>
      <c r="Q39" s="1">
        <f t="shared" si="13"/>
        <v>7320</v>
      </c>
      <c r="R39" s="161">
        <f t="shared" si="14"/>
        <v>8790</v>
      </c>
      <c r="S39" s="182">
        <f t="shared" si="15"/>
        <v>0.13083048919226395</v>
      </c>
      <c r="T39" s="158"/>
      <c r="V39" s="47"/>
      <c r="X39" s="1"/>
      <c r="Y39" s="1"/>
      <c r="Z39" s="1"/>
      <c r="AA39" s="1"/>
    </row>
    <row r="40" spans="2:27" ht="15" customHeight="1" x14ac:dyDescent="0.3">
      <c r="C40" t="s">
        <v>419</v>
      </c>
      <c r="D40" s="161">
        <v>1044.42</v>
      </c>
      <c r="E40" s="161">
        <v>278.41000000000003</v>
      </c>
      <c r="F40" s="161">
        <v>1322.83</v>
      </c>
      <c r="G40" s="161">
        <v>185.71</v>
      </c>
      <c r="H40" s="161">
        <v>84.41</v>
      </c>
      <c r="I40" s="161">
        <v>7168.93</v>
      </c>
      <c r="L40" s="248" t="s">
        <v>515</v>
      </c>
      <c r="M40" s="248" t="s">
        <v>382</v>
      </c>
      <c r="N40" s="249">
        <v>180</v>
      </c>
      <c r="O40" s="249">
        <v>320</v>
      </c>
      <c r="P40" s="249">
        <v>500</v>
      </c>
      <c r="Q40" s="249">
        <v>7920</v>
      </c>
      <c r="R40" s="250">
        <v>8420</v>
      </c>
      <c r="S40" s="251">
        <v>2.1377672209026127E-2</v>
      </c>
      <c r="T40" s="158"/>
      <c r="V40" s="47"/>
      <c r="X40" s="1"/>
      <c r="Y40" s="1"/>
      <c r="Z40" s="1"/>
      <c r="AA40" s="1"/>
    </row>
    <row r="41" spans="2:27" ht="15" customHeight="1" x14ac:dyDescent="0.3">
      <c r="C41" t="s">
        <v>420</v>
      </c>
      <c r="D41" s="161">
        <v>697.22</v>
      </c>
      <c r="E41" s="161">
        <v>191.97</v>
      </c>
      <c r="F41" s="161">
        <v>889.19</v>
      </c>
      <c r="G41" s="161">
        <v>106.73</v>
      </c>
      <c r="H41" s="161">
        <v>81.099999999999994</v>
      </c>
      <c r="I41" s="161">
        <v>6541.45</v>
      </c>
      <c r="L41" s="248" t="s">
        <v>420</v>
      </c>
      <c r="M41" s="248"/>
      <c r="N41" s="249">
        <v>340</v>
      </c>
      <c r="O41" s="249">
        <v>160</v>
      </c>
      <c r="P41" s="249">
        <v>500</v>
      </c>
      <c r="Q41" s="249">
        <v>6910</v>
      </c>
      <c r="R41" s="250">
        <v>7410</v>
      </c>
      <c r="S41" s="251">
        <v>4.5883940620782729E-2</v>
      </c>
      <c r="T41" s="158"/>
      <c r="V41" s="47"/>
      <c r="X41" s="1"/>
      <c r="Y41" s="1"/>
      <c r="Z41" s="1"/>
      <c r="AA41" s="1"/>
    </row>
    <row r="42" spans="2:27" ht="15" customHeight="1" x14ac:dyDescent="0.3">
      <c r="C42" t="s">
        <v>421</v>
      </c>
      <c r="D42" s="161"/>
      <c r="E42" s="161"/>
      <c r="F42" s="161"/>
      <c r="G42" s="161">
        <v>767.83</v>
      </c>
      <c r="H42" s="161">
        <v>47.56</v>
      </c>
      <c r="I42" s="161">
        <v>5043.2299999999996</v>
      </c>
      <c r="L42" s="248" t="s">
        <v>421</v>
      </c>
      <c r="M42" s="248"/>
      <c r="N42" s="249">
        <v>0</v>
      </c>
      <c r="O42" s="249">
        <v>0</v>
      </c>
      <c r="P42" s="249">
        <v>0</v>
      </c>
      <c r="Q42" s="249">
        <v>5070</v>
      </c>
      <c r="R42" s="250">
        <v>5070</v>
      </c>
      <c r="S42" s="251">
        <v>0</v>
      </c>
      <c r="T42" s="158"/>
      <c r="V42" s="47"/>
      <c r="X42" s="1"/>
      <c r="Y42" s="1"/>
      <c r="Z42" s="1"/>
      <c r="AA42" s="1"/>
    </row>
    <row r="43" spans="2:27" ht="15" customHeight="1" x14ac:dyDescent="0.3">
      <c r="C43" t="s">
        <v>422</v>
      </c>
      <c r="D43" s="161">
        <v>627.65</v>
      </c>
      <c r="E43" s="161">
        <v>17.95</v>
      </c>
      <c r="F43" s="161">
        <v>645.59</v>
      </c>
      <c r="G43" s="161">
        <v>11.34</v>
      </c>
      <c r="H43" s="161">
        <v>2.52</v>
      </c>
      <c r="I43" s="161">
        <v>3192.57</v>
      </c>
      <c r="L43" s="248" t="s">
        <v>422</v>
      </c>
      <c r="M43" s="248"/>
      <c r="N43" s="249">
        <v>600</v>
      </c>
      <c r="O43" s="249">
        <v>20</v>
      </c>
      <c r="P43" s="249">
        <v>620</v>
      </c>
      <c r="Q43" s="249">
        <v>3220</v>
      </c>
      <c r="R43" s="250">
        <v>3840</v>
      </c>
      <c r="S43" s="251">
        <v>0.15625</v>
      </c>
      <c r="T43" s="158"/>
      <c r="V43" s="47"/>
      <c r="X43" s="1"/>
      <c r="Y43" s="1"/>
      <c r="Z43" s="1"/>
      <c r="AA43" s="1"/>
    </row>
    <row r="44" spans="2:27" ht="15" customHeight="1" x14ac:dyDescent="0.3">
      <c r="C44" t="s">
        <v>423</v>
      </c>
      <c r="D44" s="161">
        <v>976.77</v>
      </c>
      <c r="E44" s="161">
        <v>143.44</v>
      </c>
      <c r="F44" s="161">
        <v>1120.21</v>
      </c>
      <c r="G44" s="161">
        <v>0</v>
      </c>
      <c r="H44" s="161">
        <v>0</v>
      </c>
      <c r="I44" s="161">
        <v>4840.2</v>
      </c>
      <c r="L44" s="248" t="s">
        <v>423</v>
      </c>
      <c r="M44" s="248"/>
      <c r="N44" s="249">
        <v>850</v>
      </c>
      <c r="O44" s="249">
        <v>140</v>
      </c>
      <c r="P44" s="249">
        <v>990</v>
      </c>
      <c r="Q44" s="249">
        <v>4890</v>
      </c>
      <c r="R44" s="250">
        <v>5880</v>
      </c>
      <c r="S44" s="251">
        <v>0.14455782312925169</v>
      </c>
      <c r="T44" s="158"/>
      <c r="V44" s="47"/>
      <c r="X44" s="1"/>
      <c r="Y44" s="1"/>
      <c r="Z44" s="1"/>
      <c r="AA44" s="1"/>
    </row>
    <row r="46" spans="2:27" ht="15" customHeight="1" x14ac:dyDescent="0.3">
      <c r="B46" t="s">
        <v>387</v>
      </c>
      <c r="C46" t="s">
        <v>388</v>
      </c>
      <c r="L46" s="178" t="s">
        <v>389</v>
      </c>
      <c r="M46" s="178" t="str">
        <f t="shared" ref="M46:M47" si="16">C46</f>
        <v>3c</v>
      </c>
      <c r="V46" s="178"/>
      <c r="W46" s="33"/>
    </row>
    <row r="47" spans="2:27" ht="15" customHeight="1" x14ac:dyDescent="0.3">
      <c r="B47" t="s">
        <v>390</v>
      </c>
      <c r="C47" s="121">
        <v>2015</v>
      </c>
      <c r="L47" s="178" t="s">
        <v>391</v>
      </c>
      <c r="M47" s="178">
        <f t="shared" si="16"/>
        <v>2015</v>
      </c>
      <c r="V47" s="178"/>
      <c r="W47" s="33"/>
    </row>
    <row r="48" spans="2:27" ht="15" customHeight="1" x14ac:dyDescent="0.3">
      <c r="B48" t="s">
        <v>392</v>
      </c>
      <c r="C48" t="s">
        <v>426</v>
      </c>
      <c r="L48" s="178" t="s">
        <v>394</v>
      </c>
      <c r="M48" s="178" t="s">
        <v>427</v>
      </c>
      <c r="V48" s="178"/>
      <c r="W48" s="178"/>
    </row>
    <row r="49" spans="2:27" ht="15" hidden="1" customHeight="1" x14ac:dyDescent="0.3"/>
    <row r="50" spans="2:27" ht="15" hidden="1" customHeight="1" x14ac:dyDescent="0.3">
      <c r="D50" t="s">
        <v>396</v>
      </c>
      <c r="E50" t="s">
        <v>397</v>
      </c>
    </row>
    <row r="51" spans="2:27" ht="16.2" x14ac:dyDescent="0.45">
      <c r="D51" t="s">
        <v>398</v>
      </c>
      <c r="G51" t="s">
        <v>399</v>
      </c>
      <c r="L51" s="179"/>
      <c r="M51" s="179"/>
      <c r="N51" s="472" t="s">
        <v>400</v>
      </c>
      <c r="O51" s="472"/>
      <c r="P51" s="472"/>
      <c r="Q51" s="470" t="s">
        <v>399</v>
      </c>
      <c r="V51" s="179"/>
      <c r="W51" s="179"/>
      <c r="X51" s="472"/>
      <c r="Y51" s="472"/>
      <c r="Z51" s="472"/>
      <c r="AA51" s="470"/>
    </row>
    <row r="52" spans="2:27" ht="32.4" x14ac:dyDescent="0.45">
      <c r="B52" t="s">
        <v>401</v>
      </c>
      <c r="C52" t="s">
        <v>402</v>
      </c>
      <c r="D52" t="s">
        <v>403</v>
      </c>
      <c r="E52" t="s">
        <v>404</v>
      </c>
      <c r="F52" t="s">
        <v>405</v>
      </c>
      <c r="G52" t="s">
        <v>403</v>
      </c>
      <c r="H52" t="s">
        <v>404</v>
      </c>
      <c r="I52" t="s">
        <v>405</v>
      </c>
      <c r="L52" s="180" t="s">
        <v>406</v>
      </c>
      <c r="M52" s="179" t="s">
        <v>407</v>
      </c>
      <c r="N52" s="179" t="s">
        <v>408</v>
      </c>
      <c r="O52" s="179" t="s">
        <v>409</v>
      </c>
      <c r="P52" s="179" t="s">
        <v>410</v>
      </c>
      <c r="Q52" s="470"/>
      <c r="R52" s="179" t="s">
        <v>0</v>
      </c>
      <c r="S52" s="180" t="s">
        <v>411</v>
      </c>
      <c r="T52" s="180"/>
      <c r="V52" s="180"/>
      <c r="W52" s="179"/>
      <c r="X52" s="179"/>
      <c r="Y52" s="179"/>
      <c r="Z52" s="179"/>
      <c r="AA52" s="470"/>
    </row>
    <row r="53" spans="2:27" x14ac:dyDescent="0.3">
      <c r="B53" t="s">
        <v>381</v>
      </c>
      <c r="C53" t="s">
        <v>412</v>
      </c>
      <c r="D53" s="161">
        <v>4262.24</v>
      </c>
      <c r="E53" s="161">
        <v>1771.61</v>
      </c>
      <c r="F53" s="161">
        <v>6033.84</v>
      </c>
      <c r="G53" s="161">
        <v>484.16</v>
      </c>
      <c r="H53" s="161">
        <v>393.5</v>
      </c>
      <c r="I53" s="161">
        <v>58664.010000000009</v>
      </c>
      <c r="L53" s="248" t="s">
        <v>412</v>
      </c>
      <c r="M53" s="248" t="s">
        <v>381</v>
      </c>
      <c r="N53" s="249">
        <v>1180</v>
      </c>
      <c r="O53" s="249">
        <v>1880</v>
      </c>
      <c r="P53" s="249">
        <v>3060</v>
      </c>
      <c r="Q53" s="249">
        <v>61910</v>
      </c>
      <c r="R53" s="250">
        <v>64970</v>
      </c>
      <c r="S53" s="251">
        <v>1.816222872094813E-2</v>
      </c>
      <c r="T53" s="158"/>
      <c r="V53" s="47"/>
      <c r="W53" s="47"/>
      <c r="X53" s="1"/>
      <c r="Y53" s="1"/>
      <c r="Z53" s="1"/>
      <c r="AA53" s="1"/>
    </row>
    <row r="54" spans="2:27" x14ac:dyDescent="0.3">
      <c r="C54" t="s">
        <v>413</v>
      </c>
      <c r="D54" s="161">
        <v>1774.79</v>
      </c>
      <c r="E54" s="161">
        <v>827.16000000000008</v>
      </c>
      <c r="F54" s="161">
        <v>2601.9499999999998</v>
      </c>
      <c r="G54" s="161">
        <v>629.26999999999987</v>
      </c>
      <c r="H54" s="161">
        <v>503.11000000000007</v>
      </c>
      <c r="I54" s="161">
        <v>50558.89</v>
      </c>
      <c r="L54" s="248" t="s">
        <v>413</v>
      </c>
      <c r="M54" s="248"/>
      <c r="N54" s="249">
        <v>600</v>
      </c>
      <c r="O54" s="249">
        <v>840</v>
      </c>
      <c r="P54" s="249">
        <v>1440</v>
      </c>
      <c r="Q54" s="249">
        <v>50490</v>
      </c>
      <c r="R54" s="250">
        <v>51930</v>
      </c>
      <c r="S54" s="251">
        <v>1.1554015020219527E-2</v>
      </c>
      <c r="T54" s="158"/>
      <c r="V54" s="47"/>
      <c r="X54" s="1"/>
      <c r="Y54" s="1"/>
      <c r="Z54" s="1"/>
      <c r="AA54" s="1"/>
    </row>
    <row r="55" spans="2:27" x14ac:dyDescent="0.3">
      <c r="C55" t="s">
        <v>414</v>
      </c>
      <c r="D55" s="161"/>
      <c r="E55" s="161"/>
      <c r="F55" s="161"/>
      <c r="G55" s="161">
        <v>3178.36</v>
      </c>
      <c r="H55" s="161">
        <v>202.57</v>
      </c>
      <c r="I55" s="161">
        <v>39879.869999999995</v>
      </c>
      <c r="L55" s="248" t="s">
        <v>414</v>
      </c>
      <c r="M55" s="248"/>
      <c r="N55" s="249">
        <v>0</v>
      </c>
      <c r="O55" s="249">
        <v>0</v>
      </c>
      <c r="P55" s="249">
        <v>0</v>
      </c>
      <c r="Q55" s="249">
        <v>40020</v>
      </c>
      <c r="R55" s="250">
        <v>40020</v>
      </c>
      <c r="S55" s="251">
        <v>0</v>
      </c>
      <c r="T55" s="158"/>
      <c r="V55" s="47"/>
      <c r="X55" s="1"/>
      <c r="Y55" s="1"/>
      <c r="Z55" s="1"/>
      <c r="AA55" s="1"/>
    </row>
    <row r="56" spans="2:27" x14ac:dyDescent="0.3">
      <c r="C56" t="s">
        <v>415</v>
      </c>
      <c r="D56" s="161">
        <v>2222.06</v>
      </c>
      <c r="E56" s="161">
        <v>78.86</v>
      </c>
      <c r="F56" s="161">
        <v>2300.9200000000005</v>
      </c>
      <c r="G56" s="161">
        <v>8.07</v>
      </c>
      <c r="H56" s="161">
        <v>13.8</v>
      </c>
      <c r="I56" s="161">
        <v>31782.539999999994</v>
      </c>
      <c r="L56" s="248" t="s">
        <v>415</v>
      </c>
      <c r="M56" s="248"/>
      <c r="N56" s="249">
        <v>2060</v>
      </c>
      <c r="O56" s="249">
        <v>80</v>
      </c>
      <c r="P56" s="249">
        <v>2140</v>
      </c>
      <c r="Q56" s="249">
        <v>31890</v>
      </c>
      <c r="R56" s="250">
        <v>34030</v>
      </c>
      <c r="S56" s="251">
        <v>6.0534822215692036E-2</v>
      </c>
      <c r="T56" s="158"/>
      <c r="V56" s="47"/>
      <c r="X56" s="1"/>
      <c r="Y56" s="1"/>
      <c r="Z56" s="1"/>
      <c r="AA56" s="1"/>
    </row>
    <row r="57" spans="2:27" x14ac:dyDescent="0.3">
      <c r="C57" t="s">
        <v>416</v>
      </c>
      <c r="D57" s="161">
        <v>1244.4199999999998</v>
      </c>
      <c r="E57" s="161">
        <v>525.83000000000004</v>
      </c>
      <c r="F57" s="161">
        <v>1770.27</v>
      </c>
      <c r="G57" s="161">
        <v>0</v>
      </c>
      <c r="H57" s="161">
        <v>0</v>
      </c>
      <c r="I57" s="161">
        <v>28225.66</v>
      </c>
      <c r="L57" s="248" t="s">
        <v>416</v>
      </c>
      <c r="M57" s="248"/>
      <c r="N57" s="249">
        <v>1010</v>
      </c>
      <c r="O57" s="249">
        <v>520</v>
      </c>
      <c r="P57" s="249">
        <v>1530</v>
      </c>
      <c r="Q57" s="249">
        <v>28500</v>
      </c>
      <c r="R57" s="250">
        <v>30030</v>
      </c>
      <c r="S57" s="251">
        <v>3.3633033633033632E-2</v>
      </c>
      <c r="T57" s="158"/>
      <c r="V57" s="47"/>
      <c r="X57" s="1"/>
      <c r="Y57" s="1"/>
      <c r="Z57" s="1"/>
      <c r="AA57" s="1"/>
    </row>
    <row r="58" spans="2:27" x14ac:dyDescent="0.3">
      <c r="B58" t="s">
        <v>382</v>
      </c>
      <c r="C58" t="s">
        <v>417</v>
      </c>
      <c r="D58" s="161">
        <v>5613.2900000000009</v>
      </c>
      <c r="E58" s="161">
        <v>1600.3</v>
      </c>
      <c r="F58" s="161">
        <v>7213.58</v>
      </c>
      <c r="G58" s="161">
        <v>1551.01</v>
      </c>
      <c r="H58" s="161">
        <v>692.38</v>
      </c>
      <c r="I58" s="161">
        <v>68234.73</v>
      </c>
      <c r="L58" t="str">
        <f t="shared" ref="L58:L59" si="17">C58</f>
        <v>S11</v>
      </c>
      <c r="M58" t="str">
        <f t="shared" ref="M58" si="18">B58</f>
        <v>SB</v>
      </c>
      <c r="N58" s="1">
        <f t="shared" ref="N58:O59" si="19">MROUND(D58,10)</f>
        <v>5610</v>
      </c>
      <c r="O58" s="1">
        <f t="shared" si="19"/>
        <v>1600</v>
      </c>
      <c r="P58" s="1">
        <f t="shared" ref="P58:P59" si="20">N58+O58</f>
        <v>7210</v>
      </c>
      <c r="Q58" s="1">
        <f t="shared" ref="Q58:Q59" si="21">MROUND(I58,10)</f>
        <v>68230</v>
      </c>
      <c r="R58" s="161">
        <f t="shared" si="14"/>
        <v>75440</v>
      </c>
      <c r="S58" s="182">
        <f t="shared" ref="S58:S59" si="22">N58/R58</f>
        <v>7.4363732767762467E-2</v>
      </c>
      <c r="T58" s="158"/>
      <c r="V58" s="47"/>
      <c r="W58" s="47"/>
      <c r="X58" s="1"/>
      <c r="Y58" s="1"/>
      <c r="Z58" s="1"/>
      <c r="AA58" s="1"/>
    </row>
    <row r="59" spans="2:27" x14ac:dyDescent="0.3">
      <c r="C59" t="s">
        <v>418</v>
      </c>
      <c r="D59" s="161">
        <v>6354.07</v>
      </c>
      <c r="E59" s="161">
        <v>1814.71</v>
      </c>
      <c r="F59" s="161">
        <v>8168.7799999999988</v>
      </c>
      <c r="G59" s="161">
        <v>1379.9400000000003</v>
      </c>
      <c r="H59" s="161">
        <v>319.97000000000008</v>
      </c>
      <c r="I59" s="161">
        <v>60245.250000000007</v>
      </c>
      <c r="L59" t="str">
        <f t="shared" si="17"/>
        <v>S12</v>
      </c>
      <c r="N59" s="1">
        <f t="shared" si="19"/>
        <v>6350</v>
      </c>
      <c r="O59" s="1">
        <f t="shared" si="19"/>
        <v>1810</v>
      </c>
      <c r="P59" s="1">
        <f t="shared" si="20"/>
        <v>8160</v>
      </c>
      <c r="Q59" s="1">
        <f t="shared" si="21"/>
        <v>60250</v>
      </c>
      <c r="R59" s="161">
        <f t="shared" si="14"/>
        <v>68410</v>
      </c>
      <c r="S59" s="182">
        <f t="shared" si="22"/>
        <v>9.2822686741704435E-2</v>
      </c>
      <c r="T59" s="158"/>
      <c r="V59" s="47"/>
      <c r="X59" s="1"/>
      <c r="Y59" s="1"/>
      <c r="Z59" s="1"/>
      <c r="AA59" s="1"/>
    </row>
    <row r="60" spans="2:27" x14ac:dyDescent="0.3">
      <c r="C60" t="s">
        <v>419</v>
      </c>
      <c r="D60" s="161">
        <v>5810.7599999999993</v>
      </c>
      <c r="E60" s="161">
        <v>1556.7700000000002</v>
      </c>
      <c r="F60" s="161">
        <v>7367.5500000000011</v>
      </c>
      <c r="G60" s="161">
        <v>1011.39</v>
      </c>
      <c r="H60" s="161">
        <v>489.75</v>
      </c>
      <c r="I60" s="161">
        <v>57251.89</v>
      </c>
      <c r="L60" s="248" t="s">
        <v>515</v>
      </c>
      <c r="M60" s="248" t="s">
        <v>382</v>
      </c>
      <c r="N60" s="249">
        <v>880</v>
      </c>
      <c r="O60" s="249">
        <v>1820</v>
      </c>
      <c r="P60" s="249">
        <v>2700</v>
      </c>
      <c r="Q60" s="249">
        <v>63000</v>
      </c>
      <c r="R60" s="250">
        <v>65700</v>
      </c>
      <c r="S60" s="251">
        <v>1.3394216133942162E-2</v>
      </c>
      <c r="T60" s="158"/>
      <c r="V60" s="47"/>
      <c r="X60" s="1"/>
      <c r="Y60" s="1"/>
      <c r="Z60" s="1"/>
      <c r="AA60" s="1"/>
    </row>
    <row r="61" spans="2:27" x14ac:dyDescent="0.3">
      <c r="C61" t="s">
        <v>420</v>
      </c>
      <c r="D61" s="161">
        <v>2996.35</v>
      </c>
      <c r="E61" s="161">
        <v>872.83000000000015</v>
      </c>
      <c r="F61" s="161">
        <v>3869.1700000000005</v>
      </c>
      <c r="G61" s="161">
        <v>512.82999999999993</v>
      </c>
      <c r="H61" s="161">
        <v>456.36999999999989</v>
      </c>
      <c r="I61" s="161">
        <v>48438.399999999994</v>
      </c>
      <c r="L61" s="248" t="s">
        <v>420</v>
      </c>
      <c r="M61" s="248"/>
      <c r="N61" s="249">
        <v>890</v>
      </c>
      <c r="O61" s="249">
        <v>810</v>
      </c>
      <c r="P61" s="249">
        <v>1700</v>
      </c>
      <c r="Q61" s="249">
        <v>48590</v>
      </c>
      <c r="R61" s="250">
        <v>50290</v>
      </c>
      <c r="S61" s="251">
        <v>1.7697355339033605E-2</v>
      </c>
      <c r="T61" s="158"/>
      <c r="V61" s="47"/>
      <c r="X61" s="1"/>
      <c r="Y61" s="1"/>
      <c r="Z61" s="1"/>
      <c r="AA61" s="1"/>
    </row>
    <row r="62" spans="2:27" x14ac:dyDescent="0.3">
      <c r="C62" t="s">
        <v>421</v>
      </c>
      <c r="D62" s="161"/>
      <c r="E62" s="161"/>
      <c r="F62" s="161"/>
      <c r="G62" s="161">
        <v>2873.66</v>
      </c>
      <c r="H62" s="161">
        <v>271.46999999999997</v>
      </c>
      <c r="I62" s="161">
        <v>38065.130000000005</v>
      </c>
      <c r="L62" s="248" t="s">
        <v>421</v>
      </c>
      <c r="M62" s="248"/>
      <c r="N62" s="249">
        <v>0</v>
      </c>
      <c r="O62" s="249">
        <v>0</v>
      </c>
      <c r="P62" s="249">
        <v>0</v>
      </c>
      <c r="Q62" s="249">
        <v>38260</v>
      </c>
      <c r="R62" s="250">
        <v>38260</v>
      </c>
      <c r="S62" s="251">
        <v>0</v>
      </c>
      <c r="T62" s="158"/>
      <c r="V62" s="47"/>
      <c r="X62" s="1"/>
      <c r="Y62" s="1"/>
      <c r="Z62" s="1"/>
      <c r="AA62" s="1"/>
    </row>
    <row r="63" spans="2:27" x14ac:dyDescent="0.3">
      <c r="C63" t="s">
        <v>422</v>
      </c>
      <c r="D63" s="161">
        <v>1666.87</v>
      </c>
      <c r="E63" s="161">
        <v>89.350000000000009</v>
      </c>
      <c r="F63" s="161">
        <v>1756.2299999999996</v>
      </c>
      <c r="G63" s="161">
        <v>21.879999999999995</v>
      </c>
      <c r="H63" s="161">
        <v>15.97</v>
      </c>
      <c r="I63" s="161">
        <v>25802.639999999996</v>
      </c>
      <c r="L63" s="248" t="s">
        <v>422</v>
      </c>
      <c r="M63" s="248"/>
      <c r="N63" s="249">
        <v>2000</v>
      </c>
      <c r="O63" s="249">
        <v>90</v>
      </c>
      <c r="P63" s="249">
        <v>2090</v>
      </c>
      <c r="Q63" s="249">
        <v>25480</v>
      </c>
      <c r="R63" s="250">
        <v>27570</v>
      </c>
      <c r="S63" s="251">
        <v>7.2542618788538266E-2</v>
      </c>
      <c r="T63" s="158"/>
      <c r="V63" s="47"/>
      <c r="X63" s="1"/>
      <c r="Y63" s="1"/>
      <c r="Z63" s="1"/>
      <c r="AA63" s="1"/>
    </row>
    <row r="64" spans="2:27" x14ac:dyDescent="0.3">
      <c r="C64" t="s">
        <v>423</v>
      </c>
      <c r="D64" s="161">
        <v>2000.8500000000004</v>
      </c>
      <c r="E64" s="161">
        <v>619.48</v>
      </c>
      <c r="F64" s="161">
        <v>2620.3500000000004</v>
      </c>
      <c r="G64" s="161">
        <v>0</v>
      </c>
      <c r="H64" s="161">
        <v>0</v>
      </c>
      <c r="I64" s="161">
        <v>27300.629999999997</v>
      </c>
      <c r="L64" s="248" t="s">
        <v>423</v>
      </c>
      <c r="M64" s="248"/>
      <c r="N64" s="249">
        <v>1750</v>
      </c>
      <c r="O64" s="249">
        <v>610</v>
      </c>
      <c r="P64" s="249">
        <v>2360</v>
      </c>
      <c r="Q64" s="249">
        <v>27280</v>
      </c>
      <c r="R64" s="250">
        <v>29640</v>
      </c>
      <c r="S64" s="251">
        <v>5.9041835357624833E-2</v>
      </c>
      <c r="T64" s="158"/>
      <c r="V64" s="47"/>
      <c r="X64" s="1"/>
      <c r="Y64" s="1"/>
      <c r="Z64" s="1"/>
      <c r="AA64" s="1"/>
    </row>
    <row r="71" spans="12:17" ht="16.2" x14ac:dyDescent="0.45">
      <c r="L71" s="179"/>
      <c r="M71" s="179"/>
      <c r="N71" s="472"/>
      <c r="O71" s="472"/>
      <c r="P71" s="472"/>
      <c r="Q71" s="470"/>
    </row>
    <row r="72" spans="12:17" ht="16.2" x14ac:dyDescent="0.45">
      <c r="L72" s="179"/>
      <c r="M72" s="179"/>
      <c r="N72" s="179"/>
      <c r="O72" s="179"/>
      <c r="P72" s="179"/>
      <c r="Q72" s="470"/>
    </row>
    <row r="73" spans="12:17" x14ac:dyDescent="0.3">
      <c r="N73" s="1"/>
      <c r="O73" s="1"/>
      <c r="P73" s="1"/>
      <c r="Q73" s="1"/>
    </row>
    <row r="74" spans="12:17" x14ac:dyDescent="0.3">
      <c r="N74" s="1"/>
      <c r="O74" s="1"/>
      <c r="P74" s="1"/>
      <c r="Q74" s="1"/>
    </row>
    <row r="75" spans="12:17" x14ac:dyDescent="0.3">
      <c r="N75" s="1"/>
      <c r="O75" s="1"/>
      <c r="P75" s="1"/>
      <c r="Q75" s="1"/>
    </row>
    <row r="76" spans="12:17" x14ac:dyDescent="0.3">
      <c r="N76" s="1"/>
      <c r="O76" s="1"/>
      <c r="P76" s="1"/>
      <c r="Q76" s="1"/>
    </row>
    <row r="77" spans="12:17" x14ac:dyDescent="0.3">
      <c r="N77" s="1"/>
      <c r="O77" s="1"/>
      <c r="P77" s="1"/>
      <c r="Q77" s="1"/>
    </row>
    <row r="78" spans="12:17" x14ac:dyDescent="0.3">
      <c r="N78" s="1"/>
      <c r="O78" s="1"/>
      <c r="P78" s="1"/>
      <c r="Q78" s="1"/>
    </row>
    <row r="79" spans="12:17" x14ac:dyDescent="0.3">
      <c r="N79" s="1"/>
      <c r="O79" s="1"/>
      <c r="P79" s="1"/>
      <c r="Q79" s="1"/>
    </row>
    <row r="80" spans="12:17" x14ac:dyDescent="0.3">
      <c r="N80" s="1"/>
      <c r="O80" s="1"/>
      <c r="P80" s="1"/>
      <c r="Q80" s="1"/>
    </row>
    <row r="81" spans="14:17" x14ac:dyDescent="0.3">
      <c r="N81" s="1"/>
      <c r="O81" s="1"/>
      <c r="P81" s="1"/>
      <c r="Q81" s="1"/>
    </row>
    <row r="82" spans="14:17" x14ac:dyDescent="0.3">
      <c r="N82" s="1"/>
      <c r="O82" s="1"/>
      <c r="P82" s="1"/>
      <c r="Q82" s="1"/>
    </row>
    <row r="83" spans="14:17" x14ac:dyDescent="0.3">
      <c r="N83" s="1"/>
      <c r="O83" s="1"/>
      <c r="P83" s="1"/>
      <c r="Q83" s="1"/>
    </row>
    <row r="84" spans="14:17" x14ac:dyDescent="0.3">
      <c r="N84" s="1"/>
      <c r="O84" s="1"/>
      <c r="P84" s="1"/>
      <c r="Q84" s="1"/>
    </row>
  </sheetData>
  <mergeCells count="18">
    <mergeCell ref="N51:P51"/>
    <mergeCell ref="Q51:Q52"/>
    <mergeCell ref="X51:Z51"/>
    <mergeCell ref="AA51:AA52"/>
    <mergeCell ref="N71:P71"/>
    <mergeCell ref="Q71:Q72"/>
    <mergeCell ref="AA31:AA32"/>
    <mergeCell ref="N2:Q2"/>
    <mergeCell ref="Y2:Z2"/>
    <mergeCell ref="N3:Q3"/>
    <mergeCell ref="X3:AA3"/>
    <mergeCell ref="N4:Q4"/>
    <mergeCell ref="X4:AA4"/>
    <mergeCell ref="N11:P11"/>
    <mergeCell ref="X11:Z11"/>
    <mergeCell ref="N31:P31"/>
    <mergeCell ref="Q31:Q32"/>
    <mergeCell ref="X31:Z31"/>
  </mergeCells>
  <printOptions horizontalCentered="1" verticalCentered="1"/>
  <pageMargins left="0.7" right="0.7" top="0.75" bottom="0.75" header="0.3" footer="0.3"/>
  <pageSetup scale="73" orientation="portrait" r:id="rId4"/>
  <headerFooter>
    <oddFooter>&amp;L&amp;Z&amp;F
&amp;A&amp;R&amp;T
&amp;D</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B2:AA84"/>
  <sheetViews>
    <sheetView showGridLines="0" view="pageBreakPreview" topLeftCell="K25" zoomScale="90" zoomScaleNormal="40" zoomScaleSheetLayoutView="90" workbookViewId="0">
      <selection activeCell="Q37" sqref="Q37"/>
    </sheetView>
  </sheetViews>
  <sheetFormatPr defaultRowHeight="14.4" x14ac:dyDescent="0.3"/>
  <cols>
    <col min="2" max="2" width="11.44140625" customWidth="1"/>
    <col min="3" max="3" width="12" bestFit="1" customWidth="1"/>
    <col min="4" max="9" width="14.6640625" customWidth="1"/>
    <col min="10" max="10" width="20.5546875" customWidth="1"/>
    <col min="11" max="11" width="6.33203125" customWidth="1"/>
    <col min="12" max="12" width="9.44140625" customWidth="1"/>
    <col min="13" max="13" width="8.5546875" bestFit="1" customWidth="1"/>
    <col min="14" max="17" width="8.6640625" customWidth="1"/>
    <col min="19" max="19" width="9.6640625" customWidth="1"/>
    <col min="20" max="20" width="5" customWidth="1"/>
    <col min="21" max="21" width="6.5546875" customWidth="1"/>
    <col min="22" max="22" width="11.6640625" customWidth="1"/>
  </cols>
  <sheetData>
    <row r="2" spans="2:27" x14ac:dyDescent="0.3">
      <c r="N2" s="471" t="str">
        <f>"Exhibit"&amp;" "&amp;W6&amp;"-"&amp;W7</f>
        <v>Exhibit -</v>
      </c>
      <c r="O2" s="471"/>
      <c r="P2" s="471"/>
      <c r="Q2" s="471"/>
      <c r="X2" s="176"/>
      <c r="Y2" s="471"/>
      <c r="Z2" s="471"/>
      <c r="AA2" s="2"/>
    </row>
    <row r="3" spans="2:27" x14ac:dyDescent="0.3">
      <c r="N3" s="471" t="s">
        <v>385</v>
      </c>
      <c r="O3" s="471"/>
      <c r="P3" s="471"/>
      <c r="Q3" s="471"/>
      <c r="U3" s="177"/>
      <c r="X3" s="471"/>
      <c r="Y3" s="471"/>
      <c r="Z3" s="471"/>
      <c r="AA3" s="471"/>
    </row>
    <row r="4" spans="2:27" x14ac:dyDescent="0.3">
      <c r="N4" s="471" t="s">
        <v>386</v>
      </c>
      <c r="O4" s="471"/>
      <c r="P4" s="471"/>
      <c r="Q4" s="471"/>
      <c r="W4" s="177"/>
      <c r="X4" s="471"/>
      <c r="Y4" s="471"/>
      <c r="Z4" s="471"/>
      <c r="AA4" s="471"/>
    </row>
    <row r="5" spans="2:27" x14ac:dyDescent="0.3">
      <c r="N5" s="33"/>
      <c r="O5" s="33"/>
      <c r="P5" s="33"/>
      <c r="Q5" s="33"/>
      <c r="W5" s="47"/>
      <c r="X5" s="47"/>
      <c r="Y5" s="47"/>
      <c r="Z5" s="47"/>
    </row>
    <row r="6" spans="2:27" ht="15" customHeight="1" x14ac:dyDescent="0.3">
      <c r="B6" t="s">
        <v>387</v>
      </c>
      <c r="C6" t="s">
        <v>388</v>
      </c>
      <c r="L6" s="178" t="s">
        <v>389</v>
      </c>
      <c r="M6" s="178" t="str">
        <f t="shared" ref="M6:M7" si="0">C6</f>
        <v>3c</v>
      </c>
      <c r="N6" s="2"/>
      <c r="O6" s="2"/>
      <c r="P6" s="2"/>
      <c r="Q6" s="2"/>
      <c r="V6" s="178"/>
      <c r="W6" s="33"/>
    </row>
    <row r="7" spans="2:27" ht="15" customHeight="1" x14ac:dyDescent="0.3">
      <c r="B7" t="s">
        <v>390</v>
      </c>
      <c r="C7" s="121">
        <v>2025</v>
      </c>
      <c r="L7" s="178" t="s">
        <v>391</v>
      </c>
      <c r="M7" s="178">
        <f t="shared" si="0"/>
        <v>2025</v>
      </c>
      <c r="V7" s="178"/>
      <c r="W7" s="33"/>
    </row>
    <row r="8" spans="2:27" ht="15" customHeight="1" x14ac:dyDescent="0.3">
      <c r="B8" t="s">
        <v>392</v>
      </c>
      <c r="C8" t="s">
        <v>393</v>
      </c>
      <c r="L8" s="178" t="s">
        <v>394</v>
      </c>
      <c r="M8" s="178" t="s">
        <v>395</v>
      </c>
      <c r="V8" s="178"/>
      <c r="W8" s="178"/>
    </row>
    <row r="9" spans="2:27" ht="15" hidden="1" customHeight="1" x14ac:dyDescent="0.3"/>
    <row r="10" spans="2:27" ht="15" hidden="1" customHeight="1" x14ac:dyDescent="0.3">
      <c r="D10" t="s">
        <v>396</v>
      </c>
      <c r="E10" t="s">
        <v>397</v>
      </c>
    </row>
    <row r="11" spans="2:27" ht="16.2" x14ac:dyDescent="0.45">
      <c r="D11" t="s">
        <v>398</v>
      </c>
      <c r="G11" t="s">
        <v>399</v>
      </c>
      <c r="L11" s="179"/>
      <c r="M11" s="179"/>
      <c r="N11" s="472" t="s">
        <v>400</v>
      </c>
      <c r="O11" s="472"/>
      <c r="P11" s="472"/>
      <c r="V11" s="179"/>
      <c r="W11" s="179"/>
      <c r="X11" s="472"/>
      <c r="Y11" s="472"/>
      <c r="Z11" s="472"/>
    </row>
    <row r="12" spans="2:27" ht="32.4" x14ac:dyDescent="0.45">
      <c r="B12" t="s">
        <v>401</v>
      </c>
      <c r="C12" t="s">
        <v>402</v>
      </c>
      <c r="D12" t="s">
        <v>403</v>
      </c>
      <c r="E12" t="s">
        <v>404</v>
      </c>
      <c r="F12" t="s">
        <v>405</v>
      </c>
      <c r="G12" t="s">
        <v>403</v>
      </c>
      <c r="H12" t="s">
        <v>404</v>
      </c>
      <c r="I12" t="s">
        <v>405</v>
      </c>
      <c r="L12" s="180" t="s">
        <v>406</v>
      </c>
      <c r="M12" s="179" t="s">
        <v>407</v>
      </c>
      <c r="N12" s="179" t="s">
        <v>408</v>
      </c>
      <c r="O12" s="179" t="s">
        <v>409</v>
      </c>
      <c r="P12" s="179" t="s">
        <v>410</v>
      </c>
      <c r="Q12" s="179" t="s">
        <v>399</v>
      </c>
      <c r="R12" s="179" t="s">
        <v>0</v>
      </c>
      <c r="S12" s="180" t="s">
        <v>411</v>
      </c>
      <c r="T12" s="180"/>
      <c r="V12" s="180"/>
      <c r="W12" s="179"/>
      <c r="X12" s="179"/>
      <c r="Y12" s="179"/>
      <c r="Z12" s="179"/>
      <c r="AA12" s="181"/>
    </row>
    <row r="13" spans="2:27" ht="14.4" customHeight="1" x14ac:dyDescent="0.3">
      <c r="B13" t="s">
        <v>381</v>
      </c>
      <c r="C13" t="s">
        <v>412</v>
      </c>
      <c r="D13" s="161">
        <v>982.06</v>
      </c>
      <c r="E13" s="161">
        <v>134.68</v>
      </c>
      <c r="F13" s="161">
        <v>1116.73</v>
      </c>
      <c r="G13" s="161">
        <v>26.19</v>
      </c>
      <c r="H13" s="161">
        <v>21.52</v>
      </c>
      <c r="I13" s="161">
        <v>4225.26</v>
      </c>
      <c r="L13" s="248" t="s">
        <v>412</v>
      </c>
      <c r="M13" s="248" t="s">
        <v>381</v>
      </c>
      <c r="N13" s="249">
        <v>240</v>
      </c>
      <c r="O13" s="249">
        <v>120</v>
      </c>
      <c r="P13" s="249">
        <v>360</v>
      </c>
      <c r="Q13" s="249">
        <v>4790</v>
      </c>
      <c r="R13" s="250">
        <v>5150</v>
      </c>
      <c r="S13" s="251">
        <v>4.6601941747572817E-2</v>
      </c>
      <c r="T13" s="158"/>
      <c r="V13" s="47"/>
      <c r="W13" s="47"/>
      <c r="X13" s="1"/>
      <c r="Y13" s="1"/>
      <c r="Z13" s="1"/>
      <c r="AA13" s="1"/>
    </row>
    <row r="14" spans="2:27" ht="15" customHeight="1" x14ac:dyDescent="0.3">
      <c r="C14" t="s">
        <v>413</v>
      </c>
      <c r="D14" s="161">
        <v>639</v>
      </c>
      <c r="E14" s="161">
        <v>88.9</v>
      </c>
      <c r="F14" s="161">
        <v>727.9</v>
      </c>
      <c r="G14" s="161">
        <v>206.39</v>
      </c>
      <c r="H14" s="161">
        <v>36.68</v>
      </c>
      <c r="I14" s="161">
        <v>4363.38</v>
      </c>
      <c r="L14" s="248" t="s">
        <v>413</v>
      </c>
      <c r="M14" s="248"/>
      <c r="N14" s="249">
        <v>170</v>
      </c>
      <c r="O14" s="249">
        <v>70</v>
      </c>
      <c r="P14" s="249">
        <v>240</v>
      </c>
      <c r="Q14" s="249">
        <v>4760</v>
      </c>
      <c r="R14" s="250">
        <v>5000</v>
      </c>
      <c r="S14" s="251">
        <v>3.4000000000000002E-2</v>
      </c>
      <c r="T14" s="158"/>
      <c r="V14" s="47"/>
      <c r="X14" s="1"/>
      <c r="Y14" s="1"/>
      <c r="Z14" s="1"/>
      <c r="AA14" s="1"/>
    </row>
    <row r="15" spans="2:27" ht="15" customHeight="1" x14ac:dyDescent="0.3">
      <c r="C15" t="s">
        <v>414</v>
      </c>
      <c r="D15" s="161"/>
      <c r="E15" s="161"/>
      <c r="F15" s="161"/>
      <c r="G15" s="161">
        <v>932.23</v>
      </c>
      <c r="H15" s="161">
        <v>17.100000000000001</v>
      </c>
      <c r="I15" s="161">
        <v>3657.29</v>
      </c>
      <c r="L15" s="248" t="s">
        <v>414</v>
      </c>
      <c r="M15" s="248"/>
      <c r="N15" s="249">
        <v>0</v>
      </c>
      <c r="O15" s="249">
        <v>0</v>
      </c>
      <c r="P15" s="249">
        <v>0</v>
      </c>
      <c r="Q15" s="249">
        <v>3660</v>
      </c>
      <c r="R15" s="250">
        <v>3660</v>
      </c>
      <c r="S15" s="251">
        <v>0</v>
      </c>
      <c r="T15" s="158"/>
      <c r="V15" s="47"/>
      <c r="X15" s="1"/>
      <c r="Y15" s="1"/>
      <c r="Z15" s="1"/>
      <c r="AA15" s="1"/>
    </row>
    <row r="16" spans="2:27" ht="15" customHeight="1" x14ac:dyDescent="0.3">
      <c r="C16" t="s">
        <v>415</v>
      </c>
      <c r="D16" s="161">
        <v>906.89</v>
      </c>
      <c r="E16" s="161">
        <v>8.19</v>
      </c>
      <c r="F16" s="161">
        <v>915.08</v>
      </c>
      <c r="G16" s="161">
        <v>7.2</v>
      </c>
      <c r="H16" s="161">
        <v>1.06</v>
      </c>
      <c r="I16" s="161">
        <v>2429.58</v>
      </c>
      <c r="L16" s="248" t="s">
        <v>415</v>
      </c>
      <c r="M16" s="248"/>
      <c r="N16" s="249">
        <v>440</v>
      </c>
      <c r="O16" s="249">
        <v>10</v>
      </c>
      <c r="P16" s="249">
        <v>450</v>
      </c>
      <c r="Q16" s="249">
        <v>2880</v>
      </c>
      <c r="R16" s="250">
        <v>3330</v>
      </c>
      <c r="S16" s="251">
        <v>0.13213213213213212</v>
      </c>
      <c r="T16" s="158"/>
      <c r="V16" s="47"/>
      <c r="X16" s="1"/>
      <c r="Y16" s="1"/>
      <c r="Z16" s="1"/>
      <c r="AA16" s="1"/>
    </row>
    <row r="17" spans="2:27" ht="15" customHeight="1" x14ac:dyDescent="0.3">
      <c r="C17" t="s">
        <v>416</v>
      </c>
      <c r="D17" s="161">
        <v>502.97</v>
      </c>
      <c r="E17" s="161">
        <v>50.19</v>
      </c>
      <c r="F17" s="161">
        <v>553.16</v>
      </c>
      <c r="G17" s="161">
        <v>0</v>
      </c>
      <c r="H17" s="161">
        <v>0</v>
      </c>
      <c r="I17" s="161">
        <v>2394.1</v>
      </c>
      <c r="L17" s="248" t="s">
        <v>416</v>
      </c>
      <c r="M17" s="248"/>
      <c r="N17" s="249">
        <v>210</v>
      </c>
      <c r="O17" s="249">
        <v>50</v>
      </c>
      <c r="P17" s="249">
        <v>260</v>
      </c>
      <c r="Q17" s="249">
        <v>2740</v>
      </c>
      <c r="R17" s="250">
        <v>3000</v>
      </c>
      <c r="S17" s="251">
        <v>7.0000000000000007E-2</v>
      </c>
      <c r="T17" s="158"/>
      <c r="V17" s="47"/>
      <c r="X17" s="1"/>
      <c r="Y17" s="1"/>
      <c r="Z17" s="1"/>
      <c r="AA17" s="1"/>
    </row>
    <row r="18" spans="2:27" ht="15" customHeight="1" x14ac:dyDescent="0.3">
      <c r="B18" t="s">
        <v>382</v>
      </c>
      <c r="C18" t="s">
        <v>417</v>
      </c>
      <c r="D18" s="161">
        <v>1260.45</v>
      </c>
      <c r="E18" s="161">
        <v>263.04000000000002</v>
      </c>
      <c r="F18" s="161">
        <v>1523.49</v>
      </c>
      <c r="G18" s="161">
        <v>199.04</v>
      </c>
      <c r="H18" s="161">
        <v>71</v>
      </c>
      <c r="I18" s="161">
        <v>7157.3</v>
      </c>
      <c r="L18" t="str">
        <f t="shared" ref="L18:L19" si="1">C18</f>
        <v>S11</v>
      </c>
      <c r="M18" t="str">
        <f t="shared" ref="M18" si="2">B18</f>
        <v>SB</v>
      </c>
      <c r="N18" s="1">
        <f t="shared" ref="N18:O19" si="3">MROUND(D18,10)</f>
        <v>1260</v>
      </c>
      <c r="O18" s="1">
        <f t="shared" si="3"/>
        <v>260</v>
      </c>
      <c r="P18" s="1">
        <f t="shared" ref="P18:P19" si="4">N18+O18</f>
        <v>1520</v>
      </c>
      <c r="Q18" s="1">
        <f t="shared" ref="Q18:Q19" si="5">MROUND(I18,10)</f>
        <v>7160</v>
      </c>
      <c r="R18" s="161">
        <f t="shared" ref="R18:R19" si="6">SUM(P18:Q18)</f>
        <v>8680</v>
      </c>
      <c r="S18" s="182">
        <f t="shared" ref="S18:S19" si="7">N18/R18</f>
        <v>0.14516129032258066</v>
      </c>
      <c r="T18" s="158"/>
      <c r="V18" s="47"/>
      <c r="W18" s="47"/>
      <c r="X18" s="1"/>
      <c r="Y18" s="1"/>
      <c r="Z18" s="1"/>
      <c r="AA18" s="1"/>
    </row>
    <row r="19" spans="2:27" ht="15" customHeight="1" x14ac:dyDescent="0.3">
      <c r="C19" t="s">
        <v>418</v>
      </c>
      <c r="D19" s="161">
        <v>1218.01</v>
      </c>
      <c r="E19" s="161">
        <v>266.75</v>
      </c>
      <c r="F19" s="161">
        <v>1484.76</v>
      </c>
      <c r="G19" s="161">
        <v>202.67</v>
      </c>
      <c r="H19" s="161">
        <v>48.38</v>
      </c>
      <c r="I19" s="161">
        <v>6245.42</v>
      </c>
      <c r="L19" t="str">
        <f t="shared" si="1"/>
        <v>S12</v>
      </c>
      <c r="N19" s="1">
        <f t="shared" si="3"/>
        <v>1220</v>
      </c>
      <c r="O19" s="1">
        <f t="shared" si="3"/>
        <v>270</v>
      </c>
      <c r="P19" s="1">
        <f t="shared" si="4"/>
        <v>1490</v>
      </c>
      <c r="Q19" s="1">
        <f t="shared" si="5"/>
        <v>6250</v>
      </c>
      <c r="R19" s="161">
        <f t="shared" si="6"/>
        <v>7740</v>
      </c>
      <c r="S19" s="182">
        <f t="shared" si="7"/>
        <v>0.15762273901808785</v>
      </c>
      <c r="T19" s="158"/>
      <c r="V19" s="47"/>
      <c r="X19" s="1"/>
      <c r="Y19" s="1"/>
      <c r="Z19" s="1"/>
      <c r="AA19" s="1"/>
    </row>
    <row r="20" spans="2:27" ht="15" customHeight="1" x14ac:dyDescent="0.3">
      <c r="C20" t="s">
        <v>419</v>
      </c>
      <c r="D20" s="161">
        <v>1087.1300000000001</v>
      </c>
      <c r="E20" s="161">
        <v>229.58</v>
      </c>
      <c r="F20" s="161">
        <v>1316.71</v>
      </c>
      <c r="G20" s="161">
        <v>182.1</v>
      </c>
      <c r="H20" s="161">
        <v>61.76</v>
      </c>
      <c r="I20" s="161">
        <v>6069.62</v>
      </c>
      <c r="L20" s="248" t="s">
        <v>515</v>
      </c>
      <c r="M20" s="248" t="s">
        <v>382</v>
      </c>
      <c r="N20" s="249">
        <v>790</v>
      </c>
      <c r="O20" s="249">
        <v>260</v>
      </c>
      <c r="P20" s="249">
        <v>1050</v>
      </c>
      <c r="Q20" s="249">
        <v>6300</v>
      </c>
      <c r="R20" s="250">
        <v>7350</v>
      </c>
      <c r="S20" s="251">
        <v>0.10748299319727891</v>
      </c>
      <c r="T20" s="158"/>
      <c r="V20" s="47"/>
      <c r="X20" s="1"/>
      <c r="Y20" s="1"/>
      <c r="Z20" s="1"/>
      <c r="AA20" s="1"/>
    </row>
    <row r="21" spans="2:27" ht="15" customHeight="1" x14ac:dyDescent="0.3">
      <c r="C21" t="s">
        <v>420</v>
      </c>
      <c r="D21" s="161">
        <v>755.36</v>
      </c>
      <c r="E21" s="161">
        <v>163.51</v>
      </c>
      <c r="F21" s="161">
        <v>918.87</v>
      </c>
      <c r="G21" s="161">
        <v>110.86</v>
      </c>
      <c r="H21" s="161">
        <v>35.28</v>
      </c>
      <c r="I21" s="161">
        <v>5482.16</v>
      </c>
      <c r="L21" s="248" t="s">
        <v>420</v>
      </c>
      <c r="M21" s="248"/>
      <c r="N21" s="249">
        <v>410</v>
      </c>
      <c r="O21" s="249">
        <v>130</v>
      </c>
      <c r="P21" s="249">
        <v>540</v>
      </c>
      <c r="Q21" s="249">
        <v>5530</v>
      </c>
      <c r="R21" s="250">
        <v>6070</v>
      </c>
      <c r="S21" s="251">
        <v>6.7545304777594725E-2</v>
      </c>
      <c r="T21" s="158"/>
      <c r="V21" s="47"/>
      <c r="X21" s="1"/>
      <c r="Y21" s="1"/>
      <c r="Z21" s="1"/>
      <c r="AA21" s="1"/>
    </row>
    <row r="22" spans="2:27" ht="15" customHeight="1" x14ac:dyDescent="0.3">
      <c r="C22" t="s">
        <v>421</v>
      </c>
      <c r="D22" s="161"/>
      <c r="E22" s="161"/>
      <c r="F22" s="161"/>
      <c r="G22" s="161">
        <v>484.47</v>
      </c>
      <c r="H22" s="161">
        <v>31.81</v>
      </c>
      <c r="I22" s="161">
        <v>4651.32</v>
      </c>
      <c r="L22" s="248" t="s">
        <v>421</v>
      </c>
      <c r="M22" s="248"/>
      <c r="N22" s="249">
        <v>0</v>
      </c>
      <c r="O22" s="249">
        <v>0</v>
      </c>
      <c r="P22" s="249">
        <v>0</v>
      </c>
      <c r="Q22" s="249">
        <v>4640</v>
      </c>
      <c r="R22" s="250">
        <v>4640</v>
      </c>
      <c r="S22" s="251">
        <v>0</v>
      </c>
      <c r="T22" s="158"/>
      <c r="V22" s="47"/>
      <c r="X22" s="1"/>
      <c r="Y22" s="1"/>
      <c r="Z22" s="1"/>
      <c r="AA22" s="1"/>
    </row>
    <row r="23" spans="2:27" ht="15" customHeight="1" x14ac:dyDescent="0.3">
      <c r="C23" t="s">
        <v>422</v>
      </c>
      <c r="D23" s="161">
        <v>137.51</v>
      </c>
      <c r="E23" s="161">
        <v>9.74</v>
      </c>
      <c r="F23" s="161">
        <v>147.25</v>
      </c>
      <c r="G23" s="161">
        <v>0.59</v>
      </c>
      <c r="H23" s="161">
        <v>1.92</v>
      </c>
      <c r="I23" s="161">
        <v>2588.14</v>
      </c>
      <c r="L23" s="248" t="s">
        <v>422</v>
      </c>
      <c r="M23" s="248"/>
      <c r="N23" s="249">
        <v>110</v>
      </c>
      <c r="O23" s="249">
        <v>10</v>
      </c>
      <c r="P23" s="249">
        <v>120</v>
      </c>
      <c r="Q23" s="249">
        <v>2620</v>
      </c>
      <c r="R23" s="250">
        <v>2740</v>
      </c>
      <c r="S23" s="251">
        <v>4.0145985401459854E-2</v>
      </c>
      <c r="T23" s="158"/>
      <c r="V23" s="47"/>
      <c r="X23" s="1"/>
      <c r="Y23" s="1"/>
      <c r="Z23" s="1"/>
      <c r="AA23" s="1"/>
    </row>
    <row r="24" spans="2:27" ht="15" customHeight="1" x14ac:dyDescent="0.3">
      <c r="C24" t="s">
        <v>423</v>
      </c>
      <c r="D24" s="161">
        <v>150.09</v>
      </c>
      <c r="E24" s="161">
        <v>58.81</v>
      </c>
      <c r="F24" s="161">
        <v>208.9</v>
      </c>
      <c r="G24" s="161">
        <v>0</v>
      </c>
      <c r="H24" s="161">
        <v>0</v>
      </c>
      <c r="I24" s="161">
        <v>2622.13</v>
      </c>
      <c r="L24" s="248" t="s">
        <v>423</v>
      </c>
      <c r="M24" s="248"/>
      <c r="N24" s="249">
        <v>50</v>
      </c>
      <c r="O24" s="249">
        <v>60</v>
      </c>
      <c r="P24" s="249">
        <v>110</v>
      </c>
      <c r="Q24" s="249">
        <v>2690</v>
      </c>
      <c r="R24" s="250">
        <v>2800</v>
      </c>
      <c r="S24" s="251">
        <v>1.7857142857142856E-2</v>
      </c>
      <c r="T24" s="158"/>
      <c r="V24" s="47"/>
      <c r="X24" s="1"/>
      <c r="Y24" s="1"/>
      <c r="Z24" s="1"/>
      <c r="AA24" s="1"/>
    </row>
    <row r="26" spans="2:27" ht="15" customHeight="1" x14ac:dyDescent="0.3">
      <c r="B26" t="s">
        <v>387</v>
      </c>
      <c r="C26" t="s">
        <v>388</v>
      </c>
      <c r="L26" s="178" t="s">
        <v>389</v>
      </c>
      <c r="M26" s="178" t="str">
        <f t="shared" ref="M26:M27" si="8">C26</f>
        <v>3c</v>
      </c>
      <c r="V26" s="178"/>
      <c r="W26" s="33"/>
    </row>
    <row r="27" spans="2:27" ht="15" customHeight="1" x14ac:dyDescent="0.3">
      <c r="B27" t="s">
        <v>390</v>
      </c>
      <c r="C27" s="121">
        <v>2025</v>
      </c>
      <c r="L27" s="178" t="s">
        <v>391</v>
      </c>
      <c r="M27" s="178">
        <f t="shared" si="8"/>
        <v>2025</v>
      </c>
      <c r="V27" s="178"/>
      <c r="W27" s="33"/>
    </row>
    <row r="28" spans="2:27" ht="15" customHeight="1" x14ac:dyDescent="0.3">
      <c r="B28" t="s">
        <v>392</v>
      </c>
      <c r="C28" t="s">
        <v>424</v>
      </c>
      <c r="L28" s="178" t="s">
        <v>394</v>
      </c>
      <c r="M28" s="178" t="s">
        <v>425</v>
      </c>
      <c r="V28" s="178"/>
      <c r="W28" s="178"/>
    </row>
    <row r="29" spans="2:27" ht="15" hidden="1" customHeight="1" x14ac:dyDescent="0.3"/>
    <row r="30" spans="2:27" ht="15" hidden="1" customHeight="1" x14ac:dyDescent="0.3">
      <c r="D30" t="s">
        <v>396</v>
      </c>
      <c r="E30" t="s">
        <v>397</v>
      </c>
    </row>
    <row r="31" spans="2:27" ht="16.2" x14ac:dyDescent="0.45">
      <c r="D31" t="s">
        <v>398</v>
      </c>
      <c r="G31" t="s">
        <v>399</v>
      </c>
      <c r="L31" s="179"/>
      <c r="M31" s="179"/>
      <c r="N31" s="472" t="s">
        <v>400</v>
      </c>
      <c r="O31" s="472"/>
      <c r="P31" s="472"/>
      <c r="Q31" s="470" t="s">
        <v>399</v>
      </c>
      <c r="V31" s="179"/>
      <c r="W31" s="179"/>
      <c r="X31" s="472"/>
      <c r="Y31" s="472"/>
      <c r="Z31" s="472"/>
      <c r="AA31" s="470"/>
    </row>
    <row r="32" spans="2:27" ht="32.4" x14ac:dyDescent="0.45">
      <c r="B32" t="s">
        <v>401</v>
      </c>
      <c r="C32" t="s">
        <v>402</v>
      </c>
      <c r="D32" t="s">
        <v>403</v>
      </c>
      <c r="E32" t="s">
        <v>404</v>
      </c>
      <c r="F32" t="s">
        <v>405</v>
      </c>
      <c r="G32" t="s">
        <v>403</v>
      </c>
      <c r="H32" t="s">
        <v>404</v>
      </c>
      <c r="I32" t="s">
        <v>405</v>
      </c>
      <c r="L32" s="180" t="s">
        <v>406</v>
      </c>
      <c r="M32" s="179" t="s">
        <v>407</v>
      </c>
      <c r="N32" s="179" t="s">
        <v>408</v>
      </c>
      <c r="O32" s="179" t="s">
        <v>409</v>
      </c>
      <c r="P32" s="179" t="s">
        <v>410</v>
      </c>
      <c r="Q32" s="470"/>
      <c r="R32" s="179" t="s">
        <v>0</v>
      </c>
      <c r="S32" s="180" t="s">
        <v>411</v>
      </c>
      <c r="T32" s="180"/>
      <c r="V32" s="180"/>
      <c r="W32" s="179"/>
      <c r="X32" s="179"/>
      <c r="Y32" s="179"/>
      <c r="Z32" s="179"/>
      <c r="AA32" s="470"/>
    </row>
    <row r="33" spans="2:27" ht="15" customHeight="1" x14ac:dyDescent="0.3">
      <c r="B33" t="s">
        <v>381</v>
      </c>
      <c r="C33" t="s">
        <v>412</v>
      </c>
      <c r="D33" s="161">
        <v>1299.7</v>
      </c>
      <c r="E33" s="161">
        <v>584.16</v>
      </c>
      <c r="F33" s="161">
        <v>1883.86</v>
      </c>
      <c r="G33" s="161">
        <v>276.33999999999997</v>
      </c>
      <c r="H33" s="161">
        <v>173.52</v>
      </c>
      <c r="I33" s="161">
        <v>9181.3799999999992</v>
      </c>
      <c r="L33" s="248" t="s">
        <v>412</v>
      </c>
      <c r="M33" s="248" t="s">
        <v>381</v>
      </c>
      <c r="N33" s="249">
        <v>1140</v>
      </c>
      <c r="O33" s="249">
        <v>540</v>
      </c>
      <c r="P33" s="249">
        <v>1680</v>
      </c>
      <c r="Q33" s="249">
        <v>9210</v>
      </c>
      <c r="R33" s="250">
        <v>10890</v>
      </c>
      <c r="S33" s="251">
        <v>0.1046831955922865</v>
      </c>
      <c r="T33" s="158"/>
      <c r="V33" s="47"/>
      <c r="W33" s="47"/>
      <c r="X33" s="1"/>
      <c r="Y33" s="1"/>
      <c r="Z33" s="1"/>
      <c r="AA33" s="1"/>
    </row>
    <row r="34" spans="2:27" ht="15" customHeight="1" x14ac:dyDescent="0.3">
      <c r="C34" t="s">
        <v>413</v>
      </c>
      <c r="D34" s="161">
        <v>626.74</v>
      </c>
      <c r="E34" s="161">
        <v>335.76</v>
      </c>
      <c r="F34" s="161">
        <v>962.5</v>
      </c>
      <c r="G34" s="161">
        <v>124.73</v>
      </c>
      <c r="H34" s="161">
        <v>75.22</v>
      </c>
      <c r="I34" s="161">
        <v>8373.85</v>
      </c>
      <c r="L34" s="248" t="s">
        <v>413</v>
      </c>
      <c r="M34" s="248"/>
      <c r="N34" s="249">
        <v>440</v>
      </c>
      <c r="O34" s="249">
        <v>250</v>
      </c>
      <c r="P34" s="249">
        <v>690</v>
      </c>
      <c r="Q34" s="249">
        <v>8180</v>
      </c>
      <c r="R34" s="250">
        <v>8870</v>
      </c>
      <c r="S34" s="251">
        <v>4.96054114994363E-2</v>
      </c>
      <c r="T34" s="158"/>
      <c r="V34" s="47"/>
      <c r="X34" s="1"/>
      <c r="Y34" s="1"/>
      <c r="Z34" s="1"/>
      <c r="AA34" s="1"/>
    </row>
    <row r="35" spans="2:27" ht="15" customHeight="1" x14ac:dyDescent="0.3">
      <c r="C35" t="s">
        <v>414</v>
      </c>
      <c r="D35" s="161"/>
      <c r="E35" s="161"/>
      <c r="F35" s="161"/>
      <c r="G35" s="161">
        <v>1240.99</v>
      </c>
      <c r="H35" s="161">
        <v>50.45</v>
      </c>
      <c r="I35" s="161">
        <v>8167.37</v>
      </c>
      <c r="L35" s="248" t="s">
        <v>414</v>
      </c>
      <c r="M35" s="248"/>
      <c r="N35" s="249">
        <v>0</v>
      </c>
      <c r="O35" s="249">
        <v>0</v>
      </c>
      <c r="P35" s="249">
        <v>0</v>
      </c>
      <c r="Q35" s="249">
        <v>8180</v>
      </c>
      <c r="R35" s="250">
        <v>8180</v>
      </c>
      <c r="S35" s="251">
        <v>0</v>
      </c>
      <c r="T35" s="158"/>
      <c r="V35" s="47"/>
      <c r="X35" s="1"/>
      <c r="Y35" s="1"/>
      <c r="Z35" s="1"/>
      <c r="AA35" s="1"/>
    </row>
    <row r="36" spans="2:27" ht="15" customHeight="1" x14ac:dyDescent="0.3">
      <c r="C36" t="s">
        <v>415</v>
      </c>
      <c r="D36" s="161">
        <v>1052.6600000000001</v>
      </c>
      <c r="E36" s="161">
        <v>16.78</v>
      </c>
      <c r="F36" s="161">
        <v>1069.44</v>
      </c>
      <c r="G36" s="161">
        <v>7.51</v>
      </c>
      <c r="H36" s="161">
        <v>3.03</v>
      </c>
      <c r="I36" s="161">
        <v>4667.04</v>
      </c>
      <c r="L36" s="248" t="s">
        <v>415</v>
      </c>
      <c r="M36" s="248"/>
      <c r="N36" s="249">
        <v>810</v>
      </c>
      <c r="O36" s="249">
        <v>20</v>
      </c>
      <c r="P36" s="249">
        <v>830</v>
      </c>
      <c r="Q36" s="249">
        <v>4840</v>
      </c>
      <c r="R36" s="250">
        <v>5670</v>
      </c>
      <c r="S36" s="251">
        <v>0.14285714285714285</v>
      </c>
      <c r="T36" s="158"/>
      <c r="V36" s="47"/>
      <c r="X36" s="1"/>
      <c r="Y36" s="1"/>
      <c r="Z36" s="1"/>
      <c r="AA36" s="1"/>
    </row>
    <row r="37" spans="2:27" ht="15" customHeight="1" x14ac:dyDescent="0.3">
      <c r="C37" t="s">
        <v>416</v>
      </c>
      <c r="D37" s="161">
        <v>964.61</v>
      </c>
      <c r="E37" s="161">
        <v>136.07</v>
      </c>
      <c r="F37" s="161">
        <v>1100.68</v>
      </c>
      <c r="G37" s="161">
        <v>0</v>
      </c>
      <c r="H37" s="161">
        <v>0</v>
      </c>
      <c r="I37" s="161">
        <v>4915.82</v>
      </c>
      <c r="L37" s="248" t="s">
        <v>416</v>
      </c>
      <c r="M37" s="248"/>
      <c r="N37" s="249">
        <v>510</v>
      </c>
      <c r="O37" s="249">
        <v>130</v>
      </c>
      <c r="P37" s="249">
        <v>640</v>
      </c>
      <c r="Q37" s="249">
        <v>5290</v>
      </c>
      <c r="R37" s="250">
        <v>5930</v>
      </c>
      <c r="S37" s="251">
        <v>8.6003372681281623E-2</v>
      </c>
      <c r="T37" s="158"/>
      <c r="V37" s="47"/>
      <c r="X37" s="1"/>
      <c r="Y37" s="1"/>
      <c r="Z37" s="1"/>
      <c r="AA37" s="1"/>
    </row>
    <row r="38" spans="2:27" ht="15" customHeight="1" x14ac:dyDescent="0.3">
      <c r="B38" t="s">
        <v>382</v>
      </c>
      <c r="C38" t="s">
        <v>417</v>
      </c>
      <c r="D38" s="161">
        <v>1748.99</v>
      </c>
      <c r="E38" s="161">
        <v>394.06</v>
      </c>
      <c r="F38" s="161">
        <v>2143.0500000000002</v>
      </c>
      <c r="G38" s="161">
        <v>184.99</v>
      </c>
      <c r="H38" s="161">
        <v>150.6</v>
      </c>
      <c r="I38" s="161">
        <v>8771.7099999999991</v>
      </c>
      <c r="L38" s="252" t="s">
        <v>515</v>
      </c>
      <c r="M38" s="252" t="s">
        <v>382</v>
      </c>
      <c r="N38" s="253">
        <v>920</v>
      </c>
      <c r="O38" s="253">
        <v>390</v>
      </c>
      <c r="P38" s="253">
        <v>1310</v>
      </c>
      <c r="Q38" s="253">
        <v>8380</v>
      </c>
      <c r="R38" s="254">
        <v>9690</v>
      </c>
      <c r="S38" s="255">
        <v>9.4943240454076372E-2</v>
      </c>
      <c r="T38" s="158"/>
      <c r="V38" s="47"/>
      <c r="W38" s="47"/>
      <c r="X38" s="1"/>
      <c r="Y38" s="1"/>
      <c r="Z38" s="1"/>
      <c r="AA38" s="1"/>
    </row>
    <row r="39" spans="2:27" ht="15" customHeight="1" x14ac:dyDescent="0.3">
      <c r="C39" t="s">
        <v>418</v>
      </c>
      <c r="D39" s="161">
        <v>1666.85</v>
      </c>
      <c r="E39" s="161">
        <v>419.82</v>
      </c>
      <c r="F39" s="161">
        <v>2086.67</v>
      </c>
      <c r="G39" s="161">
        <v>416.58</v>
      </c>
      <c r="H39" s="161">
        <v>79.959999999999994</v>
      </c>
      <c r="I39" s="161">
        <v>8006.41</v>
      </c>
      <c r="L39" t="str">
        <f t="shared" ref="L39" si="9">C39</f>
        <v>S12</v>
      </c>
      <c r="N39" s="1">
        <f t="shared" ref="N39:O39" si="10">MROUND(D39,10)</f>
        <v>1670</v>
      </c>
      <c r="O39" s="1">
        <f t="shared" si="10"/>
        <v>420</v>
      </c>
      <c r="P39" s="1">
        <f t="shared" ref="P39" si="11">N39+O39</f>
        <v>2090</v>
      </c>
      <c r="Q39" s="1">
        <f t="shared" ref="Q39" si="12">MROUND(I39,10)</f>
        <v>8010</v>
      </c>
      <c r="R39" s="161">
        <f t="shared" ref="R39:R59" si="13">SUM(P39:Q39)</f>
        <v>10100</v>
      </c>
      <c r="S39" s="182">
        <f t="shared" ref="S39" si="14">N39/R39</f>
        <v>0.16534653465346535</v>
      </c>
      <c r="T39" s="158"/>
      <c r="V39" s="47"/>
      <c r="X39" s="1"/>
      <c r="Y39" s="1"/>
      <c r="Z39" s="1"/>
      <c r="AA39" s="1"/>
    </row>
    <row r="40" spans="2:27" ht="15" customHeight="1" x14ac:dyDescent="0.3">
      <c r="C40" t="s">
        <v>419</v>
      </c>
      <c r="D40" s="161">
        <v>1532.01</v>
      </c>
      <c r="E40" s="161">
        <v>367.9</v>
      </c>
      <c r="F40" s="161">
        <v>1899.91</v>
      </c>
      <c r="G40" s="161">
        <v>268.39999999999998</v>
      </c>
      <c r="H40" s="161">
        <v>102.93</v>
      </c>
      <c r="I40" s="161">
        <v>7916.52</v>
      </c>
      <c r="L40" s="248" t="s">
        <v>515</v>
      </c>
      <c r="M40" s="248" t="s">
        <v>382</v>
      </c>
      <c r="N40" s="249">
        <v>920</v>
      </c>
      <c r="O40" s="249">
        <v>390</v>
      </c>
      <c r="P40" s="249">
        <v>1310</v>
      </c>
      <c r="Q40" s="249">
        <v>8380</v>
      </c>
      <c r="R40" s="250">
        <v>9690</v>
      </c>
      <c r="S40" s="251">
        <v>9.4943240454076372E-2</v>
      </c>
      <c r="T40" s="158"/>
      <c r="V40" s="47"/>
      <c r="X40" s="1"/>
      <c r="Y40" s="1"/>
      <c r="Z40" s="1"/>
      <c r="AA40" s="1"/>
    </row>
    <row r="41" spans="2:27" ht="15" customHeight="1" x14ac:dyDescent="0.3">
      <c r="C41" t="s">
        <v>420</v>
      </c>
      <c r="D41" s="161">
        <v>1068.97</v>
      </c>
      <c r="E41" s="161">
        <v>257.54000000000002</v>
      </c>
      <c r="F41" s="161">
        <v>1326.51</v>
      </c>
      <c r="G41" s="161">
        <v>176.54</v>
      </c>
      <c r="H41" s="161">
        <v>85.16</v>
      </c>
      <c r="I41" s="161">
        <v>7050.13</v>
      </c>
      <c r="L41" s="248" t="s">
        <v>420</v>
      </c>
      <c r="M41" s="248"/>
      <c r="N41" s="249">
        <v>530</v>
      </c>
      <c r="O41" s="249">
        <v>180</v>
      </c>
      <c r="P41" s="249">
        <v>710</v>
      </c>
      <c r="Q41" s="249">
        <v>7280</v>
      </c>
      <c r="R41" s="250">
        <v>7990</v>
      </c>
      <c r="S41" s="251">
        <v>6.6332916145181484E-2</v>
      </c>
      <c r="T41" s="158"/>
      <c r="V41" s="47"/>
      <c r="X41" s="1"/>
      <c r="Y41" s="1"/>
      <c r="Z41" s="1"/>
      <c r="AA41" s="1"/>
    </row>
    <row r="42" spans="2:27" ht="15" customHeight="1" x14ac:dyDescent="0.3">
      <c r="C42" t="s">
        <v>421</v>
      </c>
      <c r="D42" s="161"/>
      <c r="E42" s="161"/>
      <c r="F42" s="161"/>
      <c r="G42" s="161">
        <v>1120.31</v>
      </c>
      <c r="H42" s="161">
        <v>55.12</v>
      </c>
      <c r="I42" s="161">
        <v>5748.53</v>
      </c>
      <c r="L42" s="248" t="s">
        <v>421</v>
      </c>
      <c r="M42" s="248"/>
      <c r="N42" s="249">
        <v>0</v>
      </c>
      <c r="O42" s="249">
        <v>0</v>
      </c>
      <c r="P42" s="249">
        <v>0</v>
      </c>
      <c r="Q42" s="249">
        <v>5750</v>
      </c>
      <c r="R42" s="250">
        <v>5750</v>
      </c>
      <c r="S42" s="251">
        <v>0</v>
      </c>
      <c r="T42" s="158"/>
      <c r="V42" s="47"/>
      <c r="X42" s="1"/>
      <c r="Y42" s="1"/>
      <c r="Z42" s="1"/>
      <c r="AA42" s="1"/>
    </row>
    <row r="43" spans="2:27" ht="15" customHeight="1" x14ac:dyDescent="0.3">
      <c r="C43" t="s">
        <v>422</v>
      </c>
      <c r="D43" s="161">
        <v>830.8</v>
      </c>
      <c r="E43" s="161">
        <v>104.08</v>
      </c>
      <c r="F43" s="161">
        <v>934.89</v>
      </c>
      <c r="G43" s="161">
        <v>14.55</v>
      </c>
      <c r="H43" s="161">
        <v>2.4500000000000002</v>
      </c>
      <c r="I43" s="161">
        <v>3547.35</v>
      </c>
      <c r="L43" s="248" t="s">
        <v>422</v>
      </c>
      <c r="M43" s="248"/>
      <c r="N43" s="249">
        <v>750</v>
      </c>
      <c r="O43" s="249">
        <v>100</v>
      </c>
      <c r="P43" s="249">
        <v>850</v>
      </c>
      <c r="Q43" s="249">
        <v>3630</v>
      </c>
      <c r="R43" s="250">
        <v>4480</v>
      </c>
      <c r="S43" s="251">
        <v>0.16741071428571427</v>
      </c>
      <c r="T43" s="158"/>
      <c r="V43" s="47"/>
      <c r="X43" s="1"/>
      <c r="Y43" s="1"/>
      <c r="Z43" s="1"/>
      <c r="AA43" s="1"/>
    </row>
    <row r="44" spans="2:27" ht="15" customHeight="1" x14ac:dyDescent="0.3">
      <c r="C44" t="s">
        <v>423</v>
      </c>
      <c r="D44" s="161">
        <v>1079.03</v>
      </c>
      <c r="E44" s="161">
        <v>162.82</v>
      </c>
      <c r="F44" s="161">
        <v>1241.8399999999999</v>
      </c>
      <c r="G44" s="161">
        <v>0</v>
      </c>
      <c r="H44" s="161">
        <v>0</v>
      </c>
      <c r="I44" s="161">
        <v>5104.88</v>
      </c>
      <c r="L44" s="248" t="s">
        <v>423</v>
      </c>
      <c r="M44" s="248"/>
      <c r="N44" s="249">
        <v>920</v>
      </c>
      <c r="O44" s="249">
        <v>160</v>
      </c>
      <c r="P44" s="249">
        <v>1080</v>
      </c>
      <c r="Q44" s="249">
        <v>5290</v>
      </c>
      <c r="R44" s="250">
        <v>6370</v>
      </c>
      <c r="S44" s="251">
        <v>0.14442700156985872</v>
      </c>
      <c r="T44" s="158"/>
      <c r="V44" s="47"/>
      <c r="X44" s="1"/>
      <c r="Y44" s="1"/>
      <c r="Z44" s="1"/>
      <c r="AA44" s="1"/>
    </row>
    <row r="46" spans="2:27" ht="15" customHeight="1" x14ac:dyDescent="0.3">
      <c r="B46" t="s">
        <v>387</v>
      </c>
      <c r="C46" t="s">
        <v>388</v>
      </c>
      <c r="L46" s="178" t="s">
        <v>389</v>
      </c>
      <c r="M46" s="178" t="str">
        <f t="shared" ref="M46:M47" si="15">C46</f>
        <v>3c</v>
      </c>
      <c r="V46" s="178"/>
      <c r="W46" s="33"/>
    </row>
    <row r="47" spans="2:27" ht="15" customHeight="1" x14ac:dyDescent="0.3">
      <c r="B47" t="s">
        <v>390</v>
      </c>
      <c r="C47" s="121">
        <v>2025</v>
      </c>
      <c r="L47" s="178" t="s">
        <v>391</v>
      </c>
      <c r="M47" s="178">
        <f t="shared" si="15"/>
        <v>2025</v>
      </c>
      <c r="V47" s="178"/>
      <c r="W47" s="33"/>
    </row>
    <row r="48" spans="2:27" ht="15" customHeight="1" x14ac:dyDescent="0.3">
      <c r="B48" t="s">
        <v>392</v>
      </c>
      <c r="C48" t="s">
        <v>426</v>
      </c>
      <c r="L48" s="178" t="s">
        <v>394</v>
      </c>
      <c r="M48" s="178" t="s">
        <v>427</v>
      </c>
      <c r="V48" s="178"/>
      <c r="W48" s="178"/>
    </row>
    <row r="49" spans="2:27" ht="15" hidden="1" customHeight="1" x14ac:dyDescent="0.3"/>
    <row r="50" spans="2:27" ht="15" hidden="1" customHeight="1" x14ac:dyDescent="0.3">
      <c r="D50" t="s">
        <v>396</v>
      </c>
      <c r="E50" t="s">
        <v>397</v>
      </c>
    </row>
    <row r="51" spans="2:27" ht="16.2" x14ac:dyDescent="0.45">
      <c r="D51" t="s">
        <v>398</v>
      </c>
      <c r="G51" t="s">
        <v>399</v>
      </c>
      <c r="L51" s="179"/>
      <c r="M51" s="179"/>
      <c r="N51" s="472" t="s">
        <v>400</v>
      </c>
      <c r="O51" s="472"/>
      <c r="P51" s="472"/>
      <c r="Q51" s="470" t="s">
        <v>399</v>
      </c>
      <c r="V51" s="179"/>
      <c r="W51" s="179"/>
      <c r="X51" s="472"/>
      <c r="Y51" s="472"/>
      <c r="Z51" s="472"/>
      <c r="AA51" s="470"/>
    </row>
    <row r="52" spans="2:27" ht="32.4" x14ac:dyDescent="0.45">
      <c r="B52" t="s">
        <v>401</v>
      </c>
      <c r="C52" t="s">
        <v>402</v>
      </c>
      <c r="D52" t="s">
        <v>403</v>
      </c>
      <c r="E52" t="s">
        <v>404</v>
      </c>
      <c r="F52" t="s">
        <v>405</v>
      </c>
      <c r="G52" t="s">
        <v>403</v>
      </c>
      <c r="H52" t="s">
        <v>404</v>
      </c>
      <c r="I52" t="s">
        <v>405</v>
      </c>
      <c r="L52" s="180" t="s">
        <v>406</v>
      </c>
      <c r="M52" s="179" t="s">
        <v>407</v>
      </c>
      <c r="N52" s="179" t="s">
        <v>408</v>
      </c>
      <c r="O52" s="179" t="s">
        <v>409</v>
      </c>
      <c r="P52" s="179" t="s">
        <v>410</v>
      </c>
      <c r="Q52" s="470"/>
      <c r="R52" s="179" t="s">
        <v>0</v>
      </c>
      <c r="S52" s="180" t="s">
        <v>411</v>
      </c>
      <c r="T52" s="180"/>
      <c r="V52" s="180"/>
      <c r="W52" s="179"/>
      <c r="X52" s="179"/>
      <c r="Y52" s="179"/>
      <c r="Z52" s="179"/>
      <c r="AA52" s="470"/>
    </row>
    <row r="53" spans="2:27" x14ac:dyDescent="0.3">
      <c r="B53" t="s">
        <v>381</v>
      </c>
      <c r="C53" t="s">
        <v>412</v>
      </c>
      <c r="D53" s="161">
        <v>10313.459999999999</v>
      </c>
      <c r="E53" s="161">
        <v>1999.6799999999998</v>
      </c>
      <c r="F53" s="161">
        <v>12313.119999999997</v>
      </c>
      <c r="G53" s="161">
        <v>908.25999999999988</v>
      </c>
      <c r="H53" s="161">
        <v>528.81999999999994</v>
      </c>
      <c r="I53" s="161">
        <v>64340.800000000003</v>
      </c>
      <c r="L53" s="248" t="s">
        <v>412</v>
      </c>
      <c r="M53" s="248" t="s">
        <v>381</v>
      </c>
      <c r="N53" s="249">
        <v>3600</v>
      </c>
      <c r="O53" s="249">
        <v>2020</v>
      </c>
      <c r="P53" s="249">
        <v>5620</v>
      </c>
      <c r="Q53" s="249">
        <v>68180</v>
      </c>
      <c r="R53" s="250">
        <v>73800</v>
      </c>
      <c r="S53" s="251">
        <v>4.878048780487805E-2</v>
      </c>
      <c r="T53" s="158"/>
      <c r="V53" s="47"/>
      <c r="W53" s="47"/>
      <c r="X53" s="1"/>
      <c r="Y53" s="1"/>
      <c r="Z53" s="1"/>
      <c r="AA53" s="1"/>
    </row>
    <row r="54" spans="2:27" x14ac:dyDescent="0.3">
      <c r="C54" t="s">
        <v>413</v>
      </c>
      <c r="D54" s="161">
        <v>5508.369999999999</v>
      </c>
      <c r="E54" s="161">
        <v>1175.5400000000002</v>
      </c>
      <c r="F54" s="161">
        <v>6683.93</v>
      </c>
      <c r="G54" s="161">
        <v>1450.97</v>
      </c>
      <c r="H54" s="161">
        <v>448.63</v>
      </c>
      <c r="I54" s="161">
        <v>60499.600000000006</v>
      </c>
      <c r="L54" s="248" t="s">
        <v>413</v>
      </c>
      <c r="M54" s="248"/>
      <c r="N54" s="249">
        <v>1770</v>
      </c>
      <c r="O54" s="249">
        <v>1000</v>
      </c>
      <c r="P54" s="249">
        <v>2770</v>
      </c>
      <c r="Q54" s="249">
        <v>61760</v>
      </c>
      <c r="R54" s="250">
        <v>64530</v>
      </c>
      <c r="S54" s="251">
        <v>2.7429102742910275E-2</v>
      </c>
      <c r="T54" s="158"/>
      <c r="V54" s="47"/>
      <c r="X54" s="1"/>
      <c r="Y54" s="1"/>
      <c r="Z54" s="1"/>
      <c r="AA54" s="1"/>
    </row>
    <row r="55" spans="2:27" x14ac:dyDescent="0.3">
      <c r="C55" t="s">
        <v>414</v>
      </c>
      <c r="D55" s="161"/>
      <c r="E55" s="161"/>
      <c r="F55" s="161"/>
      <c r="G55" s="161">
        <v>7417.1299999999992</v>
      </c>
      <c r="H55" s="161">
        <v>285.86</v>
      </c>
      <c r="I55" s="161">
        <v>51213.69000000001</v>
      </c>
      <c r="L55" s="248" t="s">
        <v>414</v>
      </c>
      <c r="M55" s="248"/>
      <c r="N55" s="249">
        <v>0</v>
      </c>
      <c r="O55" s="249">
        <v>0</v>
      </c>
      <c r="P55" s="249">
        <v>0</v>
      </c>
      <c r="Q55" s="249">
        <v>51210</v>
      </c>
      <c r="R55" s="250">
        <v>51210</v>
      </c>
      <c r="S55" s="251">
        <v>0</v>
      </c>
      <c r="T55" s="158"/>
      <c r="V55" s="47"/>
      <c r="X55" s="1"/>
      <c r="Y55" s="1"/>
      <c r="Z55" s="1"/>
      <c r="AA55" s="1"/>
    </row>
    <row r="56" spans="2:27" x14ac:dyDescent="0.3">
      <c r="C56" t="s">
        <v>415</v>
      </c>
      <c r="D56" s="161">
        <v>5841.58</v>
      </c>
      <c r="E56" s="161">
        <v>79.17</v>
      </c>
      <c r="F56" s="161">
        <v>5920.75</v>
      </c>
      <c r="G56" s="161">
        <v>26.57</v>
      </c>
      <c r="H56" s="161">
        <v>12.610000000000001</v>
      </c>
      <c r="I56" s="161">
        <v>34623.26</v>
      </c>
      <c r="L56" s="248" t="s">
        <v>415</v>
      </c>
      <c r="M56" s="248"/>
      <c r="N56" s="249">
        <v>3570</v>
      </c>
      <c r="O56" s="249">
        <v>80</v>
      </c>
      <c r="P56" s="249">
        <v>3650</v>
      </c>
      <c r="Q56" s="249">
        <v>36660</v>
      </c>
      <c r="R56" s="250">
        <v>40310</v>
      </c>
      <c r="S56" s="251">
        <v>8.8563631853138175E-2</v>
      </c>
      <c r="T56" s="158"/>
      <c r="V56" s="47"/>
      <c r="X56" s="1"/>
      <c r="Y56" s="1"/>
      <c r="Z56" s="1"/>
      <c r="AA56" s="1"/>
    </row>
    <row r="57" spans="2:27" x14ac:dyDescent="0.3">
      <c r="C57" t="s">
        <v>416</v>
      </c>
      <c r="D57" s="161">
        <v>3540.2600000000011</v>
      </c>
      <c r="E57" s="161">
        <v>699.04000000000019</v>
      </c>
      <c r="F57" s="161">
        <v>4239.29</v>
      </c>
      <c r="G57" s="161">
        <v>0</v>
      </c>
      <c r="H57" s="161">
        <v>0</v>
      </c>
      <c r="I57" s="161">
        <v>32571.74</v>
      </c>
      <c r="L57" s="248" t="s">
        <v>416</v>
      </c>
      <c r="M57" s="248"/>
      <c r="N57" s="249">
        <v>1630</v>
      </c>
      <c r="O57" s="249">
        <v>700</v>
      </c>
      <c r="P57" s="249">
        <v>2330</v>
      </c>
      <c r="Q57" s="249">
        <v>34500</v>
      </c>
      <c r="R57" s="250">
        <v>36830</v>
      </c>
      <c r="S57" s="251">
        <v>4.4257398859625305E-2</v>
      </c>
      <c r="T57" s="158"/>
      <c r="V57" s="47"/>
      <c r="X57" s="1"/>
      <c r="Y57" s="1"/>
      <c r="Z57" s="1"/>
      <c r="AA57" s="1"/>
    </row>
    <row r="58" spans="2:27" x14ac:dyDescent="0.3">
      <c r="B58" t="s">
        <v>382</v>
      </c>
      <c r="C58" t="s">
        <v>417</v>
      </c>
      <c r="D58" s="161">
        <v>12028.710000000001</v>
      </c>
      <c r="E58" s="161">
        <v>1987.1299999999999</v>
      </c>
      <c r="F58" s="161">
        <v>14015.85</v>
      </c>
      <c r="G58" s="161">
        <v>2045.2099999999998</v>
      </c>
      <c r="H58" s="161">
        <v>729.20000000000016</v>
      </c>
      <c r="I58" s="161">
        <v>75101.640000000014</v>
      </c>
      <c r="L58" t="str">
        <f t="shared" ref="L58:L59" si="16">C58</f>
        <v>S11</v>
      </c>
      <c r="M58" t="str">
        <f t="shared" ref="M58" si="17">B58</f>
        <v>SB</v>
      </c>
      <c r="N58" s="1">
        <f t="shared" ref="N58:O59" si="18">MROUND(D58,10)</f>
        <v>12030</v>
      </c>
      <c r="O58" s="1">
        <f t="shared" si="18"/>
        <v>1990</v>
      </c>
      <c r="P58" s="1">
        <f t="shared" ref="P58:P59" si="19">N58+O58</f>
        <v>14020</v>
      </c>
      <c r="Q58" s="1">
        <f t="shared" ref="Q58:Q59" si="20">MROUND(I58,10)</f>
        <v>75100</v>
      </c>
      <c r="R58" s="161">
        <f t="shared" si="13"/>
        <v>89120</v>
      </c>
      <c r="S58" s="182">
        <f t="shared" ref="S58:S59" si="21">N58/R58</f>
        <v>0.13498653500897667</v>
      </c>
      <c r="T58" s="158"/>
      <c r="V58" s="47"/>
      <c r="W58" s="47"/>
      <c r="X58" s="1"/>
      <c r="Y58" s="1"/>
      <c r="Z58" s="1"/>
      <c r="AA58" s="1"/>
    </row>
    <row r="59" spans="2:27" x14ac:dyDescent="0.3">
      <c r="C59" t="s">
        <v>418</v>
      </c>
      <c r="D59" s="161">
        <v>12047.829999999998</v>
      </c>
      <c r="E59" s="161">
        <v>2153.84</v>
      </c>
      <c r="F59" s="161">
        <v>14201.67</v>
      </c>
      <c r="G59" s="161">
        <v>2730.18</v>
      </c>
      <c r="H59" s="161">
        <v>401.33000000000004</v>
      </c>
      <c r="I59" s="161">
        <v>67413.45</v>
      </c>
      <c r="L59" t="str">
        <f t="shared" si="16"/>
        <v>S12</v>
      </c>
      <c r="N59" s="1">
        <f t="shared" si="18"/>
        <v>12050</v>
      </c>
      <c r="O59" s="1">
        <f t="shared" si="18"/>
        <v>2150</v>
      </c>
      <c r="P59" s="1">
        <f t="shared" si="19"/>
        <v>14200</v>
      </c>
      <c r="Q59" s="1">
        <f t="shared" si="20"/>
        <v>67410</v>
      </c>
      <c r="R59" s="161">
        <f t="shared" si="13"/>
        <v>81610</v>
      </c>
      <c r="S59" s="182">
        <f t="shared" si="21"/>
        <v>0.14765347383899033</v>
      </c>
      <c r="T59" s="158"/>
      <c r="V59" s="47"/>
      <c r="X59" s="1"/>
      <c r="Y59" s="1"/>
      <c r="Z59" s="1"/>
      <c r="AA59" s="1"/>
    </row>
    <row r="60" spans="2:27" x14ac:dyDescent="0.3">
      <c r="C60" t="s">
        <v>419</v>
      </c>
      <c r="D60" s="161">
        <v>10879.560000000001</v>
      </c>
      <c r="E60" s="161">
        <v>1914.97</v>
      </c>
      <c r="F60" s="161">
        <v>12794.529999999999</v>
      </c>
      <c r="G60" s="161">
        <v>2027.6899999999998</v>
      </c>
      <c r="H60" s="161">
        <v>546.62</v>
      </c>
      <c r="I60" s="161">
        <v>66073.58</v>
      </c>
      <c r="L60" s="248" t="s">
        <v>515</v>
      </c>
      <c r="M60" s="248" t="s">
        <v>382</v>
      </c>
      <c r="N60" s="249">
        <v>4050</v>
      </c>
      <c r="O60" s="249">
        <v>2120</v>
      </c>
      <c r="P60" s="249">
        <v>6170</v>
      </c>
      <c r="Q60" s="249">
        <v>71720</v>
      </c>
      <c r="R60" s="250">
        <v>77890</v>
      </c>
      <c r="S60" s="251">
        <v>5.1996405186801903E-2</v>
      </c>
      <c r="T60" s="158"/>
      <c r="V60" s="47"/>
      <c r="X60" s="1"/>
      <c r="Y60" s="1"/>
      <c r="Z60" s="1"/>
      <c r="AA60" s="1"/>
    </row>
    <row r="61" spans="2:27" x14ac:dyDescent="0.3">
      <c r="C61" t="s">
        <v>420</v>
      </c>
      <c r="D61" s="161">
        <v>6805.65</v>
      </c>
      <c r="E61" s="161">
        <v>1278.77</v>
      </c>
      <c r="F61" s="161">
        <v>8084.42</v>
      </c>
      <c r="G61" s="161">
        <v>1009.31</v>
      </c>
      <c r="H61" s="161">
        <v>430.81999999999994</v>
      </c>
      <c r="I61" s="161">
        <v>57291.140000000007</v>
      </c>
      <c r="L61" s="248" t="s">
        <v>420</v>
      </c>
      <c r="M61" s="248"/>
      <c r="N61" s="249">
        <v>2390</v>
      </c>
      <c r="O61" s="249">
        <v>1060</v>
      </c>
      <c r="P61" s="249">
        <v>3450</v>
      </c>
      <c r="Q61" s="249">
        <v>59090</v>
      </c>
      <c r="R61" s="250">
        <v>62540</v>
      </c>
      <c r="S61" s="251">
        <v>3.8215542053086027E-2</v>
      </c>
      <c r="T61" s="158"/>
      <c r="V61" s="47"/>
      <c r="X61" s="1"/>
      <c r="Y61" s="1"/>
      <c r="Z61" s="1"/>
      <c r="AA61" s="1"/>
    </row>
    <row r="62" spans="2:27" x14ac:dyDescent="0.3">
      <c r="C62" t="s">
        <v>421</v>
      </c>
      <c r="D62" s="161"/>
      <c r="E62" s="161"/>
      <c r="F62" s="161"/>
      <c r="G62" s="161">
        <v>5518.51</v>
      </c>
      <c r="H62" s="161">
        <v>375.28</v>
      </c>
      <c r="I62" s="161">
        <v>45610.37</v>
      </c>
      <c r="L62" s="248" t="s">
        <v>421</v>
      </c>
      <c r="M62" s="248"/>
      <c r="N62" s="249">
        <v>0</v>
      </c>
      <c r="O62" s="249">
        <v>0</v>
      </c>
      <c r="P62" s="249">
        <v>0</v>
      </c>
      <c r="Q62" s="249">
        <v>45740</v>
      </c>
      <c r="R62" s="250">
        <v>45740</v>
      </c>
      <c r="S62" s="251">
        <v>0</v>
      </c>
      <c r="T62" s="158"/>
      <c r="V62" s="47"/>
      <c r="X62" s="1"/>
      <c r="Y62" s="1"/>
      <c r="Z62" s="1"/>
      <c r="AA62" s="1"/>
    </row>
    <row r="63" spans="2:27" x14ac:dyDescent="0.3">
      <c r="C63" t="s">
        <v>422</v>
      </c>
      <c r="D63" s="161">
        <v>3174.65</v>
      </c>
      <c r="E63" s="161">
        <v>296.74</v>
      </c>
      <c r="F63" s="161">
        <v>3471.39</v>
      </c>
      <c r="G63" s="161">
        <v>39.650000000000006</v>
      </c>
      <c r="H63" s="161">
        <v>16.669999999999995</v>
      </c>
      <c r="I63" s="161">
        <v>27258.319999999996</v>
      </c>
      <c r="L63" s="248" t="s">
        <v>422</v>
      </c>
      <c r="M63" s="248"/>
      <c r="N63" s="249">
        <v>2580</v>
      </c>
      <c r="O63" s="249">
        <v>300</v>
      </c>
      <c r="P63" s="249">
        <v>2880</v>
      </c>
      <c r="Q63" s="249">
        <v>27850</v>
      </c>
      <c r="R63" s="250">
        <v>30730</v>
      </c>
      <c r="S63" s="251">
        <v>8.3957045232671654E-2</v>
      </c>
      <c r="T63" s="158"/>
      <c r="V63" s="47"/>
      <c r="X63" s="1"/>
      <c r="Y63" s="1"/>
      <c r="Z63" s="1"/>
      <c r="AA63" s="1"/>
    </row>
    <row r="64" spans="2:27" x14ac:dyDescent="0.3">
      <c r="C64" t="s">
        <v>423</v>
      </c>
      <c r="D64" s="161">
        <v>3232.4900000000002</v>
      </c>
      <c r="E64" s="161">
        <v>759.78</v>
      </c>
      <c r="F64" s="161">
        <v>3992.26</v>
      </c>
      <c r="G64" s="161">
        <v>0</v>
      </c>
      <c r="H64" s="161">
        <v>0</v>
      </c>
      <c r="I64" s="161">
        <v>30903.97</v>
      </c>
      <c r="L64" s="248" t="s">
        <v>423</v>
      </c>
      <c r="M64" s="248"/>
      <c r="N64" s="249">
        <v>2190</v>
      </c>
      <c r="O64" s="249">
        <v>760</v>
      </c>
      <c r="P64" s="249">
        <v>2950</v>
      </c>
      <c r="Q64" s="249">
        <v>32080</v>
      </c>
      <c r="R64" s="250">
        <v>35030</v>
      </c>
      <c r="S64" s="251">
        <v>6.2517841849842992E-2</v>
      </c>
      <c r="T64" s="158"/>
      <c r="V64" s="47"/>
      <c r="X64" s="1"/>
      <c r="Y64" s="1"/>
      <c r="Z64" s="1"/>
      <c r="AA64" s="1"/>
    </row>
    <row r="71" spans="12:17" ht="16.2" x14ac:dyDescent="0.45">
      <c r="L71" s="179"/>
      <c r="M71" s="179"/>
      <c r="N71" s="472"/>
      <c r="O71" s="472"/>
      <c r="P71" s="472"/>
      <c r="Q71" s="470"/>
    </row>
    <row r="72" spans="12:17" ht="16.2" x14ac:dyDescent="0.45">
      <c r="L72" s="179"/>
      <c r="M72" s="179"/>
      <c r="N72" s="179"/>
      <c r="O72" s="179"/>
      <c r="P72" s="179"/>
      <c r="Q72" s="470"/>
    </row>
    <row r="73" spans="12:17" x14ac:dyDescent="0.3">
      <c r="N73" s="1"/>
      <c r="O73" s="1"/>
      <c r="P73" s="1"/>
      <c r="Q73" s="1"/>
    </row>
    <row r="74" spans="12:17" x14ac:dyDescent="0.3">
      <c r="N74" s="1"/>
      <c r="O74" s="1"/>
      <c r="P74" s="1"/>
      <c r="Q74" s="1"/>
    </row>
    <row r="75" spans="12:17" x14ac:dyDescent="0.3">
      <c r="N75" s="1"/>
      <c r="O75" s="1"/>
      <c r="P75" s="1"/>
      <c r="Q75" s="1"/>
    </row>
    <row r="76" spans="12:17" x14ac:dyDescent="0.3">
      <c r="N76" s="1"/>
      <c r="O76" s="1"/>
      <c r="P76" s="1"/>
      <c r="Q76" s="1"/>
    </row>
    <row r="77" spans="12:17" x14ac:dyDescent="0.3">
      <c r="N77" s="1"/>
      <c r="O77" s="1"/>
      <c r="P77" s="1"/>
      <c r="Q77" s="1"/>
    </row>
    <row r="78" spans="12:17" x14ac:dyDescent="0.3">
      <c r="N78" s="1"/>
      <c r="O78" s="1"/>
      <c r="P78" s="1"/>
      <c r="Q78" s="1"/>
    </row>
    <row r="79" spans="12:17" x14ac:dyDescent="0.3">
      <c r="N79" s="1"/>
      <c r="O79" s="1"/>
      <c r="P79" s="1"/>
      <c r="Q79" s="1"/>
    </row>
    <row r="80" spans="12:17" x14ac:dyDescent="0.3">
      <c r="N80" s="1"/>
      <c r="O80" s="1"/>
      <c r="P80" s="1"/>
      <c r="Q80" s="1"/>
    </row>
    <row r="81" spans="14:17" x14ac:dyDescent="0.3">
      <c r="N81" s="1"/>
      <c r="O81" s="1"/>
      <c r="P81" s="1"/>
      <c r="Q81" s="1"/>
    </row>
    <row r="82" spans="14:17" x14ac:dyDescent="0.3">
      <c r="N82" s="1"/>
      <c r="O82" s="1"/>
      <c r="P82" s="1"/>
      <c r="Q82" s="1"/>
    </row>
    <row r="83" spans="14:17" x14ac:dyDescent="0.3">
      <c r="N83" s="1"/>
      <c r="O83" s="1"/>
      <c r="P83" s="1"/>
      <c r="Q83" s="1"/>
    </row>
    <row r="84" spans="14:17" x14ac:dyDescent="0.3">
      <c r="N84" s="1"/>
      <c r="O84" s="1"/>
      <c r="P84" s="1"/>
      <c r="Q84" s="1"/>
    </row>
  </sheetData>
  <mergeCells count="18">
    <mergeCell ref="N51:P51"/>
    <mergeCell ref="Q51:Q52"/>
    <mergeCell ref="X51:Z51"/>
    <mergeCell ref="AA51:AA52"/>
    <mergeCell ref="N71:P71"/>
    <mergeCell ref="Q71:Q72"/>
    <mergeCell ref="AA31:AA32"/>
    <mergeCell ref="N2:Q2"/>
    <mergeCell ref="Y2:Z2"/>
    <mergeCell ref="N3:Q3"/>
    <mergeCell ref="X3:AA3"/>
    <mergeCell ref="N4:Q4"/>
    <mergeCell ref="X4:AA4"/>
    <mergeCell ref="N11:P11"/>
    <mergeCell ref="X11:Z11"/>
    <mergeCell ref="N31:P31"/>
    <mergeCell ref="Q31:Q32"/>
    <mergeCell ref="X31:Z31"/>
  </mergeCells>
  <printOptions horizontalCentered="1" verticalCentered="1"/>
  <pageMargins left="0.7" right="0.7" top="0.75" bottom="0.75" header="0.3" footer="0.3"/>
  <pageSetup scale="73" orientation="portrait" r:id="rId4"/>
  <headerFooter>
    <oddFooter>&amp;L&amp;Z&amp;F
&amp;A&amp;R&amp;T
&amp;D</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B2:AA84"/>
  <sheetViews>
    <sheetView showGridLines="0" view="pageBreakPreview" topLeftCell="I48" zoomScale="90" zoomScaleNormal="40" zoomScaleSheetLayoutView="90" workbookViewId="0">
      <selection activeCell="W82" sqref="W81:W82"/>
    </sheetView>
  </sheetViews>
  <sheetFormatPr defaultRowHeight="14.4" x14ac:dyDescent="0.3"/>
  <cols>
    <col min="2" max="2" width="11.44140625" customWidth="1"/>
    <col min="3" max="3" width="12" bestFit="1" customWidth="1"/>
    <col min="4" max="9" width="14.6640625" customWidth="1"/>
    <col min="10" max="10" width="20.5546875" customWidth="1"/>
    <col min="11" max="11" width="5.109375" customWidth="1"/>
    <col min="12" max="12" width="9.44140625" customWidth="1"/>
    <col min="13" max="13" width="8.5546875" bestFit="1" customWidth="1"/>
    <col min="14" max="17" width="8.6640625" customWidth="1"/>
    <col min="19" max="19" width="9.6640625" customWidth="1"/>
    <col min="20" max="20" width="5" customWidth="1"/>
    <col min="21" max="21" width="6.5546875" customWidth="1"/>
    <col min="22" max="22" width="11.6640625" customWidth="1"/>
  </cols>
  <sheetData>
    <row r="2" spans="2:27" x14ac:dyDescent="0.3">
      <c r="N2" s="471" t="str">
        <f>"Exhibit"&amp;" "&amp;W6&amp;"-"&amp;W7</f>
        <v>Exhibit -</v>
      </c>
      <c r="O2" s="471"/>
      <c r="P2" s="471"/>
      <c r="Q2" s="471"/>
      <c r="X2" s="176"/>
      <c r="Y2" s="471"/>
      <c r="Z2" s="471"/>
      <c r="AA2" s="2"/>
    </row>
    <row r="3" spans="2:27" x14ac:dyDescent="0.3">
      <c r="N3" s="471" t="s">
        <v>385</v>
      </c>
      <c r="O3" s="471"/>
      <c r="P3" s="471"/>
      <c r="Q3" s="471"/>
      <c r="U3" s="177"/>
      <c r="X3" s="471"/>
      <c r="Y3" s="471"/>
      <c r="Z3" s="471"/>
      <c r="AA3" s="471"/>
    </row>
    <row r="4" spans="2:27" x14ac:dyDescent="0.3">
      <c r="N4" s="471" t="s">
        <v>386</v>
      </c>
      <c r="O4" s="471"/>
      <c r="P4" s="471"/>
      <c r="Q4" s="471"/>
      <c r="W4" s="177"/>
      <c r="X4" s="471"/>
      <c r="Y4" s="471"/>
      <c r="Z4" s="471"/>
      <c r="AA4" s="471"/>
    </row>
    <row r="5" spans="2:27" x14ac:dyDescent="0.3">
      <c r="N5" s="33"/>
      <c r="O5" s="33"/>
      <c r="P5" s="33"/>
      <c r="Q5" s="33"/>
      <c r="W5" s="47"/>
      <c r="X5" s="47"/>
      <c r="Y5" s="47"/>
      <c r="Z5" s="47"/>
    </row>
    <row r="6" spans="2:27" ht="15" customHeight="1" x14ac:dyDescent="0.3">
      <c r="B6" t="s">
        <v>387</v>
      </c>
      <c r="C6" t="s">
        <v>388</v>
      </c>
      <c r="L6" s="178" t="s">
        <v>389</v>
      </c>
      <c r="M6" s="178" t="str">
        <f t="shared" ref="M6:M7" si="0">C6</f>
        <v>3c</v>
      </c>
      <c r="N6" s="2"/>
      <c r="O6" s="2"/>
      <c r="P6" s="2"/>
      <c r="Q6" s="2"/>
      <c r="V6" s="178"/>
      <c r="W6" s="33"/>
    </row>
    <row r="7" spans="2:27" ht="15" customHeight="1" x14ac:dyDescent="0.3">
      <c r="B7" t="s">
        <v>390</v>
      </c>
      <c r="C7" s="121">
        <v>2035</v>
      </c>
      <c r="L7" s="178" t="s">
        <v>391</v>
      </c>
      <c r="M7" s="178">
        <f t="shared" si="0"/>
        <v>2035</v>
      </c>
      <c r="V7" s="178"/>
      <c r="W7" s="33"/>
    </row>
    <row r="8" spans="2:27" ht="15" customHeight="1" x14ac:dyDescent="0.3">
      <c r="B8" t="s">
        <v>392</v>
      </c>
      <c r="C8" t="s">
        <v>393</v>
      </c>
      <c r="L8" s="178" t="s">
        <v>394</v>
      </c>
      <c r="M8" s="178" t="s">
        <v>395</v>
      </c>
      <c r="V8" s="178"/>
      <c r="W8" s="178"/>
    </row>
    <row r="9" spans="2:27" ht="15" hidden="1" customHeight="1" x14ac:dyDescent="0.3"/>
    <row r="10" spans="2:27" ht="15" hidden="1" customHeight="1" x14ac:dyDescent="0.3">
      <c r="D10" t="s">
        <v>396</v>
      </c>
      <c r="E10" t="s">
        <v>397</v>
      </c>
    </row>
    <row r="11" spans="2:27" ht="16.2" x14ac:dyDescent="0.45">
      <c r="D11" t="s">
        <v>398</v>
      </c>
      <c r="G11" t="s">
        <v>399</v>
      </c>
      <c r="L11" s="179"/>
      <c r="M11" s="179"/>
      <c r="N11" s="472" t="s">
        <v>400</v>
      </c>
      <c r="O11" s="472"/>
      <c r="P11" s="472"/>
      <c r="V11" s="179"/>
      <c r="W11" s="179"/>
      <c r="X11" s="472"/>
      <c r="Y11" s="472"/>
      <c r="Z11" s="472"/>
    </row>
    <row r="12" spans="2:27" ht="32.4" x14ac:dyDescent="0.45">
      <c r="B12" t="s">
        <v>401</v>
      </c>
      <c r="C12" t="s">
        <v>402</v>
      </c>
      <c r="D12" t="s">
        <v>403</v>
      </c>
      <c r="E12" t="s">
        <v>404</v>
      </c>
      <c r="F12" t="s">
        <v>405</v>
      </c>
      <c r="G12" t="s">
        <v>403</v>
      </c>
      <c r="H12" t="s">
        <v>404</v>
      </c>
      <c r="I12" t="s">
        <v>405</v>
      </c>
      <c r="L12" s="180" t="s">
        <v>406</v>
      </c>
      <c r="M12" s="179" t="s">
        <v>407</v>
      </c>
      <c r="N12" s="179" t="s">
        <v>408</v>
      </c>
      <c r="O12" s="179" t="s">
        <v>409</v>
      </c>
      <c r="P12" s="179" t="s">
        <v>410</v>
      </c>
      <c r="Q12" s="179" t="s">
        <v>399</v>
      </c>
      <c r="R12" s="179" t="s">
        <v>0</v>
      </c>
      <c r="S12" s="180" t="s">
        <v>411</v>
      </c>
      <c r="T12" s="180"/>
      <c r="V12" s="180"/>
      <c r="W12" s="179"/>
      <c r="X12" s="179"/>
      <c r="Y12" s="179"/>
      <c r="Z12" s="179"/>
      <c r="AA12" s="181"/>
    </row>
    <row r="13" spans="2:27" ht="15" customHeight="1" x14ac:dyDescent="0.3">
      <c r="B13" t="s">
        <v>381</v>
      </c>
      <c r="C13" t="s">
        <v>412</v>
      </c>
      <c r="D13" s="161">
        <v>891.9</v>
      </c>
      <c r="E13" s="161">
        <v>138.24</v>
      </c>
      <c r="F13" s="161">
        <v>1030.1400000000001</v>
      </c>
      <c r="G13" s="161">
        <v>22.45</v>
      </c>
      <c r="H13" s="161">
        <v>22.89</v>
      </c>
      <c r="I13" s="161">
        <v>4561.8100000000004</v>
      </c>
      <c r="L13" s="248" t="s">
        <v>412</v>
      </c>
      <c r="M13" s="248" t="s">
        <v>381</v>
      </c>
      <c r="N13" s="249">
        <v>330</v>
      </c>
      <c r="O13" s="249">
        <v>130</v>
      </c>
      <c r="P13" s="249">
        <v>460</v>
      </c>
      <c r="Q13" s="249">
        <v>4990</v>
      </c>
      <c r="R13" s="250">
        <v>5450</v>
      </c>
      <c r="S13" s="251">
        <v>6.0550458715596334E-2</v>
      </c>
      <c r="T13" s="158"/>
      <c r="V13" s="47"/>
      <c r="W13" s="47"/>
      <c r="X13" s="1"/>
      <c r="Y13" s="1"/>
      <c r="Z13" s="1"/>
      <c r="AA13" s="1"/>
    </row>
    <row r="14" spans="2:27" ht="15" customHeight="1" x14ac:dyDescent="0.3">
      <c r="C14" t="s">
        <v>413</v>
      </c>
      <c r="D14" s="161">
        <v>575.21</v>
      </c>
      <c r="E14" s="161">
        <v>97.23</v>
      </c>
      <c r="F14" s="161">
        <v>672.44</v>
      </c>
      <c r="G14" s="161">
        <v>214.96</v>
      </c>
      <c r="H14" s="161">
        <v>33.590000000000003</v>
      </c>
      <c r="I14" s="161">
        <v>4906.17</v>
      </c>
      <c r="L14" s="248" t="s">
        <v>413</v>
      </c>
      <c r="M14" s="248"/>
      <c r="N14" s="249">
        <v>270</v>
      </c>
      <c r="O14" s="249">
        <v>70</v>
      </c>
      <c r="P14" s="249">
        <v>340</v>
      </c>
      <c r="Q14" s="249">
        <v>5010</v>
      </c>
      <c r="R14" s="250">
        <v>5350</v>
      </c>
      <c r="S14" s="251">
        <v>5.046728971962617E-2</v>
      </c>
      <c r="T14" s="158"/>
      <c r="V14" s="47"/>
      <c r="X14" s="1"/>
      <c r="Y14" s="1"/>
      <c r="Z14" s="1"/>
      <c r="AA14" s="1"/>
    </row>
    <row r="15" spans="2:27" ht="15" customHeight="1" x14ac:dyDescent="0.3">
      <c r="C15" t="s">
        <v>414</v>
      </c>
      <c r="D15" s="161"/>
      <c r="E15" s="161"/>
      <c r="F15" s="161"/>
      <c r="G15" s="161">
        <v>1042.3800000000001</v>
      </c>
      <c r="H15" s="161">
        <v>17.75</v>
      </c>
      <c r="I15" s="161">
        <v>4403.3900000000003</v>
      </c>
      <c r="L15" s="248" t="s">
        <v>414</v>
      </c>
      <c r="M15" s="248"/>
      <c r="N15" s="249">
        <v>0</v>
      </c>
      <c r="O15" s="249">
        <v>0</v>
      </c>
      <c r="P15" s="249">
        <v>0</v>
      </c>
      <c r="Q15" s="249">
        <v>4410</v>
      </c>
      <c r="R15" s="250">
        <v>4410</v>
      </c>
      <c r="S15" s="251">
        <v>0</v>
      </c>
      <c r="T15" s="158"/>
      <c r="V15" s="47"/>
      <c r="X15" s="1"/>
      <c r="Y15" s="1"/>
      <c r="Z15" s="1"/>
      <c r="AA15" s="1"/>
    </row>
    <row r="16" spans="2:27" ht="15" customHeight="1" x14ac:dyDescent="0.3">
      <c r="C16" t="s">
        <v>415</v>
      </c>
      <c r="D16" s="161">
        <v>951.64</v>
      </c>
      <c r="E16" s="161">
        <v>11.51</v>
      </c>
      <c r="F16" s="161">
        <v>963.15</v>
      </c>
      <c r="G16" s="161">
        <v>3.22</v>
      </c>
      <c r="H16" s="161">
        <v>0.92</v>
      </c>
      <c r="I16" s="161">
        <v>3188.72</v>
      </c>
      <c r="L16" s="248" t="s">
        <v>415</v>
      </c>
      <c r="M16" s="248"/>
      <c r="N16" s="249">
        <v>790</v>
      </c>
      <c r="O16" s="249">
        <v>10</v>
      </c>
      <c r="P16" s="249">
        <v>800</v>
      </c>
      <c r="Q16" s="249">
        <v>3350</v>
      </c>
      <c r="R16" s="250">
        <v>4150</v>
      </c>
      <c r="S16" s="251">
        <v>0.19036144578313252</v>
      </c>
      <c r="T16" s="158"/>
      <c r="V16" s="47"/>
      <c r="X16" s="1"/>
      <c r="Y16" s="1"/>
      <c r="Z16" s="1"/>
      <c r="AA16" s="1"/>
    </row>
    <row r="17" spans="2:27" ht="15" customHeight="1" x14ac:dyDescent="0.3">
      <c r="C17" t="s">
        <v>416</v>
      </c>
      <c r="D17" s="161">
        <v>649.20000000000005</v>
      </c>
      <c r="E17" s="161">
        <v>62.51</v>
      </c>
      <c r="F17" s="161">
        <v>711.71</v>
      </c>
      <c r="G17" s="161">
        <v>0</v>
      </c>
      <c r="H17" s="161">
        <v>0</v>
      </c>
      <c r="I17" s="161">
        <v>2856.65</v>
      </c>
      <c r="L17" s="248" t="s">
        <v>416</v>
      </c>
      <c r="M17" s="248"/>
      <c r="N17" s="249">
        <v>450</v>
      </c>
      <c r="O17" s="249">
        <v>70</v>
      </c>
      <c r="P17" s="249">
        <v>520</v>
      </c>
      <c r="Q17" s="249">
        <v>3100</v>
      </c>
      <c r="R17" s="250">
        <v>3620</v>
      </c>
      <c r="S17" s="251">
        <v>0.12430939226519337</v>
      </c>
      <c r="T17" s="158"/>
      <c r="V17" s="47"/>
      <c r="X17" s="1"/>
      <c r="Y17" s="1"/>
      <c r="Z17" s="1"/>
      <c r="AA17" s="1"/>
    </row>
    <row r="18" spans="2:27" ht="15" customHeight="1" x14ac:dyDescent="0.3">
      <c r="B18" t="s">
        <v>382</v>
      </c>
      <c r="C18" t="s">
        <v>417</v>
      </c>
      <c r="D18" s="161">
        <v>1389.83</v>
      </c>
      <c r="E18" s="161">
        <v>320.86</v>
      </c>
      <c r="F18" s="161">
        <v>1710.69</v>
      </c>
      <c r="G18" s="161">
        <v>151.53</v>
      </c>
      <c r="H18" s="161">
        <v>58.32</v>
      </c>
      <c r="I18" s="161">
        <v>7566.23</v>
      </c>
      <c r="L18" t="str">
        <f t="shared" ref="L18:L19" si="1">C18</f>
        <v>S11</v>
      </c>
      <c r="M18" t="str">
        <f t="shared" ref="M18" si="2">B18</f>
        <v>SB</v>
      </c>
      <c r="N18" s="1">
        <f t="shared" ref="N18:O19" si="3">MROUND(D18,10)</f>
        <v>1390</v>
      </c>
      <c r="O18" s="1">
        <f t="shared" si="3"/>
        <v>320</v>
      </c>
      <c r="P18" s="1">
        <f t="shared" ref="P18:P19" si="4">N18+O18</f>
        <v>1710</v>
      </c>
      <c r="Q18" s="1">
        <f t="shared" ref="Q18:Q19" si="5">MROUND(I18,10)</f>
        <v>7570</v>
      </c>
      <c r="R18" s="161">
        <f t="shared" ref="R18:R19" si="6">SUM(P18:Q18)</f>
        <v>9280</v>
      </c>
      <c r="S18" s="182">
        <f t="shared" ref="S18:S19" si="7">N18/R18</f>
        <v>0.14978448275862069</v>
      </c>
      <c r="T18" s="158"/>
      <c r="V18" s="47"/>
      <c r="W18" s="47"/>
      <c r="X18" s="1"/>
      <c r="Y18" s="1"/>
      <c r="Z18" s="1"/>
      <c r="AA18" s="1"/>
    </row>
    <row r="19" spans="2:27" ht="15" customHeight="1" x14ac:dyDescent="0.3">
      <c r="C19" t="s">
        <v>418</v>
      </c>
      <c r="D19" s="161">
        <v>1353.6</v>
      </c>
      <c r="E19" s="161">
        <v>333.55</v>
      </c>
      <c r="F19" s="161">
        <v>1687.15</v>
      </c>
      <c r="G19" s="161">
        <v>246.88</v>
      </c>
      <c r="H19" s="161">
        <v>59.09</v>
      </c>
      <c r="I19" s="161">
        <v>6707.72</v>
      </c>
      <c r="L19" t="str">
        <f t="shared" si="1"/>
        <v>S12</v>
      </c>
      <c r="N19" s="1">
        <f t="shared" si="3"/>
        <v>1350</v>
      </c>
      <c r="O19" s="1">
        <f t="shared" si="3"/>
        <v>330</v>
      </c>
      <c r="P19" s="1">
        <f t="shared" si="4"/>
        <v>1680</v>
      </c>
      <c r="Q19" s="1">
        <f t="shared" si="5"/>
        <v>6710</v>
      </c>
      <c r="R19" s="161">
        <f t="shared" si="6"/>
        <v>8390</v>
      </c>
      <c r="S19" s="182">
        <f t="shared" si="7"/>
        <v>0.16090584028605484</v>
      </c>
      <c r="T19" s="158"/>
      <c r="V19" s="47"/>
      <c r="X19" s="1"/>
      <c r="Y19" s="1"/>
      <c r="Z19" s="1"/>
      <c r="AA19" s="1"/>
    </row>
    <row r="20" spans="2:27" ht="15" customHeight="1" x14ac:dyDescent="0.3">
      <c r="C20" t="s">
        <v>419</v>
      </c>
      <c r="D20" s="161">
        <v>1311.5</v>
      </c>
      <c r="E20" s="161">
        <v>299.39999999999998</v>
      </c>
      <c r="F20" s="161">
        <v>1610.9</v>
      </c>
      <c r="G20" s="161">
        <v>152.07</v>
      </c>
      <c r="H20" s="161">
        <v>66.83</v>
      </c>
      <c r="I20" s="161">
        <v>6606.99</v>
      </c>
      <c r="L20" s="248" t="s">
        <v>515</v>
      </c>
      <c r="M20" s="248" t="s">
        <v>382</v>
      </c>
      <c r="N20" s="249">
        <v>990</v>
      </c>
      <c r="O20" s="249">
        <v>340</v>
      </c>
      <c r="P20" s="249">
        <v>1330</v>
      </c>
      <c r="Q20" s="249">
        <v>6710</v>
      </c>
      <c r="R20" s="250">
        <v>8040</v>
      </c>
      <c r="S20" s="251">
        <v>0.12313432835820895</v>
      </c>
      <c r="T20" s="158"/>
      <c r="V20" s="47"/>
      <c r="X20" s="1"/>
      <c r="Y20" s="1"/>
      <c r="Z20" s="1"/>
      <c r="AA20" s="1"/>
    </row>
    <row r="21" spans="2:27" ht="15" customHeight="1" x14ac:dyDescent="0.3">
      <c r="C21" t="s">
        <v>420</v>
      </c>
      <c r="D21" s="161">
        <v>1140.73</v>
      </c>
      <c r="E21" s="161">
        <v>231.88</v>
      </c>
      <c r="F21" s="161">
        <v>1372.61</v>
      </c>
      <c r="G21" s="161">
        <v>130.52000000000001</v>
      </c>
      <c r="H21" s="161">
        <v>37.15</v>
      </c>
      <c r="I21" s="161">
        <v>5868.94</v>
      </c>
      <c r="L21" s="248" t="s">
        <v>420</v>
      </c>
      <c r="M21" s="248"/>
      <c r="N21" s="249">
        <v>660</v>
      </c>
      <c r="O21" s="249">
        <v>180</v>
      </c>
      <c r="P21" s="249">
        <v>840</v>
      </c>
      <c r="Q21" s="249">
        <v>5930</v>
      </c>
      <c r="R21" s="250">
        <v>6770</v>
      </c>
      <c r="S21" s="251">
        <v>9.7488921713441659E-2</v>
      </c>
      <c r="T21" s="158"/>
      <c r="V21" s="47"/>
      <c r="X21" s="1"/>
      <c r="Y21" s="1"/>
      <c r="Z21" s="1"/>
      <c r="AA21" s="1"/>
    </row>
    <row r="22" spans="2:27" ht="15" customHeight="1" x14ac:dyDescent="0.3">
      <c r="C22" t="s">
        <v>421</v>
      </c>
      <c r="D22" s="161"/>
      <c r="E22" s="161"/>
      <c r="F22" s="161"/>
      <c r="G22" s="161">
        <v>696.56</v>
      </c>
      <c r="H22" s="161">
        <v>36.33</v>
      </c>
      <c r="I22" s="161">
        <v>5268.67</v>
      </c>
      <c r="L22" s="248" t="s">
        <v>421</v>
      </c>
      <c r="M22" s="248"/>
      <c r="N22" s="249">
        <v>0</v>
      </c>
      <c r="O22" s="249">
        <v>0</v>
      </c>
      <c r="P22" s="249">
        <v>0</v>
      </c>
      <c r="Q22" s="249">
        <v>5260</v>
      </c>
      <c r="R22" s="250">
        <v>5260</v>
      </c>
      <c r="S22" s="251">
        <v>0</v>
      </c>
      <c r="T22" s="158"/>
      <c r="V22" s="47"/>
      <c r="X22" s="1"/>
      <c r="Y22" s="1"/>
      <c r="Z22" s="1"/>
      <c r="AA22" s="1"/>
    </row>
    <row r="23" spans="2:27" ht="15" customHeight="1" x14ac:dyDescent="0.3">
      <c r="C23" t="s">
        <v>422</v>
      </c>
      <c r="D23" s="161">
        <v>431.74</v>
      </c>
      <c r="E23" s="161">
        <v>13.55</v>
      </c>
      <c r="F23" s="161">
        <v>445.28</v>
      </c>
      <c r="G23" s="161">
        <v>6.09</v>
      </c>
      <c r="H23" s="161">
        <v>2.23</v>
      </c>
      <c r="I23" s="161">
        <v>2776.06</v>
      </c>
      <c r="L23" s="248" t="s">
        <v>422</v>
      </c>
      <c r="M23" s="248"/>
      <c r="N23" s="249">
        <v>280</v>
      </c>
      <c r="O23" s="249">
        <v>10</v>
      </c>
      <c r="P23" s="249">
        <v>290</v>
      </c>
      <c r="Q23" s="249">
        <v>2930</v>
      </c>
      <c r="R23" s="250">
        <v>3220</v>
      </c>
      <c r="S23" s="251">
        <v>8.6956521739130432E-2</v>
      </c>
      <c r="T23" s="158"/>
      <c r="V23" s="47"/>
      <c r="X23" s="1"/>
      <c r="Y23" s="1"/>
      <c r="Z23" s="1"/>
      <c r="AA23" s="1"/>
    </row>
    <row r="24" spans="2:27" ht="15" customHeight="1" x14ac:dyDescent="0.3">
      <c r="C24" t="s">
        <v>423</v>
      </c>
      <c r="D24" s="161">
        <v>513.52</v>
      </c>
      <c r="E24" s="161">
        <v>68.69</v>
      </c>
      <c r="F24" s="161">
        <v>582.21</v>
      </c>
      <c r="G24" s="161">
        <v>0</v>
      </c>
      <c r="H24" s="161">
        <v>0</v>
      </c>
      <c r="I24" s="161">
        <v>2708</v>
      </c>
      <c r="L24" s="248" t="s">
        <v>423</v>
      </c>
      <c r="M24" s="248"/>
      <c r="N24" s="249">
        <v>160</v>
      </c>
      <c r="O24" s="249">
        <v>70</v>
      </c>
      <c r="P24" s="249">
        <v>230</v>
      </c>
      <c r="Q24" s="249">
        <v>3050</v>
      </c>
      <c r="R24" s="250">
        <v>3280</v>
      </c>
      <c r="S24" s="251">
        <v>4.878048780487805E-2</v>
      </c>
      <c r="T24" s="158"/>
      <c r="V24" s="47"/>
      <c r="X24" s="1"/>
      <c r="Y24" s="1"/>
      <c r="Z24" s="1"/>
      <c r="AA24" s="1"/>
    </row>
    <row r="26" spans="2:27" ht="15" customHeight="1" x14ac:dyDescent="0.3">
      <c r="B26" t="s">
        <v>387</v>
      </c>
      <c r="C26" t="s">
        <v>388</v>
      </c>
      <c r="L26" s="178" t="s">
        <v>389</v>
      </c>
      <c r="M26" s="178" t="str">
        <f t="shared" ref="M26:M27" si="8">C26</f>
        <v>3c</v>
      </c>
      <c r="V26" s="178"/>
      <c r="W26" s="33"/>
    </row>
    <row r="27" spans="2:27" ht="15" customHeight="1" x14ac:dyDescent="0.3">
      <c r="B27" t="s">
        <v>390</v>
      </c>
      <c r="C27" s="121">
        <v>2035</v>
      </c>
      <c r="L27" s="178" t="s">
        <v>391</v>
      </c>
      <c r="M27" s="178">
        <f t="shared" si="8"/>
        <v>2035</v>
      </c>
      <c r="V27" s="178"/>
      <c r="W27" s="33"/>
    </row>
    <row r="28" spans="2:27" ht="15" customHeight="1" x14ac:dyDescent="0.3">
      <c r="B28" t="s">
        <v>392</v>
      </c>
      <c r="C28" t="s">
        <v>424</v>
      </c>
      <c r="L28" s="178" t="s">
        <v>394</v>
      </c>
      <c r="M28" s="178" t="s">
        <v>425</v>
      </c>
      <c r="V28" s="178"/>
      <c r="W28" s="178"/>
    </row>
    <row r="29" spans="2:27" ht="15" hidden="1" customHeight="1" x14ac:dyDescent="0.3"/>
    <row r="30" spans="2:27" ht="15" hidden="1" customHeight="1" x14ac:dyDescent="0.3">
      <c r="D30" t="s">
        <v>396</v>
      </c>
      <c r="E30" t="s">
        <v>397</v>
      </c>
    </row>
    <row r="31" spans="2:27" ht="16.2" x14ac:dyDescent="0.45">
      <c r="D31" t="s">
        <v>398</v>
      </c>
      <c r="G31" t="s">
        <v>399</v>
      </c>
      <c r="L31" s="179"/>
      <c r="M31" s="179"/>
      <c r="N31" s="472" t="s">
        <v>400</v>
      </c>
      <c r="O31" s="472"/>
      <c r="P31" s="472"/>
      <c r="Q31" s="470" t="s">
        <v>399</v>
      </c>
      <c r="V31" s="179"/>
      <c r="W31" s="179"/>
      <c r="X31" s="472"/>
      <c r="Y31" s="472"/>
      <c r="Z31" s="472"/>
      <c r="AA31" s="470"/>
    </row>
    <row r="32" spans="2:27" ht="32.4" x14ac:dyDescent="0.45">
      <c r="B32" t="s">
        <v>401</v>
      </c>
      <c r="C32" t="s">
        <v>402</v>
      </c>
      <c r="D32" t="s">
        <v>403</v>
      </c>
      <c r="E32" t="s">
        <v>404</v>
      </c>
      <c r="F32" t="s">
        <v>405</v>
      </c>
      <c r="G32" t="s">
        <v>403</v>
      </c>
      <c r="H32" t="s">
        <v>404</v>
      </c>
      <c r="I32" t="s">
        <v>405</v>
      </c>
      <c r="L32" s="180" t="s">
        <v>406</v>
      </c>
      <c r="M32" s="179" t="s">
        <v>407</v>
      </c>
      <c r="N32" s="179" t="s">
        <v>408</v>
      </c>
      <c r="O32" s="179" t="s">
        <v>409</v>
      </c>
      <c r="P32" s="179" t="s">
        <v>410</v>
      </c>
      <c r="Q32" s="470"/>
      <c r="R32" s="179" t="s">
        <v>0</v>
      </c>
      <c r="S32" s="180" t="s">
        <v>411</v>
      </c>
      <c r="T32" s="180"/>
      <c r="V32" s="180"/>
      <c r="W32" s="179"/>
      <c r="X32" s="179"/>
      <c r="Y32" s="179"/>
      <c r="Z32" s="179"/>
      <c r="AA32" s="470"/>
    </row>
    <row r="33" spans="2:27" ht="15" customHeight="1" x14ac:dyDescent="0.3">
      <c r="B33" t="s">
        <v>381</v>
      </c>
      <c r="C33" t="s">
        <v>412</v>
      </c>
      <c r="D33" s="161">
        <v>1588.46</v>
      </c>
      <c r="E33" s="161">
        <v>663.25</v>
      </c>
      <c r="F33" s="161">
        <v>2251.71</v>
      </c>
      <c r="G33" s="161">
        <v>286.02</v>
      </c>
      <c r="H33" s="161">
        <v>207.43</v>
      </c>
      <c r="I33" s="161">
        <v>9674.86</v>
      </c>
      <c r="L33" s="248" t="s">
        <v>412</v>
      </c>
      <c r="M33" s="248" t="s">
        <v>381</v>
      </c>
      <c r="N33" s="249">
        <v>1410</v>
      </c>
      <c r="O33" s="249">
        <v>670</v>
      </c>
      <c r="P33" s="249">
        <v>2080</v>
      </c>
      <c r="Q33" s="249">
        <v>9590</v>
      </c>
      <c r="R33" s="250">
        <v>11670</v>
      </c>
      <c r="S33" s="251">
        <v>0.12082262210796915</v>
      </c>
      <c r="T33" s="158"/>
      <c r="V33" s="47"/>
      <c r="W33" s="47"/>
      <c r="X33" s="1"/>
      <c r="Y33" s="1"/>
      <c r="Z33" s="1"/>
      <c r="AA33" s="1"/>
    </row>
    <row r="34" spans="2:27" ht="15" customHeight="1" x14ac:dyDescent="0.3">
      <c r="C34" t="s">
        <v>413</v>
      </c>
      <c r="D34" s="161">
        <v>1049.69</v>
      </c>
      <c r="E34" s="161">
        <v>376.59</v>
      </c>
      <c r="F34" s="161">
        <v>1426.27</v>
      </c>
      <c r="G34" s="161">
        <v>173.93</v>
      </c>
      <c r="H34" s="161">
        <v>80.05</v>
      </c>
      <c r="I34" s="161">
        <v>8789.41</v>
      </c>
      <c r="L34" s="248" t="s">
        <v>413</v>
      </c>
      <c r="M34" s="248"/>
      <c r="N34" s="249">
        <v>610</v>
      </c>
      <c r="O34" s="249">
        <v>320</v>
      </c>
      <c r="P34" s="249">
        <v>930</v>
      </c>
      <c r="Q34" s="249">
        <v>8790</v>
      </c>
      <c r="R34" s="250">
        <v>9720</v>
      </c>
      <c r="S34" s="251">
        <v>6.2757201646090541E-2</v>
      </c>
      <c r="T34" s="158"/>
      <c r="V34" s="47"/>
      <c r="X34" s="1"/>
      <c r="Y34" s="1"/>
      <c r="Z34" s="1"/>
      <c r="AA34" s="1"/>
    </row>
    <row r="35" spans="2:27" ht="15" customHeight="1" x14ac:dyDescent="0.3">
      <c r="C35" t="s">
        <v>414</v>
      </c>
      <c r="D35" s="161"/>
      <c r="E35" s="161"/>
      <c r="F35" s="161"/>
      <c r="G35" s="161">
        <v>1614.92</v>
      </c>
      <c r="H35" s="161">
        <v>48.18</v>
      </c>
      <c r="I35" s="161">
        <v>9152.8799999999992</v>
      </c>
      <c r="L35" s="248" t="s">
        <v>414</v>
      </c>
      <c r="M35" s="248"/>
      <c r="N35" s="249">
        <v>0</v>
      </c>
      <c r="O35" s="249">
        <v>0</v>
      </c>
      <c r="P35" s="249">
        <v>0</v>
      </c>
      <c r="Q35" s="249">
        <v>9180</v>
      </c>
      <c r="R35" s="250">
        <v>9180</v>
      </c>
      <c r="S35" s="251">
        <v>0</v>
      </c>
      <c r="T35" s="158"/>
      <c r="V35" s="47"/>
      <c r="X35" s="1"/>
      <c r="Y35" s="1"/>
      <c r="Z35" s="1"/>
      <c r="AA35" s="1"/>
    </row>
    <row r="36" spans="2:27" ht="15" customHeight="1" x14ac:dyDescent="0.3">
      <c r="C36" t="s">
        <v>415</v>
      </c>
      <c r="D36" s="161">
        <v>1515.72</v>
      </c>
      <c r="E36" s="161">
        <v>31.46</v>
      </c>
      <c r="F36" s="161">
        <v>1547.18</v>
      </c>
      <c r="G36" s="161">
        <v>0</v>
      </c>
      <c r="H36" s="161">
        <v>0.35</v>
      </c>
      <c r="I36" s="161">
        <v>5585.61</v>
      </c>
      <c r="L36" s="248" t="s">
        <v>415</v>
      </c>
      <c r="M36" s="248"/>
      <c r="N36" s="249">
        <v>1190</v>
      </c>
      <c r="O36" s="249">
        <v>30</v>
      </c>
      <c r="P36" s="249">
        <v>1220</v>
      </c>
      <c r="Q36" s="249">
        <v>5760</v>
      </c>
      <c r="R36" s="250">
        <v>6980</v>
      </c>
      <c r="S36" s="251">
        <v>0.17048710601719197</v>
      </c>
      <c r="T36" s="158"/>
      <c r="V36" s="47"/>
      <c r="X36" s="1"/>
      <c r="Y36" s="1"/>
      <c r="Z36" s="1"/>
      <c r="AA36" s="1"/>
    </row>
    <row r="37" spans="2:27" ht="15" customHeight="1" x14ac:dyDescent="0.3">
      <c r="C37" t="s">
        <v>416</v>
      </c>
      <c r="D37" s="161">
        <v>1039.1400000000001</v>
      </c>
      <c r="E37" s="161">
        <v>148.66</v>
      </c>
      <c r="F37" s="161">
        <v>1187.8</v>
      </c>
      <c r="G37" s="161">
        <v>0</v>
      </c>
      <c r="H37" s="161">
        <v>0</v>
      </c>
      <c r="I37" s="161">
        <v>5522.69</v>
      </c>
      <c r="L37" s="248" t="s">
        <v>416</v>
      </c>
      <c r="M37" s="248"/>
      <c r="N37" s="249">
        <v>790</v>
      </c>
      <c r="O37" s="249">
        <v>160</v>
      </c>
      <c r="P37" s="249">
        <v>950</v>
      </c>
      <c r="Q37" s="249">
        <v>5940</v>
      </c>
      <c r="R37" s="250">
        <v>6890</v>
      </c>
      <c r="S37" s="251">
        <v>0.11465892597968069</v>
      </c>
      <c r="T37" s="158"/>
      <c r="V37" s="47"/>
      <c r="X37" s="1"/>
      <c r="Y37" s="1"/>
      <c r="Z37" s="1"/>
      <c r="AA37" s="1"/>
    </row>
    <row r="38" spans="2:27" ht="15" customHeight="1" x14ac:dyDescent="0.3">
      <c r="B38" t="s">
        <v>382</v>
      </c>
      <c r="C38" t="s">
        <v>417</v>
      </c>
      <c r="D38" s="161">
        <v>1876.51</v>
      </c>
      <c r="E38" s="161">
        <v>443.27</v>
      </c>
      <c r="F38" s="161">
        <v>2319.7800000000002</v>
      </c>
      <c r="G38" s="161">
        <v>171.7</v>
      </c>
      <c r="H38" s="161">
        <v>146.88999999999999</v>
      </c>
      <c r="I38" s="161">
        <v>8974.31</v>
      </c>
      <c r="L38" t="str">
        <f t="shared" ref="L38:L39" si="9">C38</f>
        <v>S11</v>
      </c>
      <c r="M38" t="str">
        <f t="shared" ref="M38" si="10">B38</f>
        <v>SB</v>
      </c>
      <c r="N38" s="1">
        <f t="shared" ref="N38:O39" si="11">MROUND(D38,10)</f>
        <v>1880</v>
      </c>
      <c r="O38" s="1">
        <f t="shared" si="11"/>
        <v>440</v>
      </c>
      <c r="P38" s="1">
        <f t="shared" ref="P38:P39" si="12">N38+O38</f>
        <v>2320</v>
      </c>
      <c r="Q38" s="1">
        <f t="shared" ref="Q38:Q39" si="13">MROUND(I38,10)</f>
        <v>8970</v>
      </c>
      <c r="R38" s="161">
        <f t="shared" ref="R38:R59" si="14">SUM(P38:Q38)</f>
        <v>11290</v>
      </c>
      <c r="S38" s="182">
        <f t="shared" ref="S38:S39" si="15">N38/R38</f>
        <v>0.16651904340124005</v>
      </c>
      <c r="T38" s="158"/>
      <c r="V38" s="47"/>
      <c r="W38" s="47"/>
      <c r="X38" s="1"/>
      <c r="Y38" s="1"/>
      <c r="Z38" s="1"/>
      <c r="AA38" s="1"/>
    </row>
    <row r="39" spans="2:27" ht="15" customHeight="1" x14ac:dyDescent="0.3">
      <c r="C39" t="s">
        <v>418</v>
      </c>
      <c r="D39" s="161">
        <v>1715.33</v>
      </c>
      <c r="E39" s="161">
        <v>473.7</v>
      </c>
      <c r="F39" s="161">
        <v>2189.0300000000002</v>
      </c>
      <c r="G39" s="161">
        <v>475.35</v>
      </c>
      <c r="H39" s="161">
        <v>78.319999999999993</v>
      </c>
      <c r="I39" s="161">
        <v>8249.93</v>
      </c>
      <c r="L39" t="str">
        <f t="shared" si="9"/>
        <v>S12</v>
      </c>
      <c r="N39" s="1">
        <f t="shared" si="11"/>
        <v>1720</v>
      </c>
      <c r="O39" s="1">
        <f t="shared" si="11"/>
        <v>470</v>
      </c>
      <c r="P39" s="1">
        <f t="shared" si="12"/>
        <v>2190</v>
      </c>
      <c r="Q39" s="1">
        <f t="shared" si="13"/>
        <v>8250</v>
      </c>
      <c r="R39" s="161">
        <f t="shared" si="14"/>
        <v>10440</v>
      </c>
      <c r="S39" s="182">
        <f t="shared" si="15"/>
        <v>0.16475095785440613</v>
      </c>
      <c r="T39" s="158"/>
      <c r="V39" s="47"/>
      <c r="X39" s="1"/>
      <c r="Y39" s="1"/>
      <c r="Z39" s="1"/>
      <c r="AA39" s="1"/>
    </row>
    <row r="40" spans="2:27" ht="15" customHeight="1" x14ac:dyDescent="0.3">
      <c r="C40" t="s">
        <v>419</v>
      </c>
      <c r="D40" s="161">
        <v>1645.59</v>
      </c>
      <c r="E40" s="161">
        <v>390.08</v>
      </c>
      <c r="F40" s="161">
        <v>2035.67</v>
      </c>
      <c r="G40" s="161">
        <v>213.33</v>
      </c>
      <c r="H40" s="161">
        <v>135.11000000000001</v>
      </c>
      <c r="I40" s="161">
        <v>8108.46</v>
      </c>
      <c r="L40" s="248" t="s">
        <v>515</v>
      </c>
      <c r="M40" s="248" t="s">
        <v>382</v>
      </c>
      <c r="N40" s="249">
        <v>1000</v>
      </c>
      <c r="O40" s="249">
        <v>460</v>
      </c>
      <c r="P40" s="249">
        <v>1460</v>
      </c>
      <c r="Q40" s="249">
        <v>8490</v>
      </c>
      <c r="R40" s="250">
        <v>9950</v>
      </c>
      <c r="S40" s="251">
        <v>0.10050251256281408</v>
      </c>
      <c r="T40" s="158"/>
      <c r="V40" s="47"/>
      <c r="X40" s="1"/>
      <c r="Y40" s="1"/>
      <c r="Z40" s="1"/>
      <c r="AA40" s="1"/>
    </row>
    <row r="41" spans="2:27" ht="15" customHeight="1" x14ac:dyDescent="0.3">
      <c r="C41" t="s">
        <v>420</v>
      </c>
      <c r="D41" s="161">
        <v>1309.19</v>
      </c>
      <c r="E41" s="161">
        <v>271.83999999999997</v>
      </c>
      <c r="F41" s="161">
        <v>1581.03</v>
      </c>
      <c r="G41" s="161">
        <v>241.72</v>
      </c>
      <c r="H41" s="161">
        <v>93.95</v>
      </c>
      <c r="I41" s="161">
        <v>7322.27</v>
      </c>
      <c r="L41" s="248" t="s">
        <v>420</v>
      </c>
      <c r="M41" s="248"/>
      <c r="N41" s="249">
        <v>610</v>
      </c>
      <c r="O41" s="249">
        <v>190</v>
      </c>
      <c r="P41" s="249">
        <v>800</v>
      </c>
      <c r="Q41" s="249">
        <v>7460</v>
      </c>
      <c r="R41" s="250">
        <v>8260</v>
      </c>
      <c r="S41" s="251">
        <v>7.3849878934624691E-2</v>
      </c>
      <c r="T41" s="158"/>
      <c r="V41" s="47"/>
      <c r="X41" s="1"/>
      <c r="Y41" s="1"/>
      <c r="Z41" s="1"/>
      <c r="AA41" s="1"/>
    </row>
    <row r="42" spans="2:27" ht="15" customHeight="1" x14ac:dyDescent="0.3">
      <c r="C42" t="s">
        <v>421</v>
      </c>
      <c r="D42" s="161"/>
      <c r="E42" s="161"/>
      <c r="F42" s="161"/>
      <c r="G42" s="161">
        <v>1523.36</v>
      </c>
      <c r="H42" s="161">
        <v>55.88</v>
      </c>
      <c r="I42" s="161">
        <v>6393.78</v>
      </c>
      <c r="L42" s="248" t="s">
        <v>421</v>
      </c>
      <c r="M42" s="248"/>
      <c r="N42" s="249">
        <v>0</v>
      </c>
      <c r="O42" s="249">
        <v>0</v>
      </c>
      <c r="P42" s="249">
        <v>0</v>
      </c>
      <c r="Q42" s="249">
        <v>6420</v>
      </c>
      <c r="R42" s="250">
        <v>6420</v>
      </c>
      <c r="S42" s="251">
        <v>0</v>
      </c>
      <c r="T42" s="158"/>
      <c r="V42" s="47"/>
      <c r="X42" s="1"/>
      <c r="Y42" s="1"/>
      <c r="Z42" s="1"/>
      <c r="AA42" s="1"/>
    </row>
    <row r="43" spans="2:27" ht="15" customHeight="1" x14ac:dyDescent="0.3">
      <c r="C43" t="s">
        <v>422</v>
      </c>
      <c r="D43" s="161">
        <v>1255.3</v>
      </c>
      <c r="E43" s="161">
        <v>26.44</v>
      </c>
      <c r="F43" s="161">
        <v>1281.74</v>
      </c>
      <c r="G43" s="161">
        <v>28.65</v>
      </c>
      <c r="H43" s="161">
        <v>4.8499999999999996</v>
      </c>
      <c r="I43" s="161">
        <v>4098.66</v>
      </c>
      <c r="L43" s="248" t="s">
        <v>422</v>
      </c>
      <c r="M43" s="248"/>
      <c r="N43" s="249">
        <v>900</v>
      </c>
      <c r="O43" s="249">
        <v>30</v>
      </c>
      <c r="P43" s="249">
        <v>930</v>
      </c>
      <c r="Q43" s="249">
        <v>4400</v>
      </c>
      <c r="R43" s="250">
        <v>5330</v>
      </c>
      <c r="S43" s="251">
        <v>0.16885553470919323</v>
      </c>
      <c r="T43" s="158"/>
      <c r="V43" s="47"/>
      <c r="X43" s="1"/>
      <c r="Y43" s="1"/>
      <c r="Z43" s="1"/>
      <c r="AA43" s="1"/>
    </row>
    <row r="44" spans="2:27" ht="15" customHeight="1" x14ac:dyDescent="0.3">
      <c r="C44" t="s">
        <v>423</v>
      </c>
      <c r="D44" s="161">
        <v>1356.72</v>
      </c>
      <c r="E44" s="161">
        <v>168.25</v>
      </c>
      <c r="F44" s="161">
        <v>1524.97</v>
      </c>
      <c r="G44" s="161">
        <v>0</v>
      </c>
      <c r="H44" s="161">
        <v>0</v>
      </c>
      <c r="I44" s="161">
        <v>5475.1</v>
      </c>
      <c r="L44" s="248" t="s">
        <v>423</v>
      </c>
      <c r="M44" s="248"/>
      <c r="N44" s="249">
        <v>1150</v>
      </c>
      <c r="O44" s="249">
        <v>200</v>
      </c>
      <c r="P44" s="249">
        <v>1350</v>
      </c>
      <c r="Q44" s="249">
        <v>5940</v>
      </c>
      <c r="R44" s="250">
        <v>7290</v>
      </c>
      <c r="S44" s="251">
        <v>0.15775034293552812</v>
      </c>
      <c r="T44" s="158"/>
      <c r="V44" s="47"/>
      <c r="X44" s="1"/>
      <c r="Y44" s="1"/>
      <c r="Z44" s="1"/>
      <c r="AA44" s="1"/>
    </row>
    <row r="46" spans="2:27" ht="15" customHeight="1" x14ac:dyDescent="0.3">
      <c r="B46" t="s">
        <v>387</v>
      </c>
      <c r="C46" t="s">
        <v>388</v>
      </c>
      <c r="L46" s="178" t="s">
        <v>389</v>
      </c>
      <c r="M46" s="178" t="str">
        <f t="shared" ref="M46:M47" si="16">C46</f>
        <v>3c</v>
      </c>
      <c r="V46" s="178"/>
      <c r="W46" s="33"/>
    </row>
    <row r="47" spans="2:27" ht="15" customHeight="1" x14ac:dyDescent="0.3">
      <c r="B47" t="s">
        <v>390</v>
      </c>
      <c r="C47" s="121">
        <v>2035</v>
      </c>
      <c r="L47" s="178" t="s">
        <v>391</v>
      </c>
      <c r="M47" s="178">
        <f t="shared" si="16"/>
        <v>2035</v>
      </c>
      <c r="V47" s="178"/>
      <c r="W47" s="33"/>
    </row>
    <row r="48" spans="2:27" ht="15" customHeight="1" x14ac:dyDescent="0.3">
      <c r="B48" t="s">
        <v>392</v>
      </c>
      <c r="C48" t="s">
        <v>426</v>
      </c>
      <c r="L48" s="178" t="s">
        <v>394</v>
      </c>
      <c r="M48" s="178" t="s">
        <v>427</v>
      </c>
      <c r="V48" s="178"/>
      <c r="W48" s="178"/>
    </row>
    <row r="49" spans="2:27" ht="15" hidden="1" customHeight="1" x14ac:dyDescent="0.3"/>
    <row r="50" spans="2:27" ht="15" hidden="1" customHeight="1" x14ac:dyDescent="0.3">
      <c r="D50" t="s">
        <v>396</v>
      </c>
      <c r="E50" t="s">
        <v>397</v>
      </c>
    </row>
    <row r="51" spans="2:27" ht="16.2" x14ac:dyDescent="0.45">
      <c r="D51" t="s">
        <v>398</v>
      </c>
      <c r="G51" t="s">
        <v>399</v>
      </c>
      <c r="L51" s="179"/>
      <c r="M51" s="179"/>
      <c r="N51" s="472" t="s">
        <v>400</v>
      </c>
      <c r="O51" s="472"/>
      <c r="P51" s="472"/>
      <c r="Q51" s="470" t="s">
        <v>399</v>
      </c>
      <c r="V51" s="179"/>
      <c r="W51" s="179"/>
      <c r="X51" s="472"/>
      <c r="Y51" s="472"/>
      <c r="Z51" s="472"/>
      <c r="AA51" s="470"/>
    </row>
    <row r="52" spans="2:27" ht="32.4" x14ac:dyDescent="0.45">
      <c r="B52" t="s">
        <v>401</v>
      </c>
      <c r="C52" t="s">
        <v>402</v>
      </c>
      <c r="D52" t="s">
        <v>403</v>
      </c>
      <c r="E52" t="s">
        <v>404</v>
      </c>
      <c r="F52" t="s">
        <v>405</v>
      </c>
      <c r="G52" t="s">
        <v>403</v>
      </c>
      <c r="H52" t="s">
        <v>404</v>
      </c>
      <c r="I52" t="s">
        <v>405</v>
      </c>
      <c r="L52" s="180" t="s">
        <v>406</v>
      </c>
      <c r="M52" s="179" t="s">
        <v>407</v>
      </c>
      <c r="N52" s="179" t="s">
        <v>408</v>
      </c>
      <c r="O52" s="179" t="s">
        <v>409</v>
      </c>
      <c r="P52" s="179" t="s">
        <v>410</v>
      </c>
      <c r="Q52" s="470"/>
      <c r="R52" s="179" t="s">
        <v>0</v>
      </c>
      <c r="S52" s="180" t="s">
        <v>411</v>
      </c>
      <c r="T52" s="180"/>
      <c r="V52" s="180"/>
      <c r="W52" s="179"/>
      <c r="X52" s="179"/>
      <c r="Y52" s="179"/>
      <c r="Z52" s="179"/>
      <c r="AA52" s="470"/>
    </row>
    <row r="53" spans="2:27" x14ac:dyDescent="0.3">
      <c r="B53" t="s">
        <v>381</v>
      </c>
      <c r="C53" t="s">
        <v>412</v>
      </c>
      <c r="D53" s="161">
        <v>13106.22</v>
      </c>
      <c r="E53" s="161">
        <v>2254.8100000000004</v>
      </c>
      <c r="F53" s="161">
        <v>15361.03</v>
      </c>
      <c r="G53" s="161">
        <v>970.92999999999984</v>
      </c>
      <c r="H53" s="161">
        <v>577.02</v>
      </c>
      <c r="I53" s="161">
        <v>67373.080000000016</v>
      </c>
      <c r="L53" s="248" t="s">
        <v>412</v>
      </c>
      <c r="M53" s="248" t="s">
        <v>381</v>
      </c>
      <c r="N53" s="249">
        <v>5300</v>
      </c>
      <c r="O53" s="249">
        <v>2380</v>
      </c>
      <c r="P53" s="249">
        <v>7680</v>
      </c>
      <c r="Q53" s="249">
        <v>71710</v>
      </c>
      <c r="R53" s="250">
        <v>79390</v>
      </c>
      <c r="S53" s="251">
        <v>6.6759037662174073E-2</v>
      </c>
      <c r="T53" s="158"/>
      <c r="V53" s="47"/>
      <c r="W53" s="47"/>
      <c r="X53" s="1"/>
      <c r="Y53" s="1"/>
      <c r="Z53" s="1"/>
      <c r="AA53" s="1"/>
    </row>
    <row r="54" spans="2:27" x14ac:dyDescent="0.3">
      <c r="C54" t="s">
        <v>413</v>
      </c>
      <c r="D54" s="161">
        <v>8699.3000000000011</v>
      </c>
      <c r="E54" s="161">
        <v>1363.0299999999997</v>
      </c>
      <c r="F54" s="161">
        <v>10062.320000000002</v>
      </c>
      <c r="G54" s="161">
        <v>1703.04</v>
      </c>
      <c r="H54" s="161">
        <v>416.43</v>
      </c>
      <c r="I54" s="161">
        <v>64926.219999999994</v>
      </c>
      <c r="L54" s="248" t="s">
        <v>413</v>
      </c>
      <c r="M54" s="248"/>
      <c r="N54" s="249">
        <v>3160</v>
      </c>
      <c r="O54" s="249">
        <v>1200</v>
      </c>
      <c r="P54" s="249">
        <v>4360</v>
      </c>
      <c r="Q54" s="249">
        <v>67570</v>
      </c>
      <c r="R54" s="250">
        <v>71930</v>
      </c>
      <c r="S54" s="251">
        <v>4.3931600166828864E-2</v>
      </c>
      <c r="T54" s="158"/>
      <c r="V54" s="47"/>
      <c r="X54" s="1"/>
      <c r="Y54" s="1"/>
      <c r="Z54" s="1"/>
      <c r="AA54" s="1"/>
    </row>
    <row r="55" spans="2:27" x14ac:dyDescent="0.3">
      <c r="C55" t="s">
        <v>414</v>
      </c>
      <c r="D55" s="161"/>
      <c r="E55" s="161"/>
      <c r="F55" s="161"/>
      <c r="G55" s="161">
        <v>12029.01</v>
      </c>
      <c r="H55" s="161">
        <v>303.63000000000005</v>
      </c>
      <c r="I55" s="161">
        <v>61606.570000000007</v>
      </c>
      <c r="L55" s="248" t="s">
        <v>414</v>
      </c>
      <c r="M55" s="248"/>
      <c r="N55" s="249">
        <v>0</v>
      </c>
      <c r="O55" s="249">
        <v>0</v>
      </c>
      <c r="P55" s="249">
        <v>0</v>
      </c>
      <c r="Q55" s="249">
        <v>61500</v>
      </c>
      <c r="R55" s="250">
        <v>61500</v>
      </c>
      <c r="S55" s="251">
        <v>0</v>
      </c>
      <c r="T55" s="158"/>
      <c r="V55" s="47"/>
      <c r="X55" s="1"/>
      <c r="Y55" s="1"/>
      <c r="Z55" s="1"/>
      <c r="AA55" s="1"/>
    </row>
    <row r="56" spans="2:27" x14ac:dyDescent="0.3">
      <c r="C56" t="s">
        <v>415</v>
      </c>
      <c r="D56" s="161">
        <v>10843.19</v>
      </c>
      <c r="E56" s="161">
        <v>132.49</v>
      </c>
      <c r="F56" s="161">
        <v>10975.650000000001</v>
      </c>
      <c r="G56" s="161">
        <v>23.43</v>
      </c>
      <c r="H56" s="161">
        <v>11.97</v>
      </c>
      <c r="I56" s="161">
        <v>41260.61</v>
      </c>
      <c r="L56" s="248" t="s">
        <v>415</v>
      </c>
      <c r="M56" s="248"/>
      <c r="N56" s="249">
        <v>7090</v>
      </c>
      <c r="O56" s="249">
        <v>140</v>
      </c>
      <c r="P56" s="249">
        <v>7230</v>
      </c>
      <c r="Q56" s="249">
        <v>44420</v>
      </c>
      <c r="R56" s="250">
        <v>51650</v>
      </c>
      <c r="S56" s="251">
        <v>0.13727008712487898</v>
      </c>
      <c r="T56" s="158"/>
      <c r="V56" s="47"/>
      <c r="X56" s="1"/>
      <c r="Y56" s="1"/>
      <c r="Z56" s="1"/>
      <c r="AA56" s="1"/>
    </row>
    <row r="57" spans="2:27" x14ac:dyDescent="0.3">
      <c r="C57" t="s">
        <v>416</v>
      </c>
      <c r="D57" s="161">
        <v>5847.4000000000005</v>
      </c>
      <c r="E57" s="161">
        <v>810.89</v>
      </c>
      <c r="F57" s="161">
        <v>6658.3000000000011</v>
      </c>
      <c r="G57" s="161">
        <v>0</v>
      </c>
      <c r="H57" s="161">
        <v>0</v>
      </c>
      <c r="I57" s="161">
        <v>36408.47</v>
      </c>
      <c r="L57" s="248" t="s">
        <v>416</v>
      </c>
      <c r="M57" s="248"/>
      <c r="N57" s="249">
        <v>3230</v>
      </c>
      <c r="O57" s="249">
        <v>860</v>
      </c>
      <c r="P57" s="249">
        <v>4090</v>
      </c>
      <c r="Q57" s="249">
        <v>39870</v>
      </c>
      <c r="R57" s="250">
        <v>43960</v>
      </c>
      <c r="S57" s="251">
        <v>7.3475887170154686E-2</v>
      </c>
      <c r="T57" s="158"/>
      <c r="V57" s="47"/>
      <c r="X57" s="1"/>
      <c r="Y57" s="1"/>
      <c r="Z57" s="1"/>
      <c r="AA57" s="1"/>
    </row>
    <row r="58" spans="2:27" x14ac:dyDescent="0.3">
      <c r="B58" t="s">
        <v>382</v>
      </c>
      <c r="C58" t="s">
        <v>417</v>
      </c>
      <c r="D58" s="161">
        <v>14652.189999999999</v>
      </c>
      <c r="E58" s="161">
        <v>2279.0399999999995</v>
      </c>
      <c r="F58" s="161">
        <v>16931.22</v>
      </c>
      <c r="G58" s="161">
        <v>2938.5500000000006</v>
      </c>
      <c r="H58" s="161">
        <v>767.39000000000021</v>
      </c>
      <c r="I58" s="161">
        <v>78219.66</v>
      </c>
      <c r="L58" t="str">
        <f t="shared" ref="L58:L59" si="17">C58</f>
        <v>S11</v>
      </c>
      <c r="M58" t="str">
        <f t="shared" ref="M58" si="18">B58</f>
        <v>SB</v>
      </c>
      <c r="N58" s="1">
        <f t="shared" ref="N58:O59" si="19">MROUND(D58,10)</f>
        <v>14650</v>
      </c>
      <c r="O58" s="1">
        <f t="shared" si="19"/>
        <v>2280</v>
      </c>
      <c r="P58" s="1">
        <f t="shared" ref="P58:P59" si="20">N58+O58</f>
        <v>16930</v>
      </c>
      <c r="Q58" s="1">
        <f t="shared" ref="Q58:Q59" si="21">MROUND(I58,10)</f>
        <v>78220</v>
      </c>
      <c r="R58" s="161">
        <f t="shared" si="14"/>
        <v>95150</v>
      </c>
      <c r="S58" s="182">
        <f t="shared" ref="S58:S59" si="22">N58/R58</f>
        <v>0.15396741986337362</v>
      </c>
      <c r="T58" s="158"/>
      <c r="V58" s="47"/>
      <c r="W58" s="47"/>
      <c r="X58" s="1"/>
      <c r="Y58" s="1"/>
      <c r="Z58" s="1"/>
      <c r="AA58" s="1"/>
    </row>
    <row r="59" spans="2:27" x14ac:dyDescent="0.3">
      <c r="C59" t="s">
        <v>418</v>
      </c>
      <c r="D59" s="161">
        <v>15038.1</v>
      </c>
      <c r="E59" s="161">
        <v>2463.5300000000002</v>
      </c>
      <c r="F59" s="161">
        <v>17501.609999999997</v>
      </c>
      <c r="G59" s="161">
        <v>3040.38</v>
      </c>
      <c r="H59" s="161">
        <v>461.91999999999996</v>
      </c>
      <c r="I59" s="161">
        <v>70054.78</v>
      </c>
      <c r="L59" t="str">
        <f t="shared" si="17"/>
        <v>S12</v>
      </c>
      <c r="N59" s="1">
        <f t="shared" si="19"/>
        <v>15040</v>
      </c>
      <c r="O59" s="1">
        <f t="shared" si="19"/>
        <v>2460</v>
      </c>
      <c r="P59" s="1">
        <f t="shared" si="20"/>
        <v>17500</v>
      </c>
      <c r="Q59" s="1">
        <f t="shared" si="21"/>
        <v>70050</v>
      </c>
      <c r="R59" s="161">
        <f t="shared" si="14"/>
        <v>87550</v>
      </c>
      <c r="S59" s="182">
        <f t="shared" si="22"/>
        <v>0.17178754997144488</v>
      </c>
      <c r="T59" s="158"/>
      <c r="V59" s="47"/>
      <c r="X59" s="1"/>
      <c r="Y59" s="1"/>
      <c r="Z59" s="1"/>
      <c r="AA59" s="1"/>
    </row>
    <row r="60" spans="2:27" x14ac:dyDescent="0.3">
      <c r="C60" t="s">
        <v>419</v>
      </c>
      <c r="D60" s="161">
        <v>13491.390000000001</v>
      </c>
      <c r="E60" s="161">
        <v>2121.08</v>
      </c>
      <c r="F60" s="161">
        <v>15612.49</v>
      </c>
      <c r="G60" s="161">
        <v>2858.5800000000004</v>
      </c>
      <c r="H60" s="161">
        <v>704.93000000000018</v>
      </c>
      <c r="I60" s="161">
        <v>69529.440000000002</v>
      </c>
      <c r="L60" s="248" t="s">
        <v>515</v>
      </c>
      <c r="M60" s="248" t="s">
        <v>382</v>
      </c>
      <c r="N60" s="249">
        <v>5030</v>
      </c>
      <c r="O60" s="249">
        <v>2530</v>
      </c>
      <c r="P60" s="249">
        <v>7560</v>
      </c>
      <c r="Q60" s="249">
        <v>74860</v>
      </c>
      <c r="R60" s="250">
        <v>82420</v>
      </c>
      <c r="S60" s="251">
        <v>6.1028876486289733E-2</v>
      </c>
      <c r="T60" s="158"/>
      <c r="V60" s="47"/>
      <c r="X60" s="1"/>
      <c r="Y60" s="1"/>
      <c r="Z60" s="1"/>
      <c r="AA60" s="1"/>
    </row>
    <row r="61" spans="2:27" x14ac:dyDescent="0.3">
      <c r="C61" t="s">
        <v>420</v>
      </c>
      <c r="D61" s="161">
        <v>9642.7199999999993</v>
      </c>
      <c r="E61" s="161">
        <v>1527.7999999999997</v>
      </c>
      <c r="F61" s="161">
        <v>11170.500000000002</v>
      </c>
      <c r="G61" s="161">
        <v>1333.3400000000001</v>
      </c>
      <c r="H61" s="161">
        <v>456.54999999999995</v>
      </c>
      <c r="I61" s="161">
        <v>60687.240000000005</v>
      </c>
      <c r="L61" s="248" t="s">
        <v>420</v>
      </c>
      <c r="M61" s="248"/>
      <c r="N61" s="249">
        <v>3410</v>
      </c>
      <c r="O61" s="249">
        <v>1260</v>
      </c>
      <c r="P61" s="249">
        <v>4670</v>
      </c>
      <c r="Q61" s="249">
        <v>63820</v>
      </c>
      <c r="R61" s="250">
        <v>68490</v>
      </c>
      <c r="S61" s="251">
        <v>4.9788290261352022E-2</v>
      </c>
      <c r="T61" s="158"/>
      <c r="V61" s="47"/>
      <c r="X61" s="1"/>
      <c r="Y61" s="1"/>
      <c r="Z61" s="1"/>
      <c r="AA61" s="1"/>
    </row>
    <row r="62" spans="2:27" x14ac:dyDescent="0.3">
      <c r="C62" t="s">
        <v>421</v>
      </c>
      <c r="D62" s="161"/>
      <c r="E62" s="161"/>
      <c r="F62" s="161"/>
      <c r="G62" s="161">
        <v>8343.65</v>
      </c>
      <c r="H62" s="161">
        <v>401.67999999999989</v>
      </c>
      <c r="I62" s="161">
        <v>50947.49</v>
      </c>
      <c r="L62" s="248" t="s">
        <v>421</v>
      </c>
      <c r="M62" s="248"/>
      <c r="N62" s="249">
        <v>0</v>
      </c>
      <c r="O62" s="249">
        <v>0</v>
      </c>
      <c r="P62" s="249">
        <v>0</v>
      </c>
      <c r="Q62" s="249">
        <v>51030</v>
      </c>
      <c r="R62" s="250">
        <v>51030</v>
      </c>
      <c r="S62" s="251">
        <v>0</v>
      </c>
      <c r="T62" s="158"/>
      <c r="V62" s="47"/>
      <c r="X62" s="1"/>
      <c r="Y62" s="1"/>
      <c r="Z62" s="1"/>
      <c r="AA62" s="1"/>
    </row>
    <row r="63" spans="2:27" x14ac:dyDescent="0.3">
      <c r="C63" t="s">
        <v>422</v>
      </c>
      <c r="D63" s="161">
        <v>6017.6399999999994</v>
      </c>
      <c r="E63" s="161">
        <v>139.99999999999997</v>
      </c>
      <c r="F63" s="161">
        <v>6157.5999999999995</v>
      </c>
      <c r="G63" s="161">
        <v>100.77000000000001</v>
      </c>
      <c r="H63" s="161">
        <v>26.009999999999998</v>
      </c>
      <c r="I63" s="161">
        <v>30411.73</v>
      </c>
      <c r="L63" s="248" t="s">
        <v>422</v>
      </c>
      <c r="M63" s="248"/>
      <c r="N63" s="249">
        <v>3610</v>
      </c>
      <c r="O63" s="249">
        <v>140</v>
      </c>
      <c r="P63" s="249">
        <v>3750</v>
      </c>
      <c r="Q63" s="249">
        <v>32740</v>
      </c>
      <c r="R63" s="250">
        <v>36490</v>
      </c>
      <c r="S63" s="251">
        <v>9.893121403124143E-2</v>
      </c>
      <c r="T63" s="158"/>
      <c r="V63" s="47"/>
      <c r="X63" s="1"/>
      <c r="Y63" s="1"/>
      <c r="Z63" s="1"/>
      <c r="AA63" s="1"/>
    </row>
    <row r="64" spans="2:27" x14ac:dyDescent="0.3">
      <c r="C64" t="s">
        <v>423</v>
      </c>
      <c r="D64" s="161">
        <v>5413.97</v>
      </c>
      <c r="E64" s="161">
        <v>894.86999999999989</v>
      </c>
      <c r="F64" s="161">
        <v>6308.8400000000011</v>
      </c>
      <c r="G64" s="161">
        <v>0</v>
      </c>
      <c r="H64" s="161">
        <v>0</v>
      </c>
      <c r="I64" s="161">
        <v>35071.120000000003</v>
      </c>
      <c r="L64" s="248" t="s">
        <v>423</v>
      </c>
      <c r="M64" s="248"/>
      <c r="N64" s="249">
        <v>3090</v>
      </c>
      <c r="O64" s="249">
        <v>940</v>
      </c>
      <c r="P64" s="249">
        <v>4030</v>
      </c>
      <c r="Q64" s="249">
        <v>37250</v>
      </c>
      <c r="R64" s="250">
        <v>41280</v>
      </c>
      <c r="S64" s="251">
        <v>7.4854651162790692E-2</v>
      </c>
      <c r="T64" s="158"/>
      <c r="V64" s="47"/>
      <c r="X64" s="1"/>
      <c r="Y64" s="1"/>
      <c r="Z64" s="1"/>
      <c r="AA64" s="1"/>
    </row>
    <row r="71" spans="12:17" ht="16.2" x14ac:dyDescent="0.45">
      <c r="L71" s="179"/>
      <c r="M71" s="179"/>
      <c r="N71" s="472"/>
      <c r="O71" s="472"/>
      <c r="P71" s="472"/>
      <c r="Q71" s="470"/>
    </row>
    <row r="72" spans="12:17" ht="16.2" x14ac:dyDescent="0.45">
      <c r="L72" s="179"/>
      <c r="M72" s="179"/>
      <c r="N72" s="179"/>
      <c r="O72" s="179"/>
      <c r="P72" s="179"/>
      <c r="Q72" s="470"/>
    </row>
    <row r="73" spans="12:17" x14ac:dyDescent="0.3">
      <c r="N73" s="1"/>
      <c r="O73" s="1"/>
      <c r="P73" s="1"/>
      <c r="Q73" s="1"/>
    </row>
    <row r="74" spans="12:17" x14ac:dyDescent="0.3">
      <c r="N74" s="1"/>
      <c r="O74" s="1"/>
      <c r="P74" s="1"/>
      <c r="Q74" s="1"/>
    </row>
    <row r="75" spans="12:17" x14ac:dyDescent="0.3">
      <c r="N75" s="1"/>
      <c r="O75" s="1"/>
      <c r="P75" s="1"/>
      <c r="Q75" s="1"/>
    </row>
    <row r="76" spans="12:17" x14ac:dyDescent="0.3">
      <c r="N76" s="1"/>
      <c r="O76" s="1"/>
      <c r="P76" s="1"/>
      <c r="Q76" s="1"/>
    </row>
    <row r="77" spans="12:17" x14ac:dyDescent="0.3">
      <c r="N77" s="1"/>
      <c r="O77" s="1"/>
      <c r="P77" s="1"/>
      <c r="Q77" s="1"/>
    </row>
    <row r="78" spans="12:17" x14ac:dyDescent="0.3">
      <c r="N78" s="1"/>
      <c r="O78" s="1"/>
      <c r="P78" s="1"/>
      <c r="Q78" s="1"/>
    </row>
    <row r="79" spans="12:17" x14ac:dyDescent="0.3">
      <c r="N79" s="1"/>
      <c r="O79" s="1"/>
      <c r="P79" s="1"/>
      <c r="Q79" s="1"/>
    </row>
    <row r="80" spans="12:17" x14ac:dyDescent="0.3">
      <c r="N80" s="1"/>
      <c r="O80" s="1"/>
      <c r="P80" s="1"/>
      <c r="Q80" s="1"/>
    </row>
    <row r="81" spans="14:17" x14ac:dyDescent="0.3">
      <c r="N81" s="1"/>
      <c r="O81" s="1"/>
      <c r="P81" s="1"/>
      <c r="Q81" s="1"/>
    </row>
    <row r="82" spans="14:17" x14ac:dyDescent="0.3">
      <c r="N82" s="1"/>
      <c r="O82" s="1"/>
      <c r="P82" s="1"/>
      <c r="Q82" s="1"/>
    </row>
    <row r="83" spans="14:17" x14ac:dyDescent="0.3">
      <c r="N83" s="1"/>
      <c r="O83" s="1"/>
      <c r="P83" s="1"/>
      <c r="Q83" s="1"/>
    </row>
    <row r="84" spans="14:17" x14ac:dyDescent="0.3">
      <c r="N84" s="1"/>
      <c r="O84" s="1"/>
      <c r="P84" s="1"/>
      <c r="Q84" s="1"/>
    </row>
  </sheetData>
  <mergeCells count="18">
    <mergeCell ref="N51:P51"/>
    <mergeCell ref="Q51:Q52"/>
    <mergeCell ref="X51:Z51"/>
    <mergeCell ref="AA51:AA52"/>
    <mergeCell ref="N71:P71"/>
    <mergeCell ref="Q71:Q72"/>
    <mergeCell ref="AA31:AA32"/>
    <mergeCell ref="N2:Q2"/>
    <mergeCell ref="Y2:Z2"/>
    <mergeCell ref="N3:Q3"/>
    <mergeCell ref="X3:AA3"/>
    <mergeCell ref="N4:Q4"/>
    <mergeCell ref="X4:AA4"/>
    <mergeCell ref="N11:P11"/>
    <mergeCell ref="X11:Z11"/>
    <mergeCell ref="N31:P31"/>
    <mergeCell ref="Q31:Q32"/>
    <mergeCell ref="X31:Z31"/>
  </mergeCells>
  <printOptions horizontalCentered="1" verticalCentered="1"/>
  <pageMargins left="0.7" right="0.7" top="0.75" bottom="0.75" header="0.3" footer="0.3"/>
  <pageSetup scale="73" orientation="portrait" r:id="rId4"/>
  <headerFooter>
    <oddFooter>&amp;L&amp;Z&amp;F
&amp;A&amp;R&amp;T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43"/>
  <sheetViews>
    <sheetView zoomScaleNormal="100" workbookViewId="0">
      <selection sqref="A1:XFD1048576"/>
    </sheetView>
  </sheetViews>
  <sheetFormatPr defaultRowHeight="14.4" x14ac:dyDescent="0.3"/>
  <cols>
    <col min="1" max="1" width="34.6640625" customWidth="1"/>
    <col min="2" max="2" width="10.5546875" bestFit="1" customWidth="1"/>
    <col min="3" max="3" width="11.109375" bestFit="1" customWidth="1"/>
    <col min="4" max="13" width="11.5546875" bestFit="1" customWidth="1"/>
    <col min="14" max="14" width="13.88671875" bestFit="1" customWidth="1"/>
    <col min="15" max="22" width="11.5546875" bestFit="1" customWidth="1"/>
    <col min="23" max="23" width="12.5546875" bestFit="1" customWidth="1"/>
    <col min="24" max="30" width="6.33203125" bestFit="1" customWidth="1"/>
    <col min="31" max="31" width="38" bestFit="1" customWidth="1"/>
  </cols>
  <sheetData>
    <row r="1" spans="1:38" ht="18" x14ac:dyDescent="0.35">
      <c r="A1" s="83" t="s">
        <v>41</v>
      </c>
    </row>
    <row r="2" spans="1:38" x14ac:dyDescent="0.3">
      <c r="AE2" s="38"/>
      <c r="AF2" s="72">
        <v>2020</v>
      </c>
      <c r="AG2" s="72">
        <v>2025</v>
      </c>
      <c r="AH2" s="72">
        <v>2030</v>
      </c>
      <c r="AI2" s="371" t="s">
        <v>624</v>
      </c>
      <c r="AJ2" s="72">
        <v>2035</v>
      </c>
      <c r="AK2" s="72">
        <v>2040</v>
      </c>
      <c r="AL2" s="245" t="s">
        <v>0</v>
      </c>
    </row>
    <row r="3" spans="1:38" x14ac:dyDescent="0.3">
      <c r="AE3" s="241" t="s">
        <v>625</v>
      </c>
      <c r="AF3" s="372">
        <v>0.65143388329355689</v>
      </c>
      <c r="AG3" s="372">
        <v>0.46446335563568303</v>
      </c>
      <c r="AH3" s="372">
        <v>0.55896835800584976</v>
      </c>
      <c r="AI3" s="372">
        <v>5.1897264633254645</v>
      </c>
      <c r="AJ3" s="372">
        <v>0.39853671402685015</v>
      </c>
      <c r="AK3" s="372">
        <v>0.30404175095623781</v>
      </c>
      <c r="AL3" s="373">
        <v>13.763780086571096</v>
      </c>
    </row>
    <row r="4" spans="1:38" x14ac:dyDescent="0.3">
      <c r="A4" t="s">
        <v>644</v>
      </c>
      <c r="B4" s="126">
        <v>14200</v>
      </c>
      <c r="AE4" s="241" t="s">
        <v>626</v>
      </c>
      <c r="AF4" s="372">
        <v>0.75867636700240504</v>
      </c>
      <c r="AG4" s="372">
        <v>0.65444089868093847</v>
      </c>
      <c r="AH4" s="372">
        <v>0.95288165476468645</v>
      </c>
      <c r="AI4" s="372">
        <v>9.1905766753716431</v>
      </c>
      <c r="AJ4" s="372">
        <v>0.82196408587853698</v>
      </c>
      <c r="AK4" s="372">
        <v>0.73030444415493911</v>
      </c>
      <c r="AL4" s="373">
        <v>23.30338406057335</v>
      </c>
    </row>
    <row r="5" spans="1:38" x14ac:dyDescent="0.3">
      <c r="A5" t="s">
        <v>645</v>
      </c>
      <c r="B5" s="126">
        <v>7206.8801785714295</v>
      </c>
    </row>
    <row r="6" spans="1:38" x14ac:dyDescent="0.3">
      <c r="A6" t="s">
        <v>686</v>
      </c>
      <c r="B6" s="126"/>
    </row>
    <row r="8" spans="1:38" x14ac:dyDescent="0.3">
      <c r="A8" t="s">
        <v>469</v>
      </c>
      <c r="B8">
        <v>14</v>
      </c>
    </row>
    <row r="9" spans="1:38" x14ac:dyDescent="0.3">
      <c r="B9" s="2" t="s">
        <v>470</v>
      </c>
      <c r="C9" t="s">
        <v>494</v>
      </c>
      <c r="D9" s="2">
        <v>2021</v>
      </c>
      <c r="E9" s="2">
        <v>2022</v>
      </c>
      <c r="F9" s="2">
        <v>2023</v>
      </c>
      <c r="G9" s="2">
        <v>2024</v>
      </c>
      <c r="H9" s="2">
        <v>2025</v>
      </c>
      <c r="I9" s="2">
        <v>2026</v>
      </c>
      <c r="J9" s="2">
        <v>2027</v>
      </c>
      <c r="K9" s="2">
        <v>2028</v>
      </c>
      <c r="L9" s="2">
        <v>2029</v>
      </c>
      <c r="M9" s="2">
        <v>2030</v>
      </c>
      <c r="N9" s="2">
        <v>2031</v>
      </c>
      <c r="O9" s="2">
        <v>2032</v>
      </c>
      <c r="P9" s="2">
        <v>2033</v>
      </c>
      <c r="Q9" s="2">
        <v>2034</v>
      </c>
      <c r="R9" s="2">
        <v>2035</v>
      </c>
      <c r="S9" s="2">
        <v>2036</v>
      </c>
      <c r="T9" s="2">
        <v>2037</v>
      </c>
      <c r="U9" s="2">
        <v>2038</v>
      </c>
      <c r="V9" s="2">
        <v>2039</v>
      </c>
      <c r="W9" s="2">
        <v>2040</v>
      </c>
      <c r="X9" s="2" t="s">
        <v>0</v>
      </c>
    </row>
    <row r="10" spans="1:38" x14ac:dyDescent="0.3">
      <c r="A10" t="s">
        <v>429</v>
      </c>
      <c r="B10">
        <v>4</v>
      </c>
      <c r="C10">
        <v>56</v>
      </c>
      <c r="D10" s="88">
        <v>795200</v>
      </c>
      <c r="E10" s="88">
        <v>795200</v>
      </c>
      <c r="F10" s="88">
        <v>795200</v>
      </c>
      <c r="G10" s="88">
        <v>795200</v>
      </c>
      <c r="H10" s="88">
        <v>795200</v>
      </c>
      <c r="I10" s="88">
        <v>795200</v>
      </c>
      <c r="J10" s="88">
        <v>795200</v>
      </c>
      <c r="K10" s="88">
        <v>795200</v>
      </c>
      <c r="L10" s="88">
        <v>795200</v>
      </c>
      <c r="M10" s="88">
        <v>795200</v>
      </c>
      <c r="N10" s="88">
        <v>795200</v>
      </c>
      <c r="O10" s="88">
        <v>795200</v>
      </c>
      <c r="P10" s="88">
        <v>795200</v>
      </c>
      <c r="Q10" s="88">
        <v>795200</v>
      </c>
      <c r="R10" s="88">
        <v>795200</v>
      </c>
      <c r="S10" s="88">
        <v>795200</v>
      </c>
      <c r="T10" s="88">
        <v>795200</v>
      </c>
      <c r="U10" s="88">
        <v>795200</v>
      </c>
      <c r="V10" s="88">
        <v>795200</v>
      </c>
      <c r="W10" s="88">
        <v>795200</v>
      </c>
      <c r="X10" s="88">
        <v>15904000</v>
      </c>
    </row>
    <row r="11" spans="1:38" x14ac:dyDescent="0.3">
      <c r="A11" t="s">
        <v>647</v>
      </c>
      <c r="B11">
        <v>6</v>
      </c>
      <c r="C11">
        <v>54.6</v>
      </c>
      <c r="D11" s="37">
        <v>393495.65775000007</v>
      </c>
      <c r="E11" s="37">
        <v>393495.65775000007</v>
      </c>
      <c r="F11" s="37">
        <v>393495.65775000007</v>
      </c>
      <c r="G11" s="37">
        <v>393495.65775000007</v>
      </c>
      <c r="H11" s="37">
        <v>393495.65775000007</v>
      </c>
      <c r="I11" s="37">
        <v>393495.65775000007</v>
      </c>
      <c r="J11" s="37">
        <v>393495.65775000007</v>
      </c>
      <c r="K11" s="37">
        <v>393495.65775000007</v>
      </c>
      <c r="L11" s="37">
        <v>393495.65775000007</v>
      </c>
      <c r="M11" s="37">
        <v>393495.65775000007</v>
      </c>
      <c r="N11" s="37">
        <v>775320</v>
      </c>
      <c r="O11" s="37">
        <v>775320</v>
      </c>
      <c r="P11" s="37">
        <v>775320</v>
      </c>
      <c r="Q11" s="37">
        <v>775320</v>
      </c>
      <c r="R11" s="37">
        <v>775320</v>
      </c>
      <c r="S11" s="37">
        <v>775320</v>
      </c>
      <c r="T11" s="37">
        <v>775320</v>
      </c>
      <c r="U11" s="37">
        <v>775320</v>
      </c>
      <c r="V11" s="37">
        <v>775320</v>
      </c>
      <c r="W11" s="37">
        <v>775320</v>
      </c>
      <c r="X11" s="88">
        <v>11688156.577500001</v>
      </c>
    </row>
    <row r="12" spans="1:38" x14ac:dyDescent="0.3">
      <c r="A12" t="s">
        <v>648</v>
      </c>
      <c r="C12">
        <v>29.4</v>
      </c>
      <c r="D12" s="37">
        <v>211882.27725000001</v>
      </c>
      <c r="E12" s="37">
        <v>211882.27725000001</v>
      </c>
      <c r="F12" s="37">
        <v>211882.27725000001</v>
      </c>
      <c r="G12" s="37">
        <v>211882.27725000001</v>
      </c>
      <c r="H12" s="37">
        <v>211882.27725000001</v>
      </c>
      <c r="I12" s="37">
        <v>211882.27725000001</v>
      </c>
      <c r="J12" s="37">
        <v>211882.27725000001</v>
      </c>
      <c r="K12" s="37">
        <v>211882.27725000001</v>
      </c>
      <c r="L12" s="37">
        <v>211882.27725000001</v>
      </c>
      <c r="M12" s="37">
        <v>211882.27725000001</v>
      </c>
      <c r="N12" s="37">
        <v>211882.27725000001</v>
      </c>
      <c r="O12" s="37">
        <v>211882.27725000001</v>
      </c>
      <c r="P12" s="37">
        <v>211882.27725000001</v>
      </c>
      <c r="Q12" s="37">
        <v>211882.27725000001</v>
      </c>
      <c r="R12" s="37">
        <v>211882.27725000001</v>
      </c>
      <c r="S12" s="37">
        <v>211882.27725000001</v>
      </c>
      <c r="T12" s="37">
        <v>211882.27725000001</v>
      </c>
      <c r="U12" s="37">
        <v>211882.27725000001</v>
      </c>
      <c r="V12" s="37">
        <v>211882.27725000001</v>
      </c>
      <c r="W12" s="37">
        <v>211882.27725000001</v>
      </c>
      <c r="X12" s="88"/>
    </row>
    <row r="13" spans="1:38" x14ac:dyDescent="0.3">
      <c r="A13" t="s">
        <v>649</v>
      </c>
      <c r="D13" s="88">
        <v>189822.06499999994</v>
      </c>
      <c r="E13" s="88">
        <v>189822.06499999994</v>
      </c>
      <c r="F13" s="88">
        <v>189822.06499999994</v>
      </c>
      <c r="G13" s="88">
        <v>189822.06499999994</v>
      </c>
      <c r="H13" s="88">
        <v>189822.06499999994</v>
      </c>
      <c r="I13" s="88">
        <v>189822.06499999994</v>
      </c>
      <c r="J13" s="88">
        <v>189822.06499999994</v>
      </c>
      <c r="K13" s="88">
        <v>189822.06499999994</v>
      </c>
      <c r="L13" s="88">
        <v>189822.06499999994</v>
      </c>
      <c r="M13" s="88">
        <v>189822.06499999994</v>
      </c>
      <c r="N13" s="88">
        <v>-192002.27725000004</v>
      </c>
      <c r="O13" s="88">
        <v>-192002.27725000004</v>
      </c>
      <c r="P13" s="88">
        <v>-192002.27725000004</v>
      </c>
      <c r="Q13" s="88">
        <v>-192002.27725000004</v>
      </c>
      <c r="R13" s="88">
        <v>-192002.27725000004</v>
      </c>
      <c r="S13" s="88">
        <v>-192002.27725000004</v>
      </c>
      <c r="T13" s="88">
        <v>-192002.27725000004</v>
      </c>
      <c r="U13" s="88">
        <v>-192002.27725000004</v>
      </c>
      <c r="V13" s="88">
        <v>-192002.27725000004</v>
      </c>
      <c r="W13" s="88">
        <v>-192002.27725000004</v>
      </c>
      <c r="X13" s="88">
        <v>-21802.122500000987</v>
      </c>
    </row>
    <row r="14" spans="1:38" x14ac:dyDescent="0.3">
      <c r="A14" t="s">
        <v>559</v>
      </c>
      <c r="D14" s="37"/>
      <c r="E14" s="37"/>
      <c r="F14" s="37"/>
      <c r="G14" s="37"/>
      <c r="H14" s="37"/>
      <c r="I14" s="37"/>
      <c r="J14" s="37"/>
      <c r="K14" s="37"/>
      <c r="L14" s="37"/>
      <c r="M14" s="37"/>
      <c r="N14" s="37">
        <v>12877300</v>
      </c>
      <c r="O14" s="37"/>
      <c r="P14" s="37"/>
      <c r="Q14" s="37"/>
      <c r="R14" s="37"/>
      <c r="S14" s="37"/>
      <c r="T14" s="37"/>
      <c r="U14" s="37"/>
      <c r="V14" s="37"/>
      <c r="W14" s="37"/>
      <c r="X14" s="88">
        <v>12877300</v>
      </c>
    </row>
    <row r="15" spans="1:38" x14ac:dyDescent="0.3">
      <c r="A15" t="s">
        <v>472</v>
      </c>
      <c r="B15" t="s">
        <v>473</v>
      </c>
      <c r="D15" s="37">
        <v>248519</v>
      </c>
      <c r="E15" s="37">
        <v>248519</v>
      </c>
      <c r="F15" s="37">
        <v>248519</v>
      </c>
      <c r="G15" s="37">
        <v>248519</v>
      </c>
      <c r="H15" s="37">
        <v>248519</v>
      </c>
      <c r="I15" s="37">
        <v>248519</v>
      </c>
      <c r="J15" s="37">
        <v>248519</v>
      </c>
      <c r="K15" s="37">
        <v>248519</v>
      </c>
      <c r="L15" s="37">
        <v>248519</v>
      </c>
      <c r="M15" s="37">
        <v>248519</v>
      </c>
      <c r="N15" s="37">
        <v>248519</v>
      </c>
      <c r="O15" s="37">
        <v>248519</v>
      </c>
      <c r="P15" s="37">
        <v>248519</v>
      </c>
      <c r="Q15" s="37">
        <v>248519</v>
      </c>
      <c r="R15" s="37">
        <v>248519</v>
      </c>
      <c r="S15" s="37">
        <v>248519</v>
      </c>
      <c r="T15" s="37">
        <v>248519</v>
      </c>
      <c r="U15" s="37">
        <v>248519</v>
      </c>
      <c r="V15" s="37">
        <v>248519</v>
      </c>
      <c r="W15" s="37">
        <v>248519</v>
      </c>
      <c r="X15" s="88">
        <v>4970380</v>
      </c>
    </row>
    <row r="16" spans="1:38" x14ac:dyDescent="0.3">
      <c r="A16" t="s">
        <v>716</v>
      </c>
      <c r="B16" t="s">
        <v>717</v>
      </c>
      <c r="D16" s="37">
        <v>150717</v>
      </c>
      <c r="E16" s="37">
        <v>150717</v>
      </c>
      <c r="F16" s="37">
        <v>150717</v>
      </c>
      <c r="G16" s="37">
        <v>150717</v>
      </c>
      <c r="H16" s="37">
        <v>150717</v>
      </c>
      <c r="I16" s="37">
        <v>150717</v>
      </c>
      <c r="J16" s="37">
        <v>150717</v>
      </c>
      <c r="K16" s="37">
        <v>150717</v>
      </c>
      <c r="L16" s="37">
        <v>150717</v>
      </c>
      <c r="M16" s="37">
        <v>150717</v>
      </c>
      <c r="N16" s="37">
        <v>150717</v>
      </c>
      <c r="O16" s="37">
        <v>150717</v>
      </c>
      <c r="P16" s="37">
        <v>150717</v>
      </c>
      <c r="Q16" s="37">
        <v>150717</v>
      </c>
      <c r="R16" s="37">
        <v>150717</v>
      </c>
      <c r="S16" s="37">
        <v>150717</v>
      </c>
      <c r="T16" s="37">
        <v>150717</v>
      </c>
      <c r="U16" s="37">
        <v>150717</v>
      </c>
      <c r="V16" s="37">
        <v>150717</v>
      </c>
      <c r="W16" s="37">
        <v>150717</v>
      </c>
      <c r="X16" s="88"/>
    </row>
    <row r="17" spans="1:32" x14ac:dyDescent="0.3">
      <c r="A17" t="s">
        <v>0</v>
      </c>
      <c r="D17" s="88">
        <v>1004613.9350000001</v>
      </c>
      <c r="E17" s="88">
        <v>1004613.9350000001</v>
      </c>
      <c r="F17" s="88">
        <v>1004613.9350000001</v>
      </c>
      <c r="G17" s="88">
        <v>1004613.9350000001</v>
      </c>
      <c r="H17" s="88">
        <v>1004613.9350000001</v>
      </c>
      <c r="I17" s="88">
        <v>1004613.9350000001</v>
      </c>
      <c r="J17" s="88">
        <v>1004613.9350000001</v>
      </c>
      <c r="K17" s="88">
        <v>1004613.9350000001</v>
      </c>
      <c r="L17" s="88">
        <v>1004613.9350000001</v>
      </c>
      <c r="M17" s="88">
        <v>1004613.9350000001</v>
      </c>
      <c r="N17" s="88">
        <v>14263738.277249999</v>
      </c>
      <c r="O17" s="88">
        <v>1386438.27725</v>
      </c>
      <c r="P17" s="88">
        <v>1386438.27725</v>
      </c>
      <c r="Q17" s="88">
        <v>1386438.27725</v>
      </c>
      <c r="R17" s="88">
        <v>1386438.27725</v>
      </c>
      <c r="S17" s="88">
        <v>1386438.27725</v>
      </c>
      <c r="T17" s="88">
        <v>1386438.27725</v>
      </c>
      <c r="U17" s="88">
        <v>1386438.27725</v>
      </c>
      <c r="V17" s="88">
        <v>1386438.27725</v>
      </c>
      <c r="W17" s="88">
        <v>1386438.27725</v>
      </c>
      <c r="X17" s="88">
        <v>29535836.577500001</v>
      </c>
    </row>
    <row r="20" spans="1:32" x14ac:dyDescent="0.3">
      <c r="A20" s="2"/>
      <c r="W20" s="9"/>
      <c r="X20" s="9"/>
      <c r="Y20" s="9"/>
      <c r="Z20" s="9"/>
      <c r="AA20" s="9"/>
      <c r="AB20" s="9"/>
      <c r="AC20" s="9"/>
      <c r="AD20" s="9"/>
      <c r="AE20" s="9"/>
    </row>
    <row r="21" spans="1:32" x14ac:dyDescent="0.3">
      <c r="B21" s="2">
        <v>2021</v>
      </c>
      <c r="C21" s="2">
        <v>2022</v>
      </c>
      <c r="D21" s="2">
        <v>2023</v>
      </c>
      <c r="E21" s="2">
        <v>2024</v>
      </c>
      <c r="F21" s="2">
        <v>2025</v>
      </c>
      <c r="G21" s="2">
        <v>2026</v>
      </c>
      <c r="H21" s="2">
        <v>2027</v>
      </c>
      <c r="I21" s="2">
        <v>2028</v>
      </c>
      <c r="J21" s="2">
        <v>2029</v>
      </c>
      <c r="K21" s="2">
        <v>2030</v>
      </c>
      <c r="L21" s="2">
        <v>2031</v>
      </c>
      <c r="M21" s="2">
        <v>2032</v>
      </c>
      <c r="N21" s="2">
        <v>2033</v>
      </c>
      <c r="O21" s="2">
        <v>2034</v>
      </c>
      <c r="P21" s="2">
        <v>2035</v>
      </c>
      <c r="Q21" s="2">
        <v>2036</v>
      </c>
      <c r="R21" s="2">
        <v>2037</v>
      </c>
      <c r="S21" s="2">
        <v>2038</v>
      </c>
      <c r="T21" s="2">
        <v>2039</v>
      </c>
      <c r="U21" s="2">
        <v>2040</v>
      </c>
      <c r="V21" s="57" t="s">
        <v>0</v>
      </c>
      <c r="X21" s="57"/>
      <c r="Y21" s="57"/>
      <c r="Z21" s="57"/>
      <c r="AA21" s="57"/>
      <c r="AB21" s="57"/>
      <c r="AC21" s="57"/>
      <c r="AD21" s="57"/>
      <c r="AE21" s="57"/>
      <c r="AF21" s="2"/>
    </row>
    <row r="22" spans="1:32" x14ac:dyDescent="0.3">
      <c r="A22" t="s">
        <v>182</v>
      </c>
      <c r="B22" s="123">
        <v>1.0046139350000001</v>
      </c>
      <c r="C22" s="123">
        <v>1.0046139350000001</v>
      </c>
      <c r="D22" s="123">
        <v>1.0046139350000001</v>
      </c>
      <c r="E22" s="123">
        <v>1.0046139350000001</v>
      </c>
      <c r="F22" s="123">
        <v>1.0046139350000001</v>
      </c>
      <c r="G22" s="123">
        <v>1.0046139350000001</v>
      </c>
      <c r="H22" s="123">
        <v>1.0046139350000001</v>
      </c>
      <c r="I22" s="123">
        <v>1.0046139350000001</v>
      </c>
      <c r="J22" s="123">
        <v>1.0046139350000001</v>
      </c>
      <c r="K22" s="123">
        <v>1.0046139350000001</v>
      </c>
      <c r="L22" s="123">
        <v>14.263738277249999</v>
      </c>
      <c r="M22" s="123">
        <v>1.3864382772500001</v>
      </c>
      <c r="N22" s="123">
        <v>1.3864382772500001</v>
      </c>
      <c r="O22" s="123">
        <v>1.3864382772500001</v>
      </c>
      <c r="P22" s="123">
        <v>1.3864382772500001</v>
      </c>
      <c r="Q22" s="123">
        <v>1.3864382772500001</v>
      </c>
      <c r="R22" s="123">
        <v>1.3864382772500001</v>
      </c>
      <c r="S22" s="123">
        <v>1.3864382772500001</v>
      </c>
      <c r="T22" s="123">
        <v>1.3864382772500001</v>
      </c>
      <c r="U22" s="123">
        <v>1.3864382772500001</v>
      </c>
      <c r="V22" s="123">
        <v>36.787822122500003</v>
      </c>
      <c r="X22" s="188"/>
      <c r="Y22" s="188"/>
      <c r="Z22" s="188"/>
      <c r="AA22" s="188"/>
      <c r="AB22" s="188"/>
      <c r="AC22" s="188"/>
      <c r="AD22" s="188"/>
      <c r="AE22" s="188"/>
      <c r="AF22" s="46"/>
    </row>
    <row r="23" spans="1:32" x14ac:dyDescent="0.3">
      <c r="A23" s="45" t="s">
        <v>31</v>
      </c>
      <c r="B23" s="36">
        <v>0.71627585137170435</v>
      </c>
      <c r="C23" s="36">
        <v>0.66941668352495742</v>
      </c>
      <c r="D23" s="36">
        <v>0.62562306871491347</v>
      </c>
      <c r="E23" s="36">
        <v>0.58469445674290976</v>
      </c>
      <c r="F23" s="36">
        <v>0.54644341751673808</v>
      </c>
      <c r="G23" s="36">
        <v>0.51069478272592339</v>
      </c>
      <c r="H23" s="36">
        <v>0.47728484366908724</v>
      </c>
      <c r="I23" s="36">
        <v>0.44606060155989474</v>
      </c>
      <c r="J23" s="36">
        <v>0.41687906687840626</v>
      </c>
      <c r="K23" s="36">
        <v>0.38960660455925822</v>
      </c>
      <c r="L23" s="36">
        <v>5.1698351638096307</v>
      </c>
      <c r="M23" s="36">
        <v>0.46963461221408687</v>
      </c>
      <c r="N23" s="36">
        <v>0.43891085253652973</v>
      </c>
      <c r="O23" s="36">
        <v>0.41019705844535492</v>
      </c>
      <c r="P23" s="36">
        <v>0.38336173686481761</v>
      </c>
      <c r="Q23" s="36">
        <v>0.35828199706992303</v>
      </c>
      <c r="R23" s="36">
        <v>0.3348429879158159</v>
      </c>
      <c r="S23" s="36">
        <v>0.31293737188394011</v>
      </c>
      <c r="T23" s="36">
        <v>0.29246483353639263</v>
      </c>
      <c r="U23" s="36">
        <v>0.27333162012746975</v>
      </c>
      <c r="V23" s="123">
        <v>13.826777611667756</v>
      </c>
      <c r="X23" s="153"/>
      <c r="Y23" s="153"/>
      <c r="Z23" s="153"/>
      <c r="AA23" s="153"/>
      <c r="AB23" s="153"/>
      <c r="AC23" s="153"/>
      <c r="AD23" s="153"/>
      <c r="AE23" s="153"/>
      <c r="AF23" s="36"/>
    </row>
    <row r="24" spans="1:32" x14ac:dyDescent="0.3">
      <c r="A24" s="45" t="s">
        <v>32</v>
      </c>
      <c r="B24" s="36">
        <v>0.86658880524574167</v>
      </c>
      <c r="C24" s="36">
        <v>0.84134835460751622</v>
      </c>
      <c r="D24" s="36">
        <v>0.81684306272574381</v>
      </c>
      <c r="E24" s="36">
        <v>0.7930515172094601</v>
      </c>
      <c r="F24" s="36">
        <v>0.76995292932957293</v>
      </c>
      <c r="G24" s="36">
        <v>0.74752711585395426</v>
      </c>
      <c r="H24" s="36">
        <v>0.72575448141160603</v>
      </c>
      <c r="I24" s="36">
        <v>0.70461600137049141</v>
      </c>
      <c r="J24" s="36">
        <v>0.68409320521406936</v>
      </c>
      <c r="K24" s="36">
        <v>0.66416816040200899</v>
      </c>
      <c r="L24" s="36">
        <v>9.1553508277927875</v>
      </c>
      <c r="M24" s="36">
        <v>0.86398249765149093</v>
      </c>
      <c r="N24" s="36">
        <v>0.83881795888494259</v>
      </c>
      <c r="O24" s="36">
        <v>0.81438636784945884</v>
      </c>
      <c r="P24" s="36">
        <v>0.79066637655287264</v>
      </c>
      <c r="Q24" s="36">
        <v>0.76763725878919675</v>
      </c>
      <c r="R24" s="36">
        <v>0.74527889202834652</v>
      </c>
      <c r="S24" s="36">
        <v>0.72357173983334599</v>
      </c>
      <c r="T24" s="36">
        <v>0.7024968347896563</v>
      </c>
      <c r="U24" s="36">
        <v>0.68203576193170523</v>
      </c>
      <c r="V24" s="123">
        <v>23.698168149473965</v>
      </c>
      <c r="X24" s="153"/>
      <c r="Y24" s="153"/>
      <c r="Z24" s="153"/>
      <c r="AA24" s="153"/>
      <c r="AB24" s="153"/>
      <c r="AC24" s="153"/>
      <c r="AD24" s="153"/>
      <c r="AE24" s="153"/>
      <c r="AF24" s="36"/>
    </row>
    <row r="25" spans="1:32" x14ac:dyDescent="0.3">
      <c r="A25" s="4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row>
    <row r="26" spans="1:32" x14ac:dyDescent="0.3">
      <c r="A26" s="38"/>
      <c r="B26" s="72" t="s">
        <v>579</v>
      </c>
      <c r="C26" s="2"/>
      <c r="D26" s="2"/>
    </row>
    <row r="27" spans="1:32" x14ac:dyDescent="0.3">
      <c r="A27" s="79" t="s">
        <v>0</v>
      </c>
      <c r="B27" s="81">
        <v>36.787822122500003</v>
      </c>
      <c r="C27" s="46"/>
      <c r="D27" s="46"/>
    </row>
    <row r="28" spans="1:32" x14ac:dyDescent="0.3">
      <c r="A28" s="241" t="s">
        <v>31</v>
      </c>
      <c r="B28" s="81">
        <v>13.826777611667756</v>
      </c>
      <c r="C28" s="46"/>
      <c r="D28" s="46"/>
    </row>
    <row r="29" spans="1:32" x14ac:dyDescent="0.3">
      <c r="A29" s="241" t="s">
        <v>32</v>
      </c>
      <c r="B29" s="81">
        <v>23.698168149473965</v>
      </c>
      <c r="C29" s="46"/>
      <c r="D29" s="46"/>
    </row>
    <row r="30" spans="1:32" x14ac:dyDescent="0.3">
      <c r="A30" s="45"/>
      <c r="B30" s="60"/>
      <c r="C30" s="46"/>
      <c r="D30" s="46"/>
    </row>
    <row r="31" spans="1:32" x14ac:dyDescent="0.3">
      <c r="A31" s="45"/>
      <c r="B31" s="60"/>
      <c r="C31" s="46"/>
      <c r="D31" s="46"/>
    </row>
    <row r="32" spans="1:32" ht="18" x14ac:dyDescent="0.35">
      <c r="A32" s="384" t="s">
        <v>649</v>
      </c>
      <c r="B32" s="60"/>
      <c r="C32" s="46"/>
      <c r="D32" s="46"/>
    </row>
    <row r="34" spans="1:22" x14ac:dyDescent="0.3">
      <c r="B34" s="2">
        <v>2021</v>
      </c>
      <c r="C34" s="2">
        <v>2022</v>
      </c>
      <c r="D34" s="2">
        <v>2023</v>
      </c>
      <c r="E34" s="2">
        <v>2024</v>
      </c>
      <c r="F34" s="2">
        <v>2025</v>
      </c>
      <c r="G34" s="2">
        <v>2026</v>
      </c>
      <c r="H34" s="2">
        <v>2027</v>
      </c>
      <c r="I34" s="2">
        <v>2028</v>
      </c>
      <c r="J34" s="2">
        <v>2029</v>
      </c>
      <c r="K34" s="2">
        <v>2030</v>
      </c>
      <c r="L34" s="2">
        <v>2031</v>
      </c>
      <c r="M34" s="2">
        <v>2032</v>
      </c>
      <c r="N34" s="2">
        <v>2033</v>
      </c>
      <c r="O34" s="2">
        <v>2034</v>
      </c>
      <c r="P34" s="2">
        <v>2035</v>
      </c>
      <c r="Q34" s="2">
        <v>2036</v>
      </c>
      <c r="R34" s="2">
        <v>2037</v>
      </c>
      <c r="S34" s="2">
        <v>2038</v>
      </c>
      <c r="T34" s="2">
        <v>2039</v>
      </c>
      <c r="U34" s="2">
        <v>2040</v>
      </c>
      <c r="V34" s="57" t="s">
        <v>0</v>
      </c>
    </row>
    <row r="35" spans="1:22" x14ac:dyDescent="0.3">
      <c r="A35" t="s">
        <v>471</v>
      </c>
      <c r="B35" s="60">
        <v>0.18982206499999996</v>
      </c>
      <c r="C35" s="60">
        <v>0.18982206499999996</v>
      </c>
      <c r="D35" s="60">
        <v>0.18982206499999996</v>
      </c>
      <c r="E35" s="60">
        <v>0.18982206499999996</v>
      </c>
      <c r="F35" s="60">
        <v>0.18982206499999996</v>
      </c>
      <c r="G35" s="60">
        <v>0.18982206499999996</v>
      </c>
      <c r="H35" s="60">
        <v>0.18982206499999996</v>
      </c>
      <c r="I35" s="60">
        <v>0.18982206499999996</v>
      </c>
      <c r="J35" s="60">
        <v>0.18982206499999996</v>
      </c>
      <c r="K35" s="60">
        <v>0.18982206499999996</v>
      </c>
      <c r="L35" s="60">
        <v>-0.19200227725000005</v>
      </c>
      <c r="M35" s="60">
        <v>-0.19200227725000005</v>
      </c>
      <c r="N35" s="60">
        <v>-0.19200227725000005</v>
      </c>
      <c r="O35" s="60">
        <v>-0.19200227725000005</v>
      </c>
      <c r="P35" s="60">
        <v>-0.19200227725000005</v>
      </c>
      <c r="Q35" s="60">
        <v>-0.19200227725000005</v>
      </c>
      <c r="R35" s="60">
        <v>-0.19200227725000005</v>
      </c>
      <c r="S35" s="60">
        <v>-0.19200227725000005</v>
      </c>
      <c r="T35" s="60">
        <v>-0.19200227725000005</v>
      </c>
      <c r="U35" s="60">
        <v>-0.19200227725000005</v>
      </c>
      <c r="V35" s="123">
        <v>-2.1802122500001075E-2</v>
      </c>
    </row>
    <row r="36" spans="1:22" x14ac:dyDescent="0.3">
      <c r="A36" s="45" t="s">
        <v>31</v>
      </c>
      <c r="B36" s="36">
        <v>0.13534050890605054</v>
      </c>
      <c r="C36" s="36">
        <v>0.12648645692154256</v>
      </c>
      <c r="D36" s="36">
        <v>0.11821164198275005</v>
      </c>
      <c r="E36" s="36">
        <v>0.1104781700773365</v>
      </c>
      <c r="F36" s="36">
        <v>0.10325062624050138</v>
      </c>
      <c r="G36" s="36">
        <v>9.6495912374300372E-2</v>
      </c>
      <c r="H36" s="36">
        <v>9.0183095676916222E-2</v>
      </c>
      <c r="I36" s="36">
        <v>8.4283266987772179E-2</v>
      </c>
      <c r="J36" s="36">
        <v>7.8769408399787078E-2</v>
      </c>
      <c r="K36" s="36">
        <v>7.3616269532511297E-2</v>
      </c>
      <c r="L36" s="36">
        <v>-6.9590461151531308E-2</v>
      </c>
      <c r="M36" s="36">
        <v>-6.503781416030964E-2</v>
      </c>
      <c r="N36" s="36">
        <v>-6.0783003888139849E-2</v>
      </c>
      <c r="O36" s="36">
        <v>-5.6806545689850323E-2</v>
      </c>
      <c r="P36" s="36">
        <v>-5.3090229616682541E-2</v>
      </c>
      <c r="Q36" s="36">
        <v>-4.9617037024936958E-2</v>
      </c>
      <c r="R36" s="36">
        <v>-4.6371062640127997E-2</v>
      </c>
      <c r="S36" s="36">
        <v>-4.3337441719745795E-2</v>
      </c>
      <c r="T36" s="36">
        <v>-4.0502281981070837E-2</v>
      </c>
      <c r="U36" s="36">
        <v>-3.7852599982309186E-2</v>
      </c>
      <c r="V36" s="123">
        <v>0.49412687924476384</v>
      </c>
    </row>
    <row r="37" spans="1:22" x14ac:dyDescent="0.3">
      <c r="A37" s="45" t="s">
        <v>32</v>
      </c>
      <c r="B37" s="36">
        <v>0.16374218073894176</v>
      </c>
      <c r="C37" s="36">
        <v>0.15897299100868129</v>
      </c>
      <c r="D37" s="36">
        <v>0.15434270971716629</v>
      </c>
      <c r="E37" s="36">
        <v>0.14984729098754013</v>
      </c>
      <c r="F37" s="36">
        <v>0.14548280678401954</v>
      </c>
      <c r="G37" s="36">
        <v>0.14124544347963061</v>
      </c>
      <c r="H37" s="36">
        <v>0.13713149852391321</v>
      </c>
      <c r="I37" s="36">
        <v>0.13313737720768273</v>
      </c>
      <c r="J37" s="36">
        <v>0.1292595895220221</v>
      </c>
      <c r="K37" s="36">
        <v>0.1254947471087593</v>
      </c>
      <c r="L37" s="36">
        <v>-0.12323895558028954</v>
      </c>
      <c r="M37" s="36">
        <v>-0.11964947143717433</v>
      </c>
      <c r="N37" s="36">
        <v>-0.11616453537589741</v>
      </c>
      <c r="O37" s="36">
        <v>-0.11278110230669651</v>
      </c>
      <c r="P37" s="36">
        <v>-0.10949621583174418</v>
      </c>
      <c r="Q37" s="36">
        <v>-0.10630700566188755</v>
      </c>
      <c r="R37" s="36">
        <v>-0.10321068510862871</v>
      </c>
      <c r="S37" s="36">
        <v>-0.10020454864915408</v>
      </c>
      <c r="T37" s="36">
        <v>-9.728596956228551E-2</v>
      </c>
      <c r="U37" s="36">
        <v>-9.4452397633286916E-2</v>
      </c>
      <c r="V37" s="123">
        <v>0.35586574793131232</v>
      </c>
    </row>
    <row r="38" spans="1:22" x14ac:dyDescent="0.3">
      <c r="A38" s="45"/>
      <c r="F38" s="9"/>
      <c r="G38" s="9"/>
      <c r="H38" s="9"/>
      <c r="I38" s="9"/>
      <c r="J38" s="9"/>
      <c r="K38" s="9"/>
      <c r="L38" s="9"/>
      <c r="M38" s="9"/>
    </row>
    <row r="39" spans="1:22" x14ac:dyDescent="0.3">
      <c r="F39" s="9"/>
      <c r="G39" s="9"/>
      <c r="H39" s="9"/>
      <c r="I39" s="9"/>
      <c r="J39" s="9"/>
      <c r="K39" s="9"/>
      <c r="L39" s="9"/>
      <c r="M39" s="9"/>
    </row>
    <row r="40" spans="1:22" x14ac:dyDescent="0.3">
      <c r="A40" s="38"/>
      <c r="B40" s="72" t="s">
        <v>579</v>
      </c>
      <c r="F40" s="9"/>
      <c r="G40" s="9"/>
      <c r="H40" s="9"/>
      <c r="I40" s="9"/>
      <c r="J40" s="9"/>
      <c r="K40" s="9"/>
      <c r="L40" s="9"/>
      <c r="M40" s="9"/>
    </row>
    <row r="41" spans="1:22" x14ac:dyDescent="0.3">
      <c r="A41" s="79" t="s">
        <v>0</v>
      </c>
      <c r="B41" s="81">
        <v>-2.1802122500001075E-2</v>
      </c>
    </row>
    <row r="42" spans="1:22" x14ac:dyDescent="0.3">
      <c r="A42" s="241" t="s">
        <v>31</v>
      </c>
      <c r="B42" s="81">
        <v>0.49412687924476384</v>
      </c>
    </row>
    <row r="43" spans="1:22" x14ac:dyDescent="0.3">
      <c r="A43" s="241" t="s">
        <v>32</v>
      </c>
      <c r="B43" s="81">
        <v>0.35586574793131232</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workbookViewId="0">
      <selection activeCell="V20" sqref="V20"/>
    </sheetView>
  </sheetViews>
  <sheetFormatPr defaultRowHeight="14.4" x14ac:dyDescent="0.3"/>
  <cols>
    <col min="1" max="1" width="32.6640625" bestFit="1" customWidth="1"/>
    <col min="2" max="20" width="14.33203125" bestFit="1" customWidth="1"/>
    <col min="21" max="22" width="15.33203125" bestFit="1" customWidth="1"/>
  </cols>
  <sheetData>
    <row r="1" spans="1:22" ht="18" x14ac:dyDescent="0.35">
      <c r="A1" s="83" t="s">
        <v>575</v>
      </c>
    </row>
    <row r="3" spans="1:22" x14ac:dyDescent="0.3">
      <c r="A3" s="2" t="s">
        <v>586</v>
      </c>
    </row>
    <row r="4" spans="1:22" x14ac:dyDescent="0.3">
      <c r="B4" s="2">
        <v>2021</v>
      </c>
      <c r="C4" s="2">
        <v>2022</v>
      </c>
      <c r="D4" s="2">
        <v>2023</v>
      </c>
      <c r="E4" s="2">
        <v>2024</v>
      </c>
      <c r="F4" s="2">
        <v>2025</v>
      </c>
      <c r="G4" s="2">
        <v>2026</v>
      </c>
      <c r="H4" s="2">
        <v>2027</v>
      </c>
      <c r="I4" s="2">
        <v>2028</v>
      </c>
      <c r="J4" s="2">
        <v>2029</v>
      </c>
      <c r="K4" s="2">
        <v>2030</v>
      </c>
      <c r="L4" s="2">
        <v>2031</v>
      </c>
      <c r="M4" s="2">
        <v>2032</v>
      </c>
      <c r="N4" s="2">
        <v>2033</v>
      </c>
      <c r="O4" s="2">
        <v>2034</v>
      </c>
      <c r="P4" s="2">
        <v>2035</v>
      </c>
      <c r="Q4" s="2">
        <v>2036</v>
      </c>
      <c r="R4" s="2">
        <v>2037</v>
      </c>
      <c r="S4" s="2">
        <v>2038</v>
      </c>
      <c r="T4" s="2">
        <v>2039</v>
      </c>
      <c r="U4" s="2">
        <v>2040</v>
      </c>
      <c r="V4" s="2" t="s">
        <v>0</v>
      </c>
    </row>
    <row r="5" spans="1:22" x14ac:dyDescent="0.3">
      <c r="A5" t="s">
        <v>576</v>
      </c>
      <c r="B5" s="1">
        <f>SUM(Inputs!B15:B18)</f>
        <v>732578.26086956519</v>
      </c>
      <c r="C5" s="1">
        <f>SUM(Inputs!C15:C18)</f>
        <v>752440</v>
      </c>
      <c r="D5" s="1">
        <f>SUM(Inputs!D15:D18)</f>
        <v>772301.73913043481</v>
      </c>
      <c r="E5" s="1">
        <f>SUM(Inputs!E15:E18)</f>
        <v>792163.47826086963</v>
      </c>
      <c r="F5" s="1">
        <f>SUM(Inputs!F15:F18)</f>
        <v>812025.21739130444</v>
      </c>
      <c r="G5" s="1">
        <f>SUM(Inputs!G15:G18)</f>
        <v>831886.95652173902</v>
      </c>
      <c r="H5" s="1">
        <f>SUM(Inputs!H15:H18)</f>
        <v>873848.69565217383</v>
      </c>
      <c r="I5" s="1">
        <f>SUM(Inputs!I15:I18)</f>
        <v>915810.43478260865</v>
      </c>
      <c r="J5" s="1">
        <f>SUM(Inputs!J15:J18)</f>
        <v>957772.17391304346</v>
      </c>
      <c r="K5" s="1">
        <f>SUM(Inputs!K15:K18)</f>
        <v>999733.91304347827</v>
      </c>
      <c r="L5" s="1">
        <f>SUM(Inputs!L15:L18)</f>
        <v>1041695.6521739131</v>
      </c>
      <c r="M5" s="1">
        <f>SUM(Inputs!M15:M18)</f>
        <v>1083657.3913043477</v>
      </c>
      <c r="N5" s="1">
        <f>SUM(Inputs!N15:N18)</f>
        <v>1125619.1304347827</v>
      </c>
      <c r="O5" s="1">
        <f>SUM(Inputs!O15:O18)</f>
        <v>1167580.8695652173</v>
      </c>
      <c r="P5" s="1">
        <f>SUM(Inputs!P15:P18)</f>
        <v>1209542.6086956523</v>
      </c>
      <c r="Q5" s="1">
        <f>SUM(Inputs!Q15:Q18)</f>
        <v>1251504.3478260869</v>
      </c>
      <c r="R5" s="1">
        <f>SUM(Inputs!R15:R18)</f>
        <v>1264019.3913043477</v>
      </c>
      <c r="S5" s="1">
        <f>SUM(Inputs!S15:S18)</f>
        <v>1276659.5852173914</v>
      </c>
      <c r="T5" s="1">
        <f>SUM(Inputs!T15:T18)</f>
        <v>1289426.181069565</v>
      </c>
      <c r="U5" s="1">
        <f>SUM(Inputs!U15:U18)</f>
        <v>1302320.4428802608</v>
      </c>
      <c r="V5" s="161">
        <f>SUM(B5:U5)</f>
        <v>20452586.470036779</v>
      </c>
    </row>
    <row r="6" spans="1:22" x14ac:dyDescent="0.3">
      <c r="A6" t="s">
        <v>578</v>
      </c>
      <c r="B6" s="36">
        <f>VLOOKUP(B4,'Gross Toll Revenue'!$B$18:$L$38, 11, FALSE)</f>
        <v>0.79554204660587635</v>
      </c>
      <c r="C6" s="36">
        <f>VLOOKUP(C4,'Gross Toll Revenue'!$B$18:$L$38, 11, FALSE)</f>
        <v>0.83228884108128331</v>
      </c>
      <c r="D6" s="36">
        <f>VLOOKUP(D4,'Gross Toll Revenue'!$B$18:$L$38, 11, FALSE)</f>
        <v>0.8707365512477333</v>
      </c>
      <c r="E6" s="36">
        <f>VLOOKUP(E4,'Gross Toll Revenue'!$B$18:$L$38, 11, FALSE)</f>
        <v>0.91096054204862498</v>
      </c>
      <c r="F6" s="36">
        <f>VLOOKUP(F4,'Gross Toll Revenue'!$B$18:$L$38, 11, FALSE)</f>
        <v>0.95289414859377053</v>
      </c>
      <c r="G6" s="36">
        <f>VLOOKUP(G4,'Gross Toll Revenue'!$B$18:$L$38, 11, FALSE)</f>
        <v>1.0083398120008482</v>
      </c>
      <c r="H6" s="36">
        <f>VLOOKUP(H4,'Gross Toll Revenue'!$B$18:$L$38, 11, FALSE)</f>
        <v>1.0669970133043714</v>
      </c>
      <c r="I6" s="36">
        <f>VLOOKUP(I4,'Gross Toll Revenue'!$B$18:$L$38, 11, FALSE)</f>
        <v>1.1290827302953257</v>
      </c>
      <c r="J6" s="36">
        <f>VLOOKUP(J4,'Gross Toll Revenue'!$B$18:$L$38, 11, FALSE)</f>
        <v>1.1947905578861686</v>
      </c>
      <c r="K6" s="36">
        <f>VLOOKUP(K4,'Gross Toll Revenue'!$B$18:$L$38, 11, FALSE)</f>
        <v>1.2642973119249503</v>
      </c>
      <c r="L6" s="36">
        <f>VLOOKUP(L4,'Gross Toll Revenue'!$B$18:$L$38, 11, FALSE)</f>
        <v>1.3378768626544992</v>
      </c>
      <c r="M6" s="36">
        <f>VLOOKUP(M4,'Gross Toll Revenue'!$B$18:$L$38, 11, FALSE)</f>
        <v>1.4157652410273478</v>
      </c>
      <c r="N6" s="36">
        <f>VLOOKUP(N4,'Gross Toll Revenue'!$B$18:$L$38, 11, FALSE)</f>
        <v>1.4981353223228555</v>
      </c>
      <c r="O6" s="36">
        <f>VLOOKUP(O4,'Gross Toll Revenue'!$B$18:$L$38, 11, FALSE)</f>
        <v>1.5853246686793225</v>
      </c>
      <c r="P6" s="36">
        <f>VLOOKUP(P4,'Gross Toll Revenue'!$B$18:$L$38, 11, FALSE)</f>
        <v>1.6773669130508835</v>
      </c>
      <c r="Q6" s="36">
        <f>P6</f>
        <v>1.6773669130508835</v>
      </c>
      <c r="R6" s="36">
        <f t="shared" ref="R6:U6" si="0">Q6</f>
        <v>1.6773669130508835</v>
      </c>
      <c r="S6" s="36">
        <f t="shared" si="0"/>
        <v>1.6773669130508835</v>
      </c>
      <c r="T6" s="36">
        <f t="shared" si="0"/>
        <v>1.6773669130508835</v>
      </c>
      <c r="U6" s="36">
        <f t="shared" si="0"/>
        <v>1.6773669130508835</v>
      </c>
      <c r="V6" s="37"/>
    </row>
    <row r="7" spans="1:22" x14ac:dyDescent="0.3">
      <c r="A7" t="s">
        <v>577</v>
      </c>
      <c r="B7" s="37">
        <f>B5*B6</f>
        <v>582796.80895114748</v>
      </c>
      <c r="C7" s="37">
        <f t="shared" ref="C7:U7" si="1">C5*C6</f>
        <v>626247.41558320087</v>
      </c>
      <c r="D7" s="37">
        <f t="shared" si="1"/>
        <v>672471.3528530614</v>
      </c>
      <c r="E7" s="37">
        <f t="shared" si="1"/>
        <v>721629.67154764594</v>
      </c>
      <c r="F7" s="37">
        <f t="shared" si="1"/>
        <v>773774.07816275849</v>
      </c>
      <c r="G7" s="37">
        <f t="shared" si="1"/>
        <v>838824.73734508816</v>
      </c>
      <c r="H7" s="37">
        <f t="shared" si="1"/>
        <v>932393.94834079011</v>
      </c>
      <c r="I7" s="37">
        <f t="shared" si="1"/>
        <v>1034025.746137297</v>
      </c>
      <c r="J7" s="37">
        <f t="shared" si="1"/>
        <v>1144337.1499974136</v>
      </c>
      <c r="K7" s="37">
        <f t="shared" si="1"/>
        <v>1263960.8989010816</v>
      </c>
      <c r="L7" s="37">
        <f t="shared" si="1"/>
        <v>1393660.5109712672</v>
      </c>
      <c r="M7" s="37">
        <f t="shared" si="1"/>
        <v>1534204.4677910667</v>
      </c>
      <c r="N7" s="37">
        <f t="shared" si="1"/>
        <v>1686329.7787866856</v>
      </c>
      <c r="O7" s="37">
        <f t="shared" si="1"/>
        <v>1850994.7551997935</v>
      </c>
      <c r="P7" s="37">
        <f t="shared" si="1"/>
        <v>2028846.7517513391</v>
      </c>
      <c r="Q7" s="37">
        <f t="shared" si="1"/>
        <v>2099231.9845828027</v>
      </c>
      <c r="R7" s="37">
        <f t="shared" si="1"/>
        <v>2120224.3044286305</v>
      </c>
      <c r="S7" s="37">
        <f t="shared" si="1"/>
        <v>2141426.547472917</v>
      </c>
      <c r="T7" s="37">
        <f t="shared" si="1"/>
        <v>2162840.8129476458</v>
      </c>
      <c r="U7" s="37">
        <f t="shared" si="1"/>
        <v>2184469.2210771223</v>
      </c>
      <c r="V7" s="37">
        <f t="shared" ref="V7:V9" si="2">SUM(B7:U7)</f>
        <v>27792690.942828756</v>
      </c>
    </row>
    <row r="8" spans="1:22" x14ac:dyDescent="0.3">
      <c r="A8" t="s">
        <v>28</v>
      </c>
      <c r="B8" s="36">
        <f>B7/1.07^(B4-2016)</f>
        <v>415526.07022935199</v>
      </c>
      <c r="C8" s="36">
        <f t="shared" ref="C8:U8" si="3">C7/1.07^(C4-2016)</f>
        <v>417295.09555905376</v>
      </c>
      <c r="D8" s="36">
        <f t="shared" si="3"/>
        <v>418781.36141402577</v>
      </c>
      <c r="E8" s="36">
        <f t="shared" si="3"/>
        <v>419995.03896500822</v>
      </c>
      <c r="F8" s="36">
        <f t="shared" si="3"/>
        <v>420881.83024966827</v>
      </c>
      <c r="G8" s="36">
        <f t="shared" si="3"/>
        <v>426415.96145446616</v>
      </c>
      <c r="H8" s="36">
        <f t="shared" si="3"/>
        <v>442973.64825208898</v>
      </c>
      <c r="I8" s="36">
        <f t="shared" si="3"/>
        <v>459119.7974477844</v>
      </c>
      <c r="J8" s="36">
        <f t="shared" si="3"/>
        <v>474859.23364701937</v>
      </c>
      <c r="K8" s="36">
        <f t="shared" si="3"/>
        <v>490185.82856559538</v>
      </c>
      <c r="L8" s="36">
        <f t="shared" si="3"/>
        <v>505126.70493427292</v>
      </c>
      <c r="M8" s="36">
        <f t="shared" si="3"/>
        <v>519688.13333495049</v>
      </c>
      <c r="N8" s="36">
        <f t="shared" si="3"/>
        <v>533848.82184087264</v>
      </c>
      <c r="O8" s="36">
        <f t="shared" si="3"/>
        <v>547642.55736414902</v>
      </c>
      <c r="P8" s="36">
        <f t="shared" si="3"/>
        <v>560993.03326121927</v>
      </c>
      <c r="Q8" s="36">
        <f t="shared" si="3"/>
        <v>542481.43613086652</v>
      </c>
      <c r="R8" s="36">
        <f t="shared" si="3"/>
        <v>512061.91634782712</v>
      </c>
      <c r="S8" s="36">
        <f t="shared" si="3"/>
        <v>483348.16402925743</v>
      </c>
      <c r="T8" s="36">
        <f t="shared" si="3"/>
        <v>456244.52866313077</v>
      </c>
      <c r="U8" s="36">
        <f t="shared" si="3"/>
        <v>430660.72331753466</v>
      </c>
      <c r="V8" s="37">
        <f t="shared" si="2"/>
        <v>9478129.8850081451</v>
      </c>
    </row>
    <row r="9" spans="1:22" x14ac:dyDescent="0.3">
      <c r="A9" t="s">
        <v>29</v>
      </c>
      <c r="B9" s="36">
        <f>B7/1.03^(B4-2016)</f>
        <v>502725.64691231924</v>
      </c>
      <c r="C9" s="36">
        <f t="shared" ref="C9:U9" si="4">C7/1.03^(C4-2016)</f>
        <v>524472.35133975663</v>
      </c>
      <c r="D9" s="36">
        <f t="shared" si="4"/>
        <v>546780.74862640537</v>
      </c>
      <c r="E9" s="36">
        <f t="shared" si="4"/>
        <v>569661.12647464417</v>
      </c>
      <c r="F9" s="36">
        <f t="shared" si="4"/>
        <v>593033.40055770357</v>
      </c>
      <c r="G9" s="36">
        <f t="shared" si="4"/>
        <v>624164.38272332388</v>
      </c>
      <c r="H9" s="36">
        <f t="shared" si="4"/>
        <v>673581.22645331407</v>
      </c>
      <c r="I9" s="36">
        <f t="shared" si="4"/>
        <v>725244.85394222708</v>
      </c>
      <c r="J9" s="36">
        <f t="shared" si="4"/>
        <v>779237.91569471301</v>
      </c>
      <c r="K9" s="36">
        <f t="shared" si="4"/>
        <v>835627.05612201279</v>
      </c>
      <c r="L9" s="36">
        <f t="shared" si="4"/>
        <v>894537.64958192222</v>
      </c>
      <c r="M9" s="36">
        <f t="shared" si="4"/>
        <v>956065.50233118364</v>
      </c>
      <c r="N9" s="36">
        <f t="shared" si="4"/>
        <v>1020257.2492837198</v>
      </c>
      <c r="O9" s="36">
        <f t="shared" si="4"/>
        <v>1087264.3379303801</v>
      </c>
      <c r="P9" s="36">
        <f t="shared" si="4"/>
        <v>1157022.9530665511</v>
      </c>
      <c r="Q9" s="36">
        <f t="shared" si="4"/>
        <v>1162293.8522759599</v>
      </c>
      <c r="R9" s="36">
        <f t="shared" si="4"/>
        <v>1139725.0396104073</v>
      </c>
      <c r="S9" s="36">
        <f t="shared" si="4"/>
        <v>1117594.4563170015</v>
      </c>
      <c r="T9" s="36">
        <f t="shared" si="4"/>
        <v>1095893.5930875449</v>
      </c>
      <c r="U9" s="36">
        <f t="shared" si="4"/>
        <v>1074614.1058431265</v>
      </c>
      <c r="V9" s="37">
        <f t="shared" si="2"/>
        <v>17079797.448174216</v>
      </c>
    </row>
    <row r="12" spans="1:22" x14ac:dyDescent="0.3">
      <c r="A12" s="2" t="s">
        <v>601</v>
      </c>
      <c r="B12" s="37" t="s">
        <v>326</v>
      </c>
    </row>
    <row r="13" spans="1:22" x14ac:dyDescent="0.3">
      <c r="A13" s="72" t="s">
        <v>579</v>
      </c>
      <c r="B13" s="72"/>
    </row>
    <row r="14" spans="1:22" x14ac:dyDescent="0.3">
      <c r="A14" s="38" t="s">
        <v>30</v>
      </c>
      <c r="B14" s="39">
        <f>V7/10^6</f>
        <v>27.792690942828756</v>
      </c>
    </row>
    <row r="15" spans="1:22" x14ac:dyDescent="0.3">
      <c r="A15" s="38" t="s">
        <v>28</v>
      </c>
      <c r="B15" s="39">
        <f t="shared" ref="B15:B16" si="5">V8/10^6</f>
        <v>9.4781298850081459</v>
      </c>
    </row>
    <row r="16" spans="1:22" x14ac:dyDescent="0.3">
      <c r="A16" s="38" t="s">
        <v>29</v>
      </c>
      <c r="B16" s="39">
        <f t="shared" si="5"/>
        <v>17.079797448174215</v>
      </c>
    </row>
    <row r="18" spans="1:22" x14ac:dyDescent="0.3">
      <c r="A18" s="2" t="s">
        <v>587</v>
      </c>
      <c r="B18" s="2">
        <v>2021</v>
      </c>
      <c r="C18" s="2">
        <v>2022</v>
      </c>
      <c r="D18" s="2">
        <v>2023</v>
      </c>
      <c r="E18" s="2">
        <v>2024</v>
      </c>
      <c r="F18" s="2">
        <v>2025</v>
      </c>
      <c r="G18" s="2">
        <v>2026</v>
      </c>
      <c r="H18" s="2">
        <v>2027</v>
      </c>
      <c r="I18" s="2">
        <v>2028</v>
      </c>
      <c r="J18" s="2">
        <v>2029</v>
      </c>
      <c r="K18" s="2">
        <v>2030</v>
      </c>
      <c r="L18" s="2">
        <v>2031</v>
      </c>
      <c r="M18" s="2">
        <v>2032</v>
      </c>
      <c r="N18" s="2">
        <v>2033</v>
      </c>
      <c r="O18" s="2">
        <v>2034</v>
      </c>
      <c r="P18" s="2">
        <v>2035</v>
      </c>
      <c r="Q18" s="2">
        <v>2036</v>
      </c>
      <c r="R18" s="2">
        <v>2037</v>
      </c>
      <c r="S18" s="2">
        <v>2038</v>
      </c>
      <c r="T18" s="2">
        <v>2039</v>
      </c>
      <c r="U18" s="2">
        <v>2040</v>
      </c>
      <c r="V18" s="2" t="s">
        <v>0</v>
      </c>
    </row>
    <row r="19" spans="1:22" x14ac:dyDescent="0.3">
      <c r="V19" s="37"/>
    </row>
    <row r="20" spans="1:22" x14ac:dyDescent="0.3">
      <c r="A20" t="s">
        <v>588</v>
      </c>
      <c r="B20" s="37">
        <f>VLOOKUP('Toll Revenue'!B18,'Gross Toll Revenue'!$Q$24:$S$43,3,FALSE)</f>
        <v>1700743.2</v>
      </c>
      <c r="C20" s="37">
        <f>VLOOKUP('Toll Revenue'!C18,'Gross Toll Revenue'!$Q$24:$S$43,3,FALSE)</f>
        <v>1874808.6</v>
      </c>
      <c r="D20" s="37">
        <f>VLOOKUP('Toll Revenue'!D18,'Gross Toll Revenue'!$Q$24:$S$43,3,FALSE)</f>
        <v>2065203.2</v>
      </c>
      <c r="E20" s="37">
        <f>VLOOKUP('Toll Revenue'!E18,'Gross Toll Revenue'!$Q$24:$S$43,3,FALSE)</f>
        <v>2273029.2000000002</v>
      </c>
      <c r="F20" s="37">
        <f>VLOOKUP('Toll Revenue'!F18,'Gross Toll Revenue'!$Q$24:$S$43,3,FALSE)</f>
        <v>2499157</v>
      </c>
      <c r="G20" s="37">
        <f>VLOOKUP('Toll Revenue'!G18,'Gross Toll Revenue'!$Q$24:$S$43,3,FALSE)</f>
        <v>2824866</v>
      </c>
      <c r="H20" s="37">
        <f>VLOOKUP('Toll Revenue'!H18,'Gross Toll Revenue'!$Q$24:$S$43,3,FALSE)</f>
        <v>3190957</v>
      </c>
      <c r="I20" s="37">
        <f>VLOOKUP('Toll Revenue'!I18,'Gross Toll Revenue'!$Q$24:$S$43,3,FALSE)</f>
        <v>3602352</v>
      </c>
      <c r="J20" s="37">
        <f>VLOOKUP('Toll Revenue'!J18,'Gross Toll Revenue'!$Q$24:$S$43,3,FALSE)</f>
        <v>4064466</v>
      </c>
      <c r="K20" s="37">
        <f>VLOOKUP('Toll Revenue'!K18,'Gross Toll Revenue'!$Q$24:$S$43,3,FALSE)</f>
        <v>4583232</v>
      </c>
      <c r="L20" s="37">
        <f>VLOOKUP('Toll Revenue'!L18,'Gross Toll Revenue'!$Q$24:$S$43,3,FALSE)</f>
        <v>5165572</v>
      </c>
      <c r="M20" s="37">
        <f>VLOOKUP('Toll Revenue'!M18,'Gross Toll Revenue'!$Q$24:$S$43,3,FALSE)</f>
        <v>5819016</v>
      </c>
      <c r="N20" s="37">
        <f>VLOOKUP('Toll Revenue'!N18,'Gross Toll Revenue'!$Q$24:$S$43,3,FALSE)</f>
        <v>6551960</v>
      </c>
      <c r="O20" s="37">
        <f>VLOOKUP('Toll Revenue'!O18,'Gross Toll Revenue'!$Q$24:$S$43,3,FALSE)</f>
        <v>7373716</v>
      </c>
      <c r="P20" s="37">
        <f>VLOOKUP('Toll Revenue'!P18,'Gross Toll Revenue'!$Q$24:$S$43,3,FALSE)</f>
        <v>8294319</v>
      </c>
      <c r="Q20" s="37">
        <f>VLOOKUP('Toll Revenue'!Q18,'Gross Toll Revenue'!$Q$24:$S$43,3,FALSE)</f>
        <v>9099275.6600189209</v>
      </c>
      <c r="R20" s="37">
        <f>VLOOKUP('Toll Revenue'!R18,'Gross Toll Revenue'!$Q$24:$S$43,3,FALSE)</f>
        <v>10044570.180007935</v>
      </c>
      <c r="S20" s="37">
        <f>VLOOKUP('Toll Revenue'!S18,'Gross Toll Revenue'!$Q$24:$S$43,3,FALSE)</f>
        <v>11047227.520004272</v>
      </c>
      <c r="T20" s="37">
        <f>VLOOKUP('Toll Revenue'!T18,'Gross Toll Revenue'!$Q$24:$S$43,3,FALSE)</f>
        <v>12107247.680007935</v>
      </c>
      <c r="U20" s="37">
        <f>VLOOKUP('Toll Revenue'!U18,'Gross Toll Revenue'!$Q$24:$S$43,3,FALSE)</f>
        <v>13224630.660003662</v>
      </c>
      <c r="V20" s="37">
        <f t="shared" ref="V20:V22" si="6">SUM(B20:U20)</f>
        <v>117406348.90004273</v>
      </c>
    </row>
    <row r="21" spans="1:22" x14ac:dyDescent="0.3">
      <c r="A21" t="s">
        <v>586</v>
      </c>
      <c r="B21" s="37">
        <f>B7</f>
        <v>582796.80895114748</v>
      </c>
      <c r="C21" s="37">
        <f t="shared" ref="C21:U21" si="7">C7</f>
        <v>626247.41558320087</v>
      </c>
      <c r="D21" s="37">
        <f t="shared" si="7"/>
        <v>672471.3528530614</v>
      </c>
      <c r="E21" s="37">
        <f t="shared" si="7"/>
        <v>721629.67154764594</v>
      </c>
      <c r="F21" s="37">
        <f t="shared" si="7"/>
        <v>773774.07816275849</v>
      </c>
      <c r="G21" s="37">
        <f t="shared" si="7"/>
        <v>838824.73734508816</v>
      </c>
      <c r="H21" s="37">
        <f t="shared" si="7"/>
        <v>932393.94834079011</v>
      </c>
      <c r="I21" s="37">
        <f t="shared" si="7"/>
        <v>1034025.746137297</v>
      </c>
      <c r="J21" s="37">
        <f t="shared" si="7"/>
        <v>1144337.1499974136</v>
      </c>
      <c r="K21" s="37">
        <f t="shared" si="7"/>
        <v>1263960.8989010816</v>
      </c>
      <c r="L21" s="37">
        <f t="shared" si="7"/>
        <v>1393660.5109712672</v>
      </c>
      <c r="M21" s="37">
        <f t="shared" si="7"/>
        <v>1534204.4677910667</v>
      </c>
      <c r="N21" s="37">
        <f t="shared" si="7"/>
        <v>1686329.7787866856</v>
      </c>
      <c r="O21" s="37">
        <f t="shared" si="7"/>
        <v>1850994.7551997935</v>
      </c>
      <c r="P21" s="37">
        <f t="shared" si="7"/>
        <v>2028846.7517513391</v>
      </c>
      <c r="Q21" s="37">
        <f t="shared" si="7"/>
        <v>2099231.9845828027</v>
      </c>
      <c r="R21" s="37">
        <f t="shared" si="7"/>
        <v>2120224.3044286305</v>
      </c>
      <c r="S21" s="37">
        <f t="shared" si="7"/>
        <v>2141426.547472917</v>
      </c>
      <c r="T21" s="37">
        <f t="shared" si="7"/>
        <v>2162840.8129476458</v>
      </c>
      <c r="U21" s="37">
        <f t="shared" si="7"/>
        <v>2184469.2210771223</v>
      </c>
      <c r="V21" s="37">
        <f t="shared" si="6"/>
        <v>27792690.942828756</v>
      </c>
    </row>
    <row r="22" spans="1:22" x14ac:dyDescent="0.3">
      <c r="A22" t="s">
        <v>589</v>
      </c>
      <c r="B22" s="88">
        <f>B20-B21</f>
        <v>1117946.3910488524</v>
      </c>
      <c r="C22" s="88">
        <f t="shared" ref="C22:U22" si="8">C20-C21</f>
        <v>1248561.1844167993</v>
      </c>
      <c r="D22" s="88">
        <f t="shared" si="8"/>
        <v>1392731.8471469386</v>
      </c>
      <c r="E22" s="88">
        <f t="shared" si="8"/>
        <v>1551399.5284523543</v>
      </c>
      <c r="F22" s="88">
        <f t="shared" si="8"/>
        <v>1725382.9218372414</v>
      </c>
      <c r="G22" s="88">
        <f t="shared" si="8"/>
        <v>1986041.2626549117</v>
      </c>
      <c r="H22" s="88">
        <f t="shared" si="8"/>
        <v>2258563.0516592097</v>
      </c>
      <c r="I22" s="88">
        <f t="shared" si="8"/>
        <v>2568326.2538627032</v>
      </c>
      <c r="J22" s="88">
        <f t="shared" si="8"/>
        <v>2920128.8500025864</v>
      </c>
      <c r="K22" s="88">
        <f t="shared" si="8"/>
        <v>3319271.1010989184</v>
      </c>
      <c r="L22" s="88">
        <f t="shared" si="8"/>
        <v>3771911.4890287328</v>
      </c>
      <c r="M22" s="88">
        <f t="shared" si="8"/>
        <v>4284811.5322089335</v>
      </c>
      <c r="N22" s="88">
        <f t="shared" si="8"/>
        <v>4865630.2212133147</v>
      </c>
      <c r="O22" s="88">
        <f t="shared" si="8"/>
        <v>5522721.2448002063</v>
      </c>
      <c r="P22" s="88">
        <f t="shared" si="8"/>
        <v>6265472.2482486609</v>
      </c>
      <c r="Q22" s="88">
        <f t="shared" si="8"/>
        <v>7000043.6754361186</v>
      </c>
      <c r="R22" s="88">
        <f t="shared" si="8"/>
        <v>7924345.8755793041</v>
      </c>
      <c r="S22" s="88">
        <f t="shared" si="8"/>
        <v>8905800.9725313559</v>
      </c>
      <c r="T22" s="88">
        <f t="shared" si="8"/>
        <v>9944406.8670602888</v>
      </c>
      <c r="U22" s="88">
        <f t="shared" si="8"/>
        <v>11040161.43892654</v>
      </c>
      <c r="V22" s="88">
        <f t="shared" si="6"/>
        <v>89613657.957213968</v>
      </c>
    </row>
    <row r="23" spans="1:22" x14ac:dyDescent="0.3">
      <c r="A23" t="s">
        <v>28</v>
      </c>
      <c r="B23" s="88">
        <f>B22/1.07^(B18-2016)</f>
        <v>797080.32622147631</v>
      </c>
      <c r="C23" s="88">
        <f t="shared" ref="C23" si="9">C22/1.07^(C18-2016)</f>
        <v>831969.03619526885</v>
      </c>
      <c r="D23" s="88">
        <f t="shared" ref="D23" si="10">D22/1.07^(D18-2016)</f>
        <v>867323.39832520578</v>
      </c>
      <c r="E23" s="88">
        <f t="shared" ref="E23" si="11">E22/1.07^(E18-2016)</f>
        <v>902928.65037717752</v>
      </c>
      <c r="F23" s="88">
        <f t="shared" ref="F23" si="12">F22/1.07^(F18-2016)</f>
        <v>938493.99006570317</v>
      </c>
      <c r="G23" s="88">
        <f t="shared" ref="G23" si="13">G22/1.07^(G18-2016)</f>
        <v>1009602.6700209655</v>
      </c>
      <c r="H23" s="88">
        <f t="shared" ref="H23" si="14">H22/1.07^(H18-2016)</f>
        <v>1073027.0360304553</v>
      </c>
      <c r="I23" s="88">
        <f t="shared" ref="I23" si="15">I22/1.07^(I18-2016)</f>
        <v>1140367.571946997</v>
      </c>
      <c r="J23" s="88">
        <f t="shared" ref="J23" si="16">J22/1.07^(J18-2016)</f>
        <v>1211749.6560047136</v>
      </c>
      <c r="K23" s="88">
        <f t="shared" ref="K23" si="17">K22/1.07^(K18-2016)</f>
        <v>1287270.5606167207</v>
      </c>
      <c r="L23" s="88">
        <f t="shared" ref="L23" si="18">L22/1.07^(L18-2016)</f>
        <v>1367114.3056417501</v>
      </c>
      <c r="M23" s="88">
        <f t="shared" ref="M23" si="19">M22/1.07^(M18-2016)</f>
        <v>1451413.9109970173</v>
      </c>
      <c r="N23" s="88">
        <f t="shared" ref="N23" si="20">N22/1.07^(N18-2016)</f>
        <v>1540333.9215043585</v>
      </c>
      <c r="O23" s="88">
        <f t="shared" ref="O23" si="21">O22/1.07^(O18-2016)</f>
        <v>1633973.9362390812</v>
      </c>
      <c r="P23" s="88">
        <f t="shared" ref="P23" si="22">P22/1.07^(P18-2016)</f>
        <v>1732455.2868889139</v>
      </c>
      <c r="Q23" s="88">
        <f t="shared" ref="Q23" si="23">Q22/1.07^(Q18-2016)</f>
        <v>1808944.3062597301</v>
      </c>
      <c r="R23" s="88">
        <f t="shared" ref="R23" si="24">R22/1.07^(R18-2016)</f>
        <v>1913833.2328218662</v>
      </c>
      <c r="S23" s="88">
        <f t="shared" ref="S23" si="25">S22/1.07^(S18-2016)</f>
        <v>2010156.5259676259</v>
      </c>
      <c r="T23" s="88">
        <f t="shared" ref="T23" si="26">T22/1.07^(T18-2016)</f>
        <v>2097741.6353230928</v>
      </c>
      <c r="U23" s="88">
        <f t="shared" ref="U23" si="27">U22/1.07^(U18-2016)</f>
        <v>2176530.5113734072</v>
      </c>
      <c r="V23" s="88">
        <f t="shared" ref="V23:V24" si="28">SUM(B23:U23)</f>
        <v>27792310.468821526</v>
      </c>
    </row>
    <row r="24" spans="1:22" x14ac:dyDescent="0.3">
      <c r="A24" t="s">
        <v>29</v>
      </c>
      <c r="B24" s="88">
        <f>B22/1.03^(B18-2016)</f>
        <v>964350.37738931389</v>
      </c>
      <c r="C24" s="88">
        <f t="shared" ref="C24:U24" si="29">C22/1.03^(C18-2016)</f>
        <v>1045650.3354553664</v>
      </c>
      <c r="D24" s="88">
        <f t="shared" si="29"/>
        <v>1132418.4424927251</v>
      </c>
      <c r="E24" s="88">
        <f t="shared" si="29"/>
        <v>1224689.1138705739</v>
      </c>
      <c r="F24" s="88">
        <f t="shared" si="29"/>
        <v>1322362.3409959981</v>
      </c>
      <c r="G24" s="88">
        <f t="shared" si="29"/>
        <v>1477801.2182753286</v>
      </c>
      <c r="H24" s="88">
        <f t="shared" si="29"/>
        <v>1631634.0030584426</v>
      </c>
      <c r="I24" s="88">
        <f t="shared" si="29"/>
        <v>1801372.3602306906</v>
      </c>
      <c r="J24" s="88">
        <f t="shared" si="29"/>
        <v>1988465.6533619987</v>
      </c>
      <c r="K24" s="88">
        <f t="shared" si="29"/>
        <v>2194429.2272756691</v>
      </c>
      <c r="L24" s="88">
        <f t="shared" si="29"/>
        <v>2421046.4537560353</v>
      </c>
      <c r="M24" s="88">
        <f t="shared" si="29"/>
        <v>2670152.8876616894</v>
      </c>
      <c r="N24" s="88">
        <f t="shared" si="29"/>
        <v>2943786.3032333879</v>
      </c>
      <c r="O24" s="88">
        <f t="shared" si="29"/>
        <v>3244016.6785635259</v>
      </c>
      <c r="P24" s="88">
        <f t="shared" si="29"/>
        <v>3573111.2745541078</v>
      </c>
      <c r="Q24" s="88">
        <f t="shared" si="29"/>
        <v>3875754.4613343771</v>
      </c>
      <c r="R24" s="88">
        <f t="shared" si="29"/>
        <v>4259726.3874706263</v>
      </c>
      <c r="S24" s="88">
        <f t="shared" si="29"/>
        <v>4647870.7419169517</v>
      </c>
      <c r="T24" s="88">
        <f t="shared" si="29"/>
        <v>5038748.9025670402</v>
      </c>
      <c r="U24" s="88">
        <f t="shared" si="29"/>
        <v>5431027.8664425081</v>
      </c>
      <c r="V24" s="88">
        <f t="shared" si="28"/>
        <v>52888415.02990637</v>
      </c>
    </row>
    <row r="27" spans="1:22" x14ac:dyDescent="0.3">
      <c r="A27" s="2" t="s">
        <v>587</v>
      </c>
      <c r="B27" s="37" t="s">
        <v>326</v>
      </c>
    </row>
    <row r="28" spans="1:22" x14ac:dyDescent="0.3">
      <c r="A28" s="72" t="s">
        <v>579</v>
      </c>
      <c r="B28" s="72"/>
    </row>
    <row r="29" spans="1:22" x14ac:dyDescent="0.3">
      <c r="A29" s="38" t="s">
        <v>30</v>
      </c>
      <c r="B29" s="39">
        <f>V22/10^6</f>
        <v>89.613657957213974</v>
      </c>
    </row>
    <row r="30" spans="1:22" x14ac:dyDescent="0.3">
      <c r="A30" s="38" t="s">
        <v>28</v>
      </c>
      <c r="B30" s="39">
        <f t="shared" ref="B30:B31" si="30">V23/10^6</f>
        <v>27.792310468821526</v>
      </c>
    </row>
    <row r="31" spans="1:22" x14ac:dyDescent="0.3">
      <c r="A31" s="38" t="s">
        <v>29</v>
      </c>
      <c r="B31" s="39">
        <f t="shared" si="30"/>
        <v>52.888415029906369</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8"/>
  <sheetViews>
    <sheetView showGridLines="0" zoomScaleNormal="100" zoomScaleSheetLayoutView="100" workbookViewId="0">
      <selection activeCell="A7" sqref="A7"/>
    </sheetView>
  </sheetViews>
  <sheetFormatPr defaultColWidth="10.33203125" defaultRowHeight="24" customHeight="1" x14ac:dyDescent="0.3"/>
  <cols>
    <col min="1" max="1" width="3.109375" style="268" customWidth="1"/>
    <col min="2" max="2" width="15.109375" style="268" customWidth="1"/>
    <col min="3" max="3" width="2" style="268" customWidth="1"/>
    <col min="4" max="4" width="18.44140625" style="268" hidden="1" customWidth="1"/>
    <col min="5" max="5" width="2.44140625" style="268" hidden="1" customWidth="1"/>
    <col min="6" max="6" width="15.109375" style="268" customWidth="1"/>
    <col min="7" max="7" width="2" style="268" customWidth="1"/>
    <col min="8" max="8" width="19.5546875" style="268" hidden="1" customWidth="1"/>
    <col min="9" max="9" width="2.44140625" style="268" hidden="1" customWidth="1"/>
    <col min="10" max="10" width="15.109375" style="268" customWidth="1"/>
    <col min="11" max="11" width="2" style="268" customWidth="1"/>
    <col min="12" max="12" width="15.109375" style="268" customWidth="1"/>
    <col min="13" max="13" width="16" style="268" customWidth="1"/>
    <col min="14" max="14" width="15.44140625" style="268" customWidth="1"/>
    <col min="15" max="15" width="15.88671875" style="268" customWidth="1"/>
    <col min="16" max="16" width="10.33203125" style="268"/>
    <col min="17" max="17" width="12.44140625" style="268" bestFit="1" customWidth="1"/>
    <col min="18" max="18" width="10.33203125" style="268"/>
    <col min="19" max="19" width="15.88671875" style="268" bestFit="1" customWidth="1"/>
    <col min="20" max="20" width="11" style="268" bestFit="1" customWidth="1"/>
    <col min="21" max="21" width="16.88671875" style="268" bestFit="1" customWidth="1"/>
    <col min="22" max="22" width="13.88671875" style="268" bestFit="1" customWidth="1"/>
    <col min="23" max="16384" width="10.33203125" style="268"/>
  </cols>
  <sheetData>
    <row r="1" spans="1:25" ht="16.5" customHeight="1" x14ac:dyDescent="0.3">
      <c r="B1" s="266"/>
      <c r="C1" s="267"/>
      <c r="L1" s="269"/>
    </row>
    <row r="2" spans="1:25" ht="15.9" customHeight="1" x14ac:dyDescent="0.3">
      <c r="B2" s="473" t="s">
        <v>564</v>
      </c>
      <c r="C2" s="474"/>
      <c r="D2" s="474"/>
      <c r="E2" s="474"/>
      <c r="F2" s="474"/>
      <c r="G2" s="474"/>
      <c r="H2" s="474"/>
      <c r="I2" s="474"/>
      <c r="J2" s="474"/>
      <c r="K2" s="474"/>
      <c r="L2" s="474"/>
    </row>
    <row r="3" spans="1:25" ht="15.9" customHeight="1" x14ac:dyDescent="0.3">
      <c r="B3" s="473" t="s">
        <v>565</v>
      </c>
      <c r="C3" s="474"/>
      <c r="D3" s="474"/>
      <c r="E3" s="474"/>
      <c r="F3" s="474"/>
      <c r="G3" s="474"/>
      <c r="H3" s="474"/>
      <c r="I3" s="474"/>
      <c r="J3" s="474"/>
      <c r="K3" s="474"/>
      <c r="L3" s="474"/>
    </row>
    <row r="4" spans="1:25" ht="18.75" customHeight="1" x14ac:dyDescent="0.3">
      <c r="B4" s="475" t="s">
        <v>566</v>
      </c>
      <c r="C4" s="476"/>
      <c r="D4" s="476"/>
      <c r="E4" s="476"/>
      <c r="F4" s="476"/>
      <c r="G4" s="476"/>
      <c r="H4" s="476"/>
      <c r="I4" s="476"/>
      <c r="J4" s="476"/>
      <c r="K4" s="476"/>
      <c r="L4" s="476"/>
    </row>
    <row r="5" spans="1:25" ht="18.75" customHeight="1" x14ac:dyDescent="0.3">
      <c r="B5" s="475" t="s">
        <v>567</v>
      </c>
      <c r="C5" s="476"/>
      <c r="D5" s="476"/>
      <c r="E5" s="476"/>
      <c r="F5" s="476"/>
      <c r="G5" s="476"/>
      <c r="H5" s="476"/>
      <c r="I5" s="476"/>
      <c r="J5" s="476"/>
      <c r="K5" s="476"/>
      <c r="L5" s="476"/>
    </row>
    <row r="6" spans="1:25" ht="15.6" x14ac:dyDescent="0.3">
      <c r="A6" s="268" t="s">
        <v>690</v>
      </c>
      <c r="B6" s="272"/>
      <c r="C6" s="271"/>
      <c r="D6" s="271"/>
      <c r="E6" s="271"/>
      <c r="F6" s="271"/>
      <c r="G6" s="271"/>
      <c r="H6" s="271"/>
      <c r="I6" s="271"/>
      <c r="J6" s="271"/>
      <c r="K6" s="271"/>
      <c r="L6" s="271"/>
    </row>
    <row r="7" spans="1:25" ht="15.6" x14ac:dyDescent="0.3">
      <c r="B7" s="272"/>
      <c r="C7" s="271"/>
      <c r="D7" s="271"/>
      <c r="E7" s="271"/>
      <c r="F7" s="271"/>
      <c r="G7" s="271"/>
      <c r="H7" s="271"/>
      <c r="I7" s="271"/>
      <c r="J7" s="271"/>
      <c r="K7" s="271"/>
      <c r="L7" s="271"/>
    </row>
    <row r="8" spans="1:25" ht="15.6" x14ac:dyDescent="0.3">
      <c r="B8" s="272"/>
      <c r="C8" s="271"/>
      <c r="D8" s="271"/>
      <c r="E8" s="271"/>
      <c r="F8" s="271"/>
      <c r="G8" s="271"/>
      <c r="H8" s="271"/>
      <c r="I8" s="271"/>
      <c r="J8" s="271"/>
      <c r="K8" s="271"/>
      <c r="L8" s="271"/>
    </row>
    <row r="9" spans="1:25" ht="15.6" x14ac:dyDescent="0.3">
      <c r="B9" s="272"/>
      <c r="C9" s="271"/>
      <c r="D9" s="271"/>
      <c r="E9" s="271"/>
      <c r="F9" s="271"/>
      <c r="G9" s="271"/>
      <c r="H9" s="271"/>
      <c r="I9" s="271"/>
      <c r="J9" s="271"/>
      <c r="K9" s="271"/>
      <c r="L9" s="271"/>
    </row>
    <row r="10" spans="1:25" ht="15.9" customHeight="1" x14ac:dyDescent="0.3">
      <c r="B10" s="270"/>
      <c r="C10" s="273"/>
      <c r="D10" s="274"/>
      <c r="E10" s="274"/>
      <c r="F10" s="274"/>
      <c r="G10" s="274"/>
      <c r="H10" s="274"/>
      <c r="I10" s="274"/>
      <c r="J10" s="274"/>
      <c r="K10" s="274"/>
      <c r="L10" s="274"/>
    </row>
    <row r="11" spans="1:25" ht="15.9" customHeight="1" x14ac:dyDescent="0.3">
      <c r="B11" s="270"/>
      <c r="C11" s="270"/>
      <c r="D11" s="275" t="s">
        <v>568</v>
      </c>
      <c r="E11" s="275"/>
      <c r="F11" s="274"/>
      <c r="G11" s="275"/>
      <c r="H11" s="275" t="s">
        <v>30</v>
      </c>
      <c r="I11" s="270"/>
      <c r="J11" s="276" t="s">
        <v>569</v>
      </c>
      <c r="K11" s="274"/>
      <c r="L11" s="274" t="s">
        <v>538</v>
      </c>
    </row>
    <row r="12" spans="1:25" ht="38.25" customHeight="1" x14ac:dyDescent="0.3">
      <c r="B12" s="277" t="s">
        <v>570</v>
      </c>
      <c r="C12" s="270"/>
      <c r="D12" s="278"/>
      <c r="E12" s="275"/>
      <c r="F12" s="277" t="s">
        <v>571</v>
      </c>
      <c r="G12" s="275"/>
      <c r="H12" s="278"/>
      <c r="I12" s="270"/>
      <c r="J12" s="277" t="s">
        <v>572</v>
      </c>
      <c r="K12" s="277"/>
      <c r="L12" s="308" t="s">
        <v>312</v>
      </c>
      <c r="M12" s="309" t="s">
        <v>590</v>
      </c>
      <c r="N12" s="309" t="s">
        <v>591</v>
      </c>
      <c r="O12" s="309" t="s">
        <v>592</v>
      </c>
      <c r="P12" s="310" t="s">
        <v>593</v>
      </c>
      <c r="Q12" s="310" t="s">
        <v>594</v>
      </c>
      <c r="R12" s="310"/>
      <c r="S12" s="310" t="s">
        <v>595</v>
      </c>
      <c r="T12" s="310"/>
      <c r="U12" s="310" t="s">
        <v>596</v>
      </c>
      <c r="V12" s="310" t="s">
        <v>597</v>
      </c>
      <c r="W12" s="311" t="s">
        <v>598</v>
      </c>
      <c r="X12" s="312"/>
      <c r="Y12" s="313"/>
    </row>
    <row r="13" spans="1:25" ht="15.9" hidden="1" customHeight="1" thickBot="1" x14ac:dyDescent="0.35">
      <c r="B13" s="274">
        <v>2010</v>
      </c>
      <c r="C13" s="270"/>
      <c r="D13" s="279"/>
      <c r="E13" s="280"/>
      <c r="F13" s="279"/>
      <c r="G13" s="270"/>
      <c r="H13" s="279"/>
      <c r="I13" s="270"/>
      <c r="J13" s="281"/>
      <c r="K13" s="270"/>
      <c r="L13" s="314"/>
      <c r="M13" s="315"/>
      <c r="N13" s="315"/>
      <c r="O13" s="315"/>
      <c r="P13" s="315"/>
      <c r="Q13" s="315"/>
      <c r="R13" s="315"/>
      <c r="S13" s="315"/>
      <c r="T13" s="315"/>
      <c r="U13" s="315"/>
      <c r="V13" s="315"/>
      <c r="W13" s="316"/>
      <c r="X13" s="317"/>
      <c r="Y13" s="318"/>
    </row>
    <row r="14" spans="1:25" ht="15.9" hidden="1" customHeight="1" thickBot="1" x14ac:dyDescent="0.35">
      <c r="B14" s="282">
        <v>2011</v>
      </c>
      <c r="C14" s="270"/>
      <c r="D14" s="280"/>
      <c r="E14" s="283"/>
      <c r="F14" s="280"/>
      <c r="G14" s="275"/>
      <c r="H14" s="280"/>
      <c r="I14" s="275"/>
      <c r="J14" s="284"/>
      <c r="K14" s="275"/>
      <c r="L14" s="319"/>
      <c r="M14" s="315"/>
      <c r="N14" s="315"/>
      <c r="O14" s="315"/>
      <c r="P14" s="315"/>
      <c r="Q14" s="315"/>
      <c r="R14" s="315"/>
      <c r="S14" s="315"/>
      <c r="T14" s="315"/>
      <c r="U14" s="315"/>
      <c r="V14" s="315"/>
      <c r="W14" s="316"/>
      <c r="X14" s="317"/>
      <c r="Y14" s="318"/>
    </row>
    <row r="15" spans="1:25" ht="15.9" hidden="1" customHeight="1" thickBot="1" x14ac:dyDescent="0.35">
      <c r="B15" s="282">
        <v>2012</v>
      </c>
      <c r="C15" s="270"/>
      <c r="D15" s="280"/>
      <c r="E15" s="283"/>
      <c r="F15" s="280"/>
      <c r="G15" s="275"/>
      <c r="H15" s="280"/>
      <c r="I15" s="275"/>
      <c r="J15" s="284"/>
      <c r="K15" s="275"/>
      <c r="L15" s="320"/>
      <c r="M15" s="315"/>
      <c r="N15" s="315"/>
      <c r="O15" s="315"/>
      <c r="P15" s="315"/>
      <c r="Q15" s="315"/>
      <c r="R15" s="315"/>
      <c r="S15" s="315"/>
      <c r="T15" s="315"/>
      <c r="U15" s="315"/>
      <c r="V15" s="315"/>
      <c r="W15" s="316"/>
      <c r="X15" s="317"/>
      <c r="Y15" s="318"/>
    </row>
    <row r="16" spans="1:25" ht="15.9" hidden="1" customHeight="1" thickBot="1" x14ac:dyDescent="0.35">
      <c r="B16" s="282">
        <v>2013</v>
      </c>
      <c r="C16" s="270"/>
      <c r="D16" s="280"/>
      <c r="E16" s="283"/>
      <c r="F16" s="280"/>
      <c r="G16" s="275"/>
      <c r="H16" s="280"/>
      <c r="I16" s="275"/>
      <c r="J16" s="284"/>
      <c r="K16" s="275"/>
      <c r="L16" s="320"/>
      <c r="M16" s="315"/>
      <c r="N16" s="315"/>
      <c r="O16" s="315"/>
      <c r="P16" s="315"/>
      <c r="Q16" s="315"/>
      <c r="R16" s="315"/>
      <c r="S16" s="315"/>
      <c r="T16" s="315"/>
      <c r="U16" s="315"/>
      <c r="V16" s="315"/>
      <c r="W16" s="316"/>
      <c r="X16" s="317"/>
      <c r="Y16" s="318"/>
    </row>
    <row r="17" spans="2:25" ht="15.9" hidden="1" customHeight="1" x14ac:dyDescent="0.3">
      <c r="B17" s="282">
        <v>2014</v>
      </c>
      <c r="C17" s="270"/>
      <c r="D17" s="280"/>
      <c r="E17" s="283"/>
      <c r="F17" s="280"/>
      <c r="G17" s="275"/>
      <c r="H17" s="280"/>
      <c r="I17" s="275"/>
      <c r="J17" s="284"/>
      <c r="K17" s="275"/>
      <c r="L17" s="320"/>
      <c r="M17" s="315"/>
      <c r="N17" s="315"/>
      <c r="O17" s="315"/>
      <c r="P17" s="315"/>
      <c r="Q17" s="315"/>
      <c r="R17" s="315"/>
      <c r="S17" s="315"/>
      <c r="T17" s="315"/>
      <c r="U17" s="315"/>
      <c r="V17" s="315"/>
      <c r="W17" s="316"/>
      <c r="X17" s="317"/>
      <c r="Y17" s="318"/>
    </row>
    <row r="18" spans="2:25" s="289" customFormat="1" ht="15.9" customHeight="1" x14ac:dyDescent="0.3">
      <c r="B18" s="270">
        <v>2015</v>
      </c>
      <c r="C18" s="285"/>
      <c r="D18" s="286">
        <v>4068000</v>
      </c>
      <c r="E18" s="287"/>
      <c r="F18" s="286">
        <v>6109000</v>
      </c>
      <c r="G18" s="287"/>
      <c r="H18" s="286">
        <v>7519000</v>
      </c>
      <c r="I18" s="270"/>
      <c r="J18" s="288">
        <v>3707000</v>
      </c>
      <c r="K18" s="270"/>
      <c r="L18" s="321">
        <v>0.60676411374255168</v>
      </c>
      <c r="M18" s="322">
        <v>20.2</v>
      </c>
      <c r="N18" s="323">
        <f t="shared" ref="N18:N38" si="0">(M18*J18)/100</f>
        <v>748814</v>
      </c>
      <c r="O18" s="323">
        <f t="shared" ref="O18:O38" si="1">N18+0.05*J18</f>
        <v>934164</v>
      </c>
      <c r="P18" s="324">
        <f>(20.2-14.3)/10</f>
        <v>0.58999999999999986</v>
      </c>
      <c r="Q18" s="324"/>
      <c r="R18" s="324"/>
      <c r="S18" s="324"/>
      <c r="T18" s="324"/>
      <c r="U18" s="324"/>
      <c r="V18" s="324"/>
      <c r="W18" s="325"/>
      <c r="X18" s="326"/>
      <c r="Y18" s="327"/>
    </row>
    <row r="19" spans="2:25" ht="15.9" customHeight="1" x14ac:dyDescent="0.3">
      <c r="B19" s="275">
        <v>2016</v>
      </c>
      <c r="C19" s="285"/>
      <c r="D19" s="287">
        <v>4149000</v>
      </c>
      <c r="E19" s="287"/>
      <c r="F19" s="287">
        <v>6618000</v>
      </c>
      <c r="G19" s="290"/>
      <c r="H19" s="287">
        <v>7857000</v>
      </c>
      <c r="I19" s="275"/>
      <c r="J19" s="287">
        <v>4201000</v>
      </c>
      <c r="K19" s="275"/>
      <c r="L19" s="328">
        <v>0.6347839226352372</v>
      </c>
      <c r="M19" s="329">
        <f t="shared" ref="M19:M28" si="2">M18-$P$18</f>
        <v>19.61</v>
      </c>
      <c r="N19" s="323">
        <f t="shared" si="0"/>
        <v>823816.1</v>
      </c>
      <c r="O19" s="323">
        <f t="shared" si="1"/>
        <v>1033866.1</v>
      </c>
      <c r="P19" s="315"/>
      <c r="Q19" s="315"/>
      <c r="R19" s="315"/>
      <c r="S19" s="315"/>
      <c r="T19" s="315"/>
      <c r="U19" s="315"/>
      <c r="V19" s="315"/>
      <c r="W19" s="316"/>
      <c r="X19" s="317"/>
      <c r="Y19" s="318"/>
    </row>
    <row r="20" spans="2:25" ht="15.9" customHeight="1" x14ac:dyDescent="0.3">
      <c r="B20" s="275">
        <v>2017</v>
      </c>
      <c r="C20" s="285"/>
      <c r="D20" s="287">
        <v>4232000</v>
      </c>
      <c r="E20" s="287"/>
      <c r="F20" s="287">
        <v>7169000</v>
      </c>
      <c r="G20" s="287"/>
      <c r="H20" s="287">
        <v>8216000</v>
      </c>
      <c r="I20" s="283"/>
      <c r="J20" s="287">
        <v>4761000</v>
      </c>
      <c r="K20" s="283"/>
      <c r="L20" s="328">
        <v>0.6641093597433394</v>
      </c>
      <c r="M20" s="329">
        <f t="shared" si="2"/>
        <v>19.02</v>
      </c>
      <c r="N20" s="323">
        <f t="shared" si="0"/>
        <v>905542.2</v>
      </c>
      <c r="O20" s="323">
        <f t="shared" si="1"/>
        <v>1143592.2</v>
      </c>
      <c r="P20" s="315"/>
      <c r="Q20" s="315"/>
      <c r="R20" s="315"/>
      <c r="S20" s="315"/>
      <c r="T20" s="315"/>
      <c r="U20" s="315"/>
      <c r="V20" s="315"/>
      <c r="W20" s="316"/>
      <c r="X20" s="317"/>
      <c r="Y20" s="318"/>
    </row>
    <row r="21" spans="2:25" ht="15.9" customHeight="1" x14ac:dyDescent="0.3">
      <c r="B21" s="275">
        <v>2018</v>
      </c>
      <c r="C21" s="283"/>
      <c r="D21" s="287">
        <v>4316000</v>
      </c>
      <c r="E21" s="287"/>
      <c r="F21" s="287">
        <v>7766000</v>
      </c>
      <c r="G21" s="287"/>
      <c r="H21" s="287">
        <v>8597000</v>
      </c>
      <c r="I21" s="283"/>
      <c r="J21" s="287">
        <v>5395000</v>
      </c>
      <c r="K21" s="283"/>
      <c r="L21" s="328">
        <v>0.69469482359000767</v>
      </c>
      <c r="M21" s="329">
        <f t="shared" si="2"/>
        <v>18.43</v>
      </c>
      <c r="N21" s="323">
        <f t="shared" si="0"/>
        <v>994298.5</v>
      </c>
      <c r="O21" s="323">
        <f t="shared" si="1"/>
        <v>1264048.5</v>
      </c>
      <c r="P21" s="315"/>
      <c r="Q21" s="315"/>
      <c r="R21" s="315"/>
      <c r="S21" s="315"/>
      <c r="T21" s="315"/>
      <c r="U21" s="315"/>
      <c r="V21" s="315"/>
      <c r="W21" s="316"/>
      <c r="X21" s="317"/>
      <c r="Y21" s="318"/>
    </row>
    <row r="22" spans="2:25" ht="15.9" customHeight="1" x14ac:dyDescent="0.3">
      <c r="B22" s="275">
        <v>2019</v>
      </c>
      <c r="C22" s="283"/>
      <c r="D22" s="287">
        <v>4402000</v>
      </c>
      <c r="E22" s="287"/>
      <c r="F22" s="287">
        <v>8412000</v>
      </c>
      <c r="G22" s="287"/>
      <c r="H22" s="287">
        <v>9002000</v>
      </c>
      <c r="I22" s="280"/>
      <c r="J22" s="287">
        <v>6114000</v>
      </c>
      <c r="K22" s="280"/>
      <c r="L22" s="328">
        <v>0.72681883024251071</v>
      </c>
      <c r="M22" s="329">
        <f t="shared" si="2"/>
        <v>17.84</v>
      </c>
      <c r="N22" s="323">
        <f t="shared" si="0"/>
        <v>1090737.6000000001</v>
      </c>
      <c r="O22" s="323">
        <f t="shared" si="1"/>
        <v>1396437.6</v>
      </c>
      <c r="P22" s="315"/>
      <c r="Q22" s="315"/>
      <c r="R22" s="315"/>
      <c r="S22" s="315"/>
      <c r="T22" s="315"/>
      <c r="U22" s="315"/>
      <c r="V22" s="330">
        <f>SUM(U24:U43)</f>
        <v>73992095.818681717</v>
      </c>
      <c r="W22" s="316"/>
      <c r="X22" s="317"/>
      <c r="Y22" s="318"/>
    </row>
    <row r="23" spans="2:25" s="289" customFormat="1" ht="15.9" customHeight="1" x14ac:dyDescent="0.3">
      <c r="B23" s="275">
        <v>2020</v>
      </c>
      <c r="C23" s="273"/>
      <c r="D23" s="287">
        <v>4490000</v>
      </c>
      <c r="E23" s="287"/>
      <c r="F23" s="287">
        <v>9112000</v>
      </c>
      <c r="G23" s="287"/>
      <c r="H23" s="287">
        <v>9433000</v>
      </c>
      <c r="I23" s="280"/>
      <c r="J23" s="287">
        <v>6929000</v>
      </c>
      <c r="K23" s="280"/>
      <c r="L23" s="328">
        <v>0.76042581211589111</v>
      </c>
      <c r="M23" s="329">
        <f t="shared" si="2"/>
        <v>17.25</v>
      </c>
      <c r="N23" s="323">
        <f t="shared" si="0"/>
        <v>1195252.5</v>
      </c>
      <c r="O23" s="323">
        <f t="shared" si="1"/>
        <v>1541702.5</v>
      </c>
      <c r="P23" s="324"/>
      <c r="Q23" s="324"/>
      <c r="R23" s="324"/>
      <c r="S23" s="324"/>
      <c r="T23" s="322" t="s">
        <v>599</v>
      </c>
      <c r="U23" s="324"/>
      <c r="V23" s="324"/>
      <c r="W23" s="325"/>
      <c r="X23" s="326"/>
      <c r="Y23" s="327"/>
    </row>
    <row r="24" spans="2:25" ht="15.9" customHeight="1" x14ac:dyDescent="0.3">
      <c r="B24" s="331">
        <v>2021</v>
      </c>
      <c r="C24" s="332"/>
      <c r="D24" s="333">
        <v>4580000</v>
      </c>
      <c r="E24" s="333"/>
      <c r="F24" s="333">
        <v>9870000</v>
      </c>
      <c r="G24" s="333"/>
      <c r="H24" s="333">
        <v>9892000</v>
      </c>
      <c r="I24" s="334"/>
      <c r="J24" s="333">
        <v>7852000</v>
      </c>
      <c r="K24" s="334"/>
      <c r="L24" s="335">
        <v>0.79554204660587635</v>
      </c>
      <c r="M24" s="336">
        <f t="shared" si="2"/>
        <v>16.66</v>
      </c>
      <c r="N24" s="337">
        <f t="shared" si="0"/>
        <v>1308143.2</v>
      </c>
      <c r="O24" s="337">
        <f t="shared" si="1"/>
        <v>1700743.2</v>
      </c>
      <c r="P24" s="315"/>
      <c r="Q24" s="315">
        <v>2021</v>
      </c>
      <c r="R24" s="315"/>
      <c r="S24" s="330">
        <f>O24</f>
        <v>1700743.2</v>
      </c>
      <c r="T24" s="329">
        <v>1</v>
      </c>
      <c r="U24" s="330">
        <f>S24</f>
        <v>1700743.2</v>
      </c>
      <c r="V24" s="315"/>
      <c r="W24" s="316"/>
      <c r="X24" s="317"/>
      <c r="Y24" s="318"/>
    </row>
    <row r="25" spans="2:25" ht="15.75" customHeight="1" x14ac:dyDescent="0.3">
      <c r="B25" s="275">
        <v>2022</v>
      </c>
      <c r="C25" s="283"/>
      <c r="D25" s="287">
        <v>4671000</v>
      </c>
      <c r="E25" s="287"/>
      <c r="F25" s="287">
        <v>10691000</v>
      </c>
      <c r="G25" s="287"/>
      <c r="H25" s="287">
        <v>10379000</v>
      </c>
      <c r="I25" s="280"/>
      <c r="J25" s="287">
        <v>8898000</v>
      </c>
      <c r="K25" s="280"/>
      <c r="L25" s="328">
        <v>0.83228884108128331</v>
      </c>
      <c r="M25" s="329">
        <f t="shared" si="2"/>
        <v>16.07</v>
      </c>
      <c r="N25" s="323">
        <f t="shared" si="0"/>
        <v>1429908.6</v>
      </c>
      <c r="O25" s="323">
        <f t="shared" si="1"/>
        <v>1874808.6</v>
      </c>
      <c r="P25" s="315"/>
      <c r="Q25" s="315">
        <v>2022</v>
      </c>
      <c r="R25" s="315"/>
      <c r="S25" s="330">
        <f t="shared" ref="S25:S38" si="3">O25</f>
        <v>1874808.6</v>
      </c>
      <c r="T25" s="329">
        <v>2</v>
      </c>
      <c r="U25" s="338">
        <f>S25/(1.035)^T25</f>
        <v>1750153.8892389557</v>
      </c>
      <c r="V25" s="315"/>
      <c r="W25" s="316"/>
      <c r="X25" s="317"/>
      <c r="Y25" s="318"/>
    </row>
    <row r="26" spans="2:25" ht="15.9" customHeight="1" x14ac:dyDescent="0.3">
      <c r="B26" s="275">
        <v>2023</v>
      </c>
      <c r="C26" s="283"/>
      <c r="D26" s="287">
        <v>4764000</v>
      </c>
      <c r="E26" s="287"/>
      <c r="F26" s="287">
        <v>11581000</v>
      </c>
      <c r="G26" s="287"/>
      <c r="H26" s="287">
        <v>10898000</v>
      </c>
      <c r="I26" s="280"/>
      <c r="J26" s="287">
        <v>10084000</v>
      </c>
      <c r="K26" s="280"/>
      <c r="L26" s="328">
        <v>0.8707365512477333</v>
      </c>
      <c r="M26" s="329">
        <f t="shared" si="2"/>
        <v>15.48</v>
      </c>
      <c r="N26" s="323">
        <f t="shared" si="0"/>
        <v>1561003.2</v>
      </c>
      <c r="O26" s="323">
        <f t="shared" si="1"/>
        <v>2065203.2</v>
      </c>
      <c r="P26" s="315"/>
      <c r="Q26" s="315">
        <v>2023</v>
      </c>
      <c r="R26" s="315"/>
      <c r="S26" s="330">
        <f t="shared" si="3"/>
        <v>2065203.2</v>
      </c>
      <c r="T26" s="329">
        <v>3</v>
      </c>
      <c r="U26" s="338">
        <f t="shared" ref="U26:U43" si="4">S26/(1.035)^T26</f>
        <v>1862694.961962258</v>
      </c>
      <c r="V26" s="315"/>
      <c r="W26" s="316"/>
      <c r="X26" s="317"/>
      <c r="Y26" s="318"/>
    </row>
    <row r="27" spans="2:25" ht="15.9" customHeight="1" x14ac:dyDescent="0.3">
      <c r="B27" s="275">
        <v>2024</v>
      </c>
      <c r="C27" s="283"/>
      <c r="D27" s="287">
        <v>4859000</v>
      </c>
      <c r="E27" s="287"/>
      <c r="F27" s="287">
        <v>12545000</v>
      </c>
      <c r="G27" s="287"/>
      <c r="H27" s="287">
        <v>11450000</v>
      </c>
      <c r="I27" s="280"/>
      <c r="J27" s="287">
        <v>11428000</v>
      </c>
      <c r="K27" s="280"/>
      <c r="L27" s="328">
        <v>0.91096054204862498</v>
      </c>
      <c r="M27" s="329">
        <f t="shared" si="2"/>
        <v>14.89</v>
      </c>
      <c r="N27" s="323">
        <f t="shared" si="0"/>
        <v>1701629.2</v>
      </c>
      <c r="O27" s="323">
        <f t="shared" si="1"/>
        <v>2273029.2000000002</v>
      </c>
      <c r="P27" s="315"/>
      <c r="Q27" s="315">
        <v>2024</v>
      </c>
      <c r="R27" s="315"/>
      <c r="S27" s="330">
        <f t="shared" si="3"/>
        <v>2273029.2000000002</v>
      </c>
      <c r="T27" s="329">
        <v>4</v>
      </c>
      <c r="U27" s="338">
        <f t="shared" si="4"/>
        <v>1980813.629671904</v>
      </c>
      <c r="V27" s="315"/>
      <c r="W27" s="316"/>
      <c r="X27" s="317"/>
      <c r="Y27" s="318"/>
    </row>
    <row r="28" spans="2:25" s="289" customFormat="1" ht="15.9" customHeight="1" x14ac:dyDescent="0.3">
      <c r="B28" s="270">
        <v>2025</v>
      </c>
      <c r="C28" s="273"/>
      <c r="D28" s="286">
        <v>4956000</v>
      </c>
      <c r="E28" s="286"/>
      <c r="F28" s="286">
        <v>13589000</v>
      </c>
      <c r="G28" s="286"/>
      <c r="H28" s="286">
        <v>12040000</v>
      </c>
      <c r="I28" s="279"/>
      <c r="J28" s="286">
        <v>12949000</v>
      </c>
      <c r="K28" s="279"/>
      <c r="L28" s="339">
        <v>0.95289414859377053</v>
      </c>
      <c r="M28" s="322">
        <f t="shared" si="2"/>
        <v>14.3</v>
      </c>
      <c r="N28" s="323">
        <f t="shared" si="0"/>
        <v>1851707</v>
      </c>
      <c r="O28" s="323">
        <f t="shared" si="1"/>
        <v>2499157</v>
      </c>
      <c r="P28" s="324">
        <f>(14.3-19.3)/10</f>
        <v>-0.5</v>
      </c>
      <c r="Q28" s="315">
        <v>2025</v>
      </c>
      <c r="R28" s="324"/>
      <c r="S28" s="330">
        <f t="shared" si="3"/>
        <v>2499157</v>
      </c>
      <c r="T28" s="329">
        <v>5</v>
      </c>
      <c r="U28" s="338">
        <f t="shared" si="4"/>
        <v>2104223.1337666488</v>
      </c>
      <c r="V28" s="324"/>
      <c r="W28" s="325"/>
      <c r="X28" s="326"/>
      <c r="Y28" s="327"/>
    </row>
    <row r="29" spans="2:25" ht="15.9" customHeight="1" x14ac:dyDescent="0.3">
      <c r="B29" s="275">
        <v>2026</v>
      </c>
      <c r="C29" s="283"/>
      <c r="D29" s="287">
        <v>5031000</v>
      </c>
      <c r="E29" s="287"/>
      <c r="F29" s="287">
        <v>14149000</v>
      </c>
      <c r="G29" s="287"/>
      <c r="H29" s="287">
        <v>12417000</v>
      </c>
      <c r="I29" s="280"/>
      <c r="J29" s="287">
        <v>14267000</v>
      </c>
      <c r="K29" s="280"/>
      <c r="L29" s="328">
        <v>1.0083398120008482</v>
      </c>
      <c r="M29" s="329">
        <f t="shared" ref="M29:M38" si="5">M28-P$28</f>
        <v>14.8</v>
      </c>
      <c r="N29" s="323">
        <f t="shared" si="0"/>
        <v>2111516</v>
      </c>
      <c r="O29" s="323">
        <f t="shared" si="1"/>
        <v>2824866</v>
      </c>
      <c r="P29" s="315"/>
      <c r="Q29" s="315">
        <v>2026</v>
      </c>
      <c r="R29" s="315"/>
      <c r="S29" s="330">
        <f t="shared" si="3"/>
        <v>2824866</v>
      </c>
      <c r="T29" s="329">
        <v>6</v>
      </c>
      <c r="U29" s="338">
        <f t="shared" si="4"/>
        <v>2298030.3110830644</v>
      </c>
      <c r="V29" s="315"/>
      <c r="W29" s="316"/>
      <c r="X29" s="317"/>
      <c r="Y29" s="318"/>
    </row>
    <row r="30" spans="2:25" ht="15.9" customHeight="1" x14ac:dyDescent="0.3">
      <c r="B30" s="275">
        <v>2027</v>
      </c>
      <c r="C30" s="283"/>
      <c r="D30" s="287">
        <v>5107000</v>
      </c>
      <c r="E30" s="287"/>
      <c r="F30" s="287">
        <v>14732000</v>
      </c>
      <c r="G30" s="287"/>
      <c r="H30" s="287">
        <v>12808000</v>
      </c>
      <c r="I30" s="280"/>
      <c r="J30" s="287">
        <v>15719000</v>
      </c>
      <c r="K30" s="280"/>
      <c r="L30" s="328">
        <v>1.0669970133043714</v>
      </c>
      <c r="M30" s="329">
        <f t="shared" si="5"/>
        <v>15.3</v>
      </c>
      <c r="N30" s="323">
        <f t="shared" si="0"/>
        <v>2405007</v>
      </c>
      <c r="O30" s="323">
        <f t="shared" si="1"/>
        <v>3190957</v>
      </c>
      <c r="P30" s="315"/>
      <c r="Q30" s="315">
        <v>2027</v>
      </c>
      <c r="R30" s="315"/>
      <c r="S30" s="330">
        <f t="shared" si="3"/>
        <v>3190957</v>
      </c>
      <c r="T30" s="329">
        <v>7</v>
      </c>
      <c r="U30" s="338">
        <f t="shared" si="4"/>
        <v>2508063.3579307576</v>
      </c>
      <c r="V30" s="315"/>
      <c r="W30" s="316"/>
      <c r="X30" s="317"/>
      <c r="Y30" s="318"/>
    </row>
    <row r="31" spans="2:25" ht="15.9" customHeight="1" x14ac:dyDescent="0.3">
      <c r="B31" s="275">
        <v>2028</v>
      </c>
      <c r="C31" s="283"/>
      <c r="D31" s="287">
        <v>5184000</v>
      </c>
      <c r="E31" s="287"/>
      <c r="F31" s="287">
        <v>15339000</v>
      </c>
      <c r="G31" s="287"/>
      <c r="H31" s="287">
        <v>13213000</v>
      </c>
      <c r="I31" s="280"/>
      <c r="J31" s="287">
        <v>17319000</v>
      </c>
      <c r="K31" s="280"/>
      <c r="L31" s="328">
        <v>1.1290827302953257</v>
      </c>
      <c r="M31" s="329">
        <f t="shared" si="5"/>
        <v>15.8</v>
      </c>
      <c r="N31" s="323">
        <f t="shared" si="0"/>
        <v>2736402</v>
      </c>
      <c r="O31" s="323">
        <f t="shared" si="1"/>
        <v>3602352</v>
      </c>
      <c r="P31" s="315"/>
      <c r="Q31" s="315">
        <v>2028</v>
      </c>
      <c r="R31" s="315"/>
      <c r="S31" s="330">
        <f t="shared" si="3"/>
        <v>3602352</v>
      </c>
      <c r="T31" s="329">
        <v>8</v>
      </c>
      <c r="U31" s="338">
        <f t="shared" si="4"/>
        <v>2735667.7383587225</v>
      </c>
      <c r="V31" s="315"/>
      <c r="W31" s="316"/>
      <c r="X31" s="317"/>
      <c r="Y31" s="318"/>
    </row>
    <row r="32" spans="2:25" ht="15.9" customHeight="1" x14ac:dyDescent="0.3">
      <c r="B32" s="275">
        <v>2029</v>
      </c>
      <c r="C32" s="283"/>
      <c r="D32" s="287">
        <v>5262000</v>
      </c>
      <c r="E32" s="287"/>
      <c r="F32" s="287">
        <v>15971000</v>
      </c>
      <c r="G32" s="287"/>
      <c r="H32" s="287">
        <v>13633000</v>
      </c>
      <c r="I32" s="280"/>
      <c r="J32" s="287">
        <v>19082000</v>
      </c>
      <c r="K32" s="280"/>
      <c r="L32" s="328">
        <v>1.1947905578861686</v>
      </c>
      <c r="M32" s="329">
        <f t="shared" si="5"/>
        <v>16.3</v>
      </c>
      <c r="N32" s="323">
        <f t="shared" si="0"/>
        <v>3110366</v>
      </c>
      <c r="O32" s="323">
        <f t="shared" si="1"/>
        <v>4064466</v>
      </c>
      <c r="P32" s="315"/>
      <c r="Q32" s="315">
        <v>2029</v>
      </c>
      <c r="R32" s="315"/>
      <c r="S32" s="330">
        <f t="shared" si="3"/>
        <v>4064466</v>
      </c>
      <c r="T32" s="329">
        <v>9</v>
      </c>
      <c r="U32" s="338">
        <f t="shared" si="4"/>
        <v>2982224.5896116323</v>
      </c>
      <c r="V32" s="315"/>
      <c r="W32" s="316"/>
      <c r="X32" s="317"/>
      <c r="Y32" s="318"/>
    </row>
    <row r="33" spans="2:25" s="289" customFormat="1" ht="15.9" customHeight="1" x14ac:dyDescent="0.3">
      <c r="B33" s="275">
        <v>2030</v>
      </c>
      <c r="C33" s="273"/>
      <c r="D33" s="287">
        <v>5341000</v>
      </c>
      <c r="E33" s="287"/>
      <c r="F33" s="287">
        <v>16629000</v>
      </c>
      <c r="G33" s="287"/>
      <c r="H33" s="287">
        <v>14069000</v>
      </c>
      <c r="I33" s="280"/>
      <c r="J33" s="287">
        <v>21024000</v>
      </c>
      <c r="K33" s="280"/>
      <c r="L33" s="328">
        <v>1.2642973119249503</v>
      </c>
      <c r="M33" s="329">
        <f t="shared" si="5"/>
        <v>16.8</v>
      </c>
      <c r="N33" s="323">
        <f t="shared" si="0"/>
        <v>3532032</v>
      </c>
      <c r="O33" s="323">
        <f t="shared" si="1"/>
        <v>4583232</v>
      </c>
      <c r="P33" s="324"/>
      <c r="Q33" s="315">
        <v>2030</v>
      </c>
      <c r="R33" s="324"/>
      <c r="S33" s="330">
        <f t="shared" si="3"/>
        <v>4583232</v>
      </c>
      <c r="T33" s="329">
        <v>10</v>
      </c>
      <c r="U33" s="338">
        <f t="shared" si="4"/>
        <v>3249139.3923966666</v>
      </c>
      <c r="V33" s="324"/>
      <c r="W33" s="325"/>
      <c r="X33" s="326"/>
      <c r="Y33" s="327"/>
    </row>
    <row r="34" spans="2:25" ht="15.9" customHeight="1" x14ac:dyDescent="0.3">
      <c r="B34" s="275">
        <v>2031</v>
      </c>
      <c r="C34" s="283"/>
      <c r="D34" s="287">
        <v>5421000</v>
      </c>
      <c r="E34" s="287"/>
      <c r="F34" s="287">
        <v>17314000</v>
      </c>
      <c r="G34" s="287"/>
      <c r="H34" s="287">
        <v>14521000</v>
      </c>
      <c r="I34" s="280"/>
      <c r="J34" s="287">
        <v>23164000</v>
      </c>
      <c r="K34" s="280"/>
      <c r="L34" s="328">
        <v>1.3378768626544992</v>
      </c>
      <c r="M34" s="329">
        <f t="shared" si="5"/>
        <v>17.3</v>
      </c>
      <c r="N34" s="323">
        <f t="shared" si="0"/>
        <v>4007372</v>
      </c>
      <c r="O34" s="323">
        <f t="shared" si="1"/>
        <v>5165572</v>
      </c>
      <c r="P34" s="315"/>
      <c r="Q34" s="315">
        <v>2031</v>
      </c>
      <c r="R34" s="315"/>
      <c r="S34" s="330">
        <f t="shared" si="3"/>
        <v>5165572</v>
      </c>
      <c r="T34" s="329">
        <v>11</v>
      </c>
      <c r="U34" s="338">
        <f t="shared" si="4"/>
        <v>3538136.4003598215</v>
      </c>
      <c r="V34" s="315"/>
      <c r="W34" s="316"/>
      <c r="X34" s="317"/>
      <c r="Y34" s="318"/>
    </row>
    <row r="35" spans="2:25" ht="15.9" customHeight="1" x14ac:dyDescent="0.3">
      <c r="B35" s="275">
        <v>2032</v>
      </c>
      <c r="C35" s="283"/>
      <c r="D35" s="287">
        <v>5503000</v>
      </c>
      <c r="E35" s="287"/>
      <c r="F35" s="287">
        <v>18027000</v>
      </c>
      <c r="G35" s="287"/>
      <c r="H35" s="287">
        <v>14991000</v>
      </c>
      <c r="I35" s="280"/>
      <c r="J35" s="287">
        <v>25522000</v>
      </c>
      <c r="K35" s="280"/>
      <c r="L35" s="328">
        <v>1.4157652410273478</v>
      </c>
      <c r="M35" s="329">
        <f t="shared" si="5"/>
        <v>17.8</v>
      </c>
      <c r="N35" s="323">
        <f t="shared" si="0"/>
        <v>4542916</v>
      </c>
      <c r="O35" s="323">
        <f t="shared" si="1"/>
        <v>5819016</v>
      </c>
      <c r="P35" s="315"/>
      <c r="Q35" s="315">
        <v>2032</v>
      </c>
      <c r="R35" s="315"/>
      <c r="S35" s="330">
        <f t="shared" si="3"/>
        <v>5819016</v>
      </c>
      <c r="T35" s="329">
        <v>12</v>
      </c>
      <c r="U35" s="338">
        <f t="shared" si="4"/>
        <v>3850927.601277214</v>
      </c>
      <c r="V35" s="315"/>
      <c r="W35" s="316"/>
      <c r="X35" s="317"/>
      <c r="Y35" s="318"/>
    </row>
    <row r="36" spans="2:25" ht="15.9" customHeight="1" x14ac:dyDescent="0.3">
      <c r="B36" s="275">
        <v>2033</v>
      </c>
      <c r="C36" s="283"/>
      <c r="D36" s="287">
        <v>5586000</v>
      </c>
      <c r="E36" s="287"/>
      <c r="F36" s="287">
        <v>18770000</v>
      </c>
      <c r="G36" s="287"/>
      <c r="H36" s="287">
        <v>15478000</v>
      </c>
      <c r="I36" s="280"/>
      <c r="J36" s="287">
        <v>28120000</v>
      </c>
      <c r="K36" s="280"/>
      <c r="L36" s="328">
        <v>1.4981353223228555</v>
      </c>
      <c r="M36" s="329">
        <f t="shared" si="5"/>
        <v>18.3</v>
      </c>
      <c r="N36" s="323">
        <f t="shared" si="0"/>
        <v>5145960</v>
      </c>
      <c r="O36" s="323">
        <f t="shared" si="1"/>
        <v>6551960</v>
      </c>
      <c r="P36" s="315"/>
      <c r="Q36" s="315">
        <v>2033</v>
      </c>
      <c r="R36" s="315"/>
      <c r="S36" s="330">
        <f t="shared" si="3"/>
        <v>6551960</v>
      </c>
      <c r="T36" s="329">
        <v>13</v>
      </c>
      <c r="U36" s="338">
        <f t="shared" si="4"/>
        <v>4189350.4338728911</v>
      </c>
      <c r="V36" s="315"/>
      <c r="W36" s="316"/>
      <c r="X36" s="317"/>
      <c r="Y36" s="318"/>
    </row>
    <row r="37" spans="2:25" ht="15.9" customHeight="1" x14ac:dyDescent="0.3">
      <c r="B37" s="275">
        <v>2034</v>
      </c>
      <c r="C37" s="283"/>
      <c r="D37" s="287">
        <v>5670000</v>
      </c>
      <c r="E37" s="287"/>
      <c r="F37" s="287">
        <v>19543000</v>
      </c>
      <c r="G37" s="287"/>
      <c r="H37" s="287">
        <v>15984000</v>
      </c>
      <c r="I37" s="280"/>
      <c r="J37" s="287">
        <v>30982000</v>
      </c>
      <c r="K37" s="280"/>
      <c r="L37" s="328">
        <v>1.5853246686793225</v>
      </c>
      <c r="M37" s="329">
        <f t="shared" si="5"/>
        <v>18.8</v>
      </c>
      <c r="N37" s="323">
        <f t="shared" si="0"/>
        <v>5824616</v>
      </c>
      <c r="O37" s="323">
        <f t="shared" si="1"/>
        <v>7373716</v>
      </c>
      <c r="P37" s="315"/>
      <c r="Q37" s="315">
        <v>2034</v>
      </c>
      <c r="R37" s="315"/>
      <c r="S37" s="330">
        <f t="shared" si="3"/>
        <v>7373716</v>
      </c>
      <c r="T37" s="329">
        <v>14</v>
      </c>
      <c r="U37" s="338">
        <f t="shared" si="4"/>
        <v>4555347.4714717483</v>
      </c>
      <c r="V37" s="315"/>
      <c r="W37" s="316"/>
      <c r="X37" s="317"/>
      <c r="Y37" s="318"/>
    </row>
    <row r="38" spans="2:25" s="289" customFormat="1" ht="15.9" customHeight="1" x14ac:dyDescent="0.3">
      <c r="B38" s="270">
        <v>2035</v>
      </c>
      <c r="C38" s="273"/>
      <c r="D38" s="286">
        <v>5755000</v>
      </c>
      <c r="E38" s="286"/>
      <c r="F38" s="286">
        <v>20349000</v>
      </c>
      <c r="G38" s="286"/>
      <c r="H38" s="286">
        <v>16509000</v>
      </c>
      <c r="I38" s="279"/>
      <c r="J38" s="286">
        <v>34133000</v>
      </c>
      <c r="K38" s="279"/>
      <c r="L38" s="339">
        <v>1.6773669130508835</v>
      </c>
      <c r="M38" s="322">
        <f t="shared" si="5"/>
        <v>19.3</v>
      </c>
      <c r="N38" s="323">
        <f t="shared" si="0"/>
        <v>6587669</v>
      </c>
      <c r="O38" s="323">
        <f t="shared" si="1"/>
        <v>8294319</v>
      </c>
      <c r="P38" s="324"/>
      <c r="Q38" s="315">
        <v>2035</v>
      </c>
      <c r="R38" s="324"/>
      <c r="S38" s="330">
        <f t="shared" si="3"/>
        <v>8294319</v>
      </c>
      <c r="T38" s="329">
        <v>15</v>
      </c>
      <c r="U38" s="338">
        <f t="shared" si="4"/>
        <v>4950801.1989814732</v>
      </c>
      <c r="V38" s="324"/>
      <c r="W38" s="325"/>
      <c r="X38" s="326"/>
      <c r="Y38" s="327"/>
    </row>
    <row r="39" spans="2:25" s="289" customFormat="1" ht="15.9" customHeight="1" x14ac:dyDescent="0.3">
      <c r="B39" s="278"/>
      <c r="C39" s="291"/>
      <c r="D39" s="292"/>
      <c r="E39" s="292"/>
      <c r="F39" s="292"/>
      <c r="G39" s="280"/>
      <c r="H39" s="280"/>
      <c r="I39" s="280"/>
      <c r="J39" s="280"/>
      <c r="K39" s="280"/>
      <c r="L39" s="293"/>
      <c r="P39" s="324"/>
      <c r="Q39" s="315">
        <v>2036</v>
      </c>
      <c r="R39" s="324"/>
      <c r="S39" s="340">
        <f>28681.41*Q39^2-115874088.41*Q39+117035809131.06</f>
        <v>9099275.6600189209</v>
      </c>
      <c r="T39" s="329">
        <v>16</v>
      </c>
      <c r="U39" s="338">
        <f t="shared" si="4"/>
        <v>5247606.0654553864</v>
      </c>
      <c r="V39" s="324"/>
      <c r="W39" s="325"/>
      <c r="X39" s="326"/>
      <c r="Y39" s="327"/>
    </row>
    <row r="40" spans="2:25" s="289" customFormat="1" ht="12" customHeight="1" x14ac:dyDescent="0.3">
      <c r="B40" s="294" t="s">
        <v>573</v>
      </c>
      <c r="C40" s="273"/>
      <c r="D40" s="280"/>
      <c r="E40" s="280"/>
      <c r="F40" s="280"/>
      <c r="G40" s="280"/>
      <c r="H40" s="280"/>
      <c r="I40" s="280"/>
      <c r="J40" s="280"/>
      <c r="K40" s="280"/>
      <c r="L40" s="293"/>
      <c r="P40" s="324"/>
      <c r="Q40" s="315">
        <v>2037</v>
      </c>
      <c r="R40" s="324"/>
      <c r="S40" s="340">
        <f t="shared" ref="S40:S43" si="6">28681.41*Q40^2-115874088.41*Q40+117035809131.06</f>
        <v>10044570.180007935</v>
      </c>
      <c r="T40" s="329">
        <v>17</v>
      </c>
      <c r="U40" s="338">
        <f t="shared" si="4"/>
        <v>5596872.4670962738</v>
      </c>
      <c r="V40" s="324"/>
      <c r="W40" s="325"/>
      <c r="X40" s="326"/>
      <c r="Y40" s="327"/>
    </row>
    <row r="41" spans="2:25" ht="12" customHeight="1" x14ac:dyDescent="0.25">
      <c r="B41" s="295" t="s">
        <v>574</v>
      </c>
      <c r="C41" s="273"/>
      <c r="D41" s="280"/>
      <c r="E41" s="280"/>
      <c r="F41" s="280"/>
      <c r="G41" s="280"/>
      <c r="H41" s="280"/>
      <c r="I41" s="280"/>
      <c r="J41" s="280"/>
      <c r="K41" s="280"/>
      <c r="L41" s="293"/>
      <c r="P41" s="315"/>
      <c r="Q41" s="315">
        <v>2038</v>
      </c>
      <c r="R41" s="315"/>
      <c r="S41" s="340">
        <f t="shared" si="6"/>
        <v>11047227.520004272</v>
      </c>
      <c r="T41" s="329">
        <v>18</v>
      </c>
      <c r="U41" s="338">
        <f t="shared" si="4"/>
        <v>5947397.9965411145</v>
      </c>
      <c r="V41" s="315"/>
      <c r="W41" s="316"/>
      <c r="X41" s="317"/>
      <c r="Y41" s="318"/>
    </row>
    <row r="42" spans="2:25" ht="15.9" customHeight="1" x14ac:dyDescent="0.3">
      <c r="B42" s="282"/>
      <c r="C42" s="296"/>
      <c r="D42" s="297"/>
      <c r="E42" s="297"/>
      <c r="F42" s="283"/>
      <c r="G42" s="283"/>
      <c r="H42" s="283"/>
      <c r="I42" s="283"/>
      <c r="J42" s="283"/>
      <c r="K42" s="283"/>
      <c r="L42" s="283"/>
      <c r="P42" s="315"/>
      <c r="Q42" s="315">
        <v>2039</v>
      </c>
      <c r="R42" s="315"/>
      <c r="S42" s="340">
        <f t="shared" si="6"/>
        <v>12107247.680007935</v>
      </c>
      <c r="T42" s="329">
        <v>19</v>
      </c>
      <c r="U42" s="338">
        <f t="shared" si="4"/>
        <v>6297653.7756782565</v>
      </c>
      <c r="V42" s="315"/>
      <c r="W42" s="316"/>
      <c r="X42" s="317"/>
      <c r="Y42" s="318"/>
    </row>
    <row r="43" spans="2:25" ht="15.9" customHeight="1" x14ac:dyDescent="0.25">
      <c r="B43" s="298"/>
      <c r="C43" s="299"/>
      <c r="D43" s="300"/>
      <c r="E43" s="297"/>
      <c r="F43" s="283"/>
      <c r="G43" s="301"/>
      <c r="H43" s="301"/>
      <c r="I43" s="301"/>
      <c r="J43" s="301"/>
      <c r="K43" s="301"/>
      <c r="L43" s="283"/>
      <c r="P43" s="315"/>
      <c r="Q43" s="315">
        <v>2040</v>
      </c>
      <c r="R43" s="315"/>
      <c r="S43" s="340">
        <f t="shared" si="6"/>
        <v>13224630.660003662</v>
      </c>
      <c r="T43" s="329">
        <v>20</v>
      </c>
      <c r="U43" s="338">
        <f t="shared" si="4"/>
        <v>6646248.2039269283</v>
      </c>
      <c r="V43" s="315"/>
      <c r="W43" s="316"/>
      <c r="X43" s="317"/>
      <c r="Y43" s="318"/>
    </row>
    <row r="44" spans="2:25" ht="15.9" customHeight="1" x14ac:dyDescent="0.3">
      <c r="B44" s="302"/>
      <c r="C44" s="303"/>
      <c r="D44" s="303"/>
      <c r="E44" s="303"/>
      <c r="F44" s="303"/>
      <c r="G44" s="304"/>
      <c r="H44" s="304"/>
      <c r="I44" s="304"/>
      <c r="J44" s="304"/>
      <c r="K44" s="304"/>
      <c r="L44" s="304"/>
    </row>
    <row r="45" spans="2:25" ht="15.9" customHeight="1" x14ac:dyDescent="0.25">
      <c r="B45" s="305"/>
      <c r="C45" s="304"/>
      <c r="D45" s="304"/>
      <c r="E45" s="304"/>
      <c r="F45" s="304"/>
      <c r="G45" s="304"/>
      <c r="H45" s="304"/>
      <c r="I45" s="304"/>
      <c r="J45" s="304"/>
      <c r="K45" s="304"/>
      <c r="L45" s="304"/>
    </row>
    <row r="46" spans="2:25" ht="15.9" customHeight="1" x14ac:dyDescent="0.25">
      <c r="B46" s="306"/>
      <c r="C46" s="304"/>
      <c r="D46" s="304"/>
      <c r="E46" s="304"/>
      <c r="F46" s="304"/>
      <c r="G46" s="304"/>
      <c r="H46" s="304"/>
      <c r="I46" s="304"/>
      <c r="J46" s="304"/>
      <c r="K46" s="304"/>
      <c r="L46" s="304"/>
    </row>
    <row r="47" spans="2:25" ht="15.9" customHeight="1" x14ac:dyDescent="0.3"/>
    <row r="48" spans="2:25" s="307" customFormat="1" ht="13.8" x14ac:dyDescent="0.25"/>
  </sheetData>
  <mergeCells count="4">
    <mergeCell ref="B2:L2"/>
    <mergeCell ref="B3:L3"/>
    <mergeCell ref="B4:L4"/>
    <mergeCell ref="B5:L5"/>
  </mergeCells>
  <printOptions horizontalCentered="1" verticalCentered="1"/>
  <pageMargins left="0.5" right="0.5" top="0.75" bottom="0.75" header="0.25" footer="0.25"/>
  <pageSetup orientation="portrait" r:id="rId1"/>
  <headerFooter alignWithMargins="0">
    <oddFooter>&amp;L&amp;T&amp;C&amp;Z&amp;F&amp;R&amp;D</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B17"/>
  <sheetViews>
    <sheetView workbookViewId="0">
      <selection activeCell="H21" sqref="H21"/>
    </sheetView>
  </sheetViews>
  <sheetFormatPr defaultRowHeight="14.4" x14ac:dyDescent="0.3"/>
  <sheetData>
    <row r="2" spans="1:2" x14ac:dyDescent="0.3">
      <c r="A2" s="103">
        <v>42464</v>
      </c>
      <c r="B2" t="s">
        <v>308</v>
      </c>
    </row>
    <row r="3" spans="1:2" x14ac:dyDescent="0.3">
      <c r="A3" s="103">
        <v>42470</v>
      </c>
      <c r="B3" t="s">
        <v>556</v>
      </c>
    </row>
    <row r="4" spans="1:2" x14ac:dyDescent="0.3">
      <c r="A4" s="103"/>
      <c r="B4" t="s">
        <v>557</v>
      </c>
    </row>
    <row r="5" spans="1:2" x14ac:dyDescent="0.3">
      <c r="B5" t="s">
        <v>558</v>
      </c>
    </row>
    <row r="6" spans="1:2" x14ac:dyDescent="0.3">
      <c r="A6" s="103"/>
      <c r="B6" t="s">
        <v>560</v>
      </c>
    </row>
    <row r="7" spans="1:2" x14ac:dyDescent="0.3">
      <c r="A7" s="103"/>
      <c r="B7" t="s">
        <v>582</v>
      </c>
    </row>
    <row r="8" spans="1:2" x14ac:dyDescent="0.3">
      <c r="B8" t="s">
        <v>600</v>
      </c>
    </row>
    <row r="9" spans="1:2" x14ac:dyDescent="0.3">
      <c r="A9" s="103">
        <v>42471</v>
      </c>
      <c r="B9" t="s">
        <v>628</v>
      </c>
    </row>
    <row r="10" spans="1:2" x14ac:dyDescent="0.3">
      <c r="B10" t="s">
        <v>641</v>
      </c>
    </row>
    <row r="11" spans="1:2" x14ac:dyDescent="0.3">
      <c r="B11" t="s">
        <v>651</v>
      </c>
    </row>
    <row r="12" spans="1:2" x14ac:dyDescent="0.3">
      <c r="A12" s="103">
        <v>42472</v>
      </c>
      <c r="B12" t="s">
        <v>656</v>
      </c>
    </row>
    <row r="13" spans="1:2" x14ac:dyDescent="0.3">
      <c r="B13" t="s">
        <v>657</v>
      </c>
    </row>
    <row r="14" spans="1:2" x14ac:dyDescent="0.3">
      <c r="B14" t="s">
        <v>683</v>
      </c>
    </row>
    <row r="15" spans="1:2" x14ac:dyDescent="0.3">
      <c r="B15" t="s">
        <v>692</v>
      </c>
    </row>
    <row r="16" spans="1:2" x14ac:dyDescent="0.3">
      <c r="A16" s="103">
        <v>42475</v>
      </c>
      <c r="B16" t="s">
        <v>710</v>
      </c>
    </row>
    <row r="17" spans="2:2" x14ac:dyDescent="0.3">
      <c r="B17" t="s">
        <v>703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0"/>
  <sheetViews>
    <sheetView workbookViewId="0">
      <selection sqref="A1:XFD1048576"/>
    </sheetView>
  </sheetViews>
  <sheetFormatPr defaultRowHeight="14.4" x14ac:dyDescent="0.3"/>
  <cols>
    <col min="1" max="1" width="3.88671875" customWidth="1"/>
    <col min="2" max="2" width="30.33203125" customWidth="1"/>
    <col min="3" max="14" width="14.6640625" customWidth="1"/>
    <col min="15" max="15" width="15.6640625" customWidth="1"/>
    <col min="16" max="16" width="13.44140625" customWidth="1"/>
  </cols>
  <sheetData>
    <row r="1" spans="2:16" ht="15.6" x14ac:dyDescent="0.3">
      <c r="B1" s="62" t="s">
        <v>474</v>
      </c>
    </row>
    <row r="2" spans="2:16" ht="15" thickBot="1" x14ac:dyDescent="0.35"/>
    <row r="3" spans="2:16" x14ac:dyDescent="0.3">
      <c r="B3" s="446" t="s">
        <v>33</v>
      </c>
      <c r="C3" s="448" t="s">
        <v>201</v>
      </c>
      <c r="D3" s="449"/>
      <c r="E3" s="449"/>
      <c r="F3" s="449"/>
      <c r="G3" s="450"/>
      <c r="H3" s="448" t="s">
        <v>472</v>
      </c>
      <c r="I3" s="449"/>
      <c r="J3" s="449"/>
      <c r="K3" s="449"/>
      <c r="L3" s="450"/>
      <c r="M3" s="448" t="s">
        <v>475</v>
      </c>
      <c r="N3" s="450"/>
      <c r="O3" s="189"/>
    </row>
    <row r="4" spans="2:16" ht="67.5" customHeight="1" thickBot="1" x14ac:dyDescent="0.35">
      <c r="B4" s="447"/>
      <c r="C4" s="190" t="s">
        <v>476</v>
      </c>
      <c r="D4" s="191" t="s">
        <v>477</v>
      </c>
      <c r="E4" s="191" t="s">
        <v>478</v>
      </c>
      <c r="F4" s="191" t="s">
        <v>479</v>
      </c>
      <c r="G4" s="192" t="s">
        <v>480</v>
      </c>
      <c r="H4" s="190" t="s">
        <v>481</v>
      </c>
      <c r="I4" s="191" t="s">
        <v>482</v>
      </c>
      <c r="J4" s="191" t="s">
        <v>483</v>
      </c>
      <c r="K4" s="191" t="s">
        <v>484</v>
      </c>
      <c r="L4" s="192" t="s">
        <v>485</v>
      </c>
      <c r="M4" s="190" t="s">
        <v>486</v>
      </c>
      <c r="N4" s="192" t="s">
        <v>487</v>
      </c>
      <c r="O4" s="193" t="s">
        <v>488</v>
      </c>
    </row>
    <row r="5" spans="2:16" x14ac:dyDescent="0.3">
      <c r="B5" s="194" t="s">
        <v>489</v>
      </c>
      <c r="C5" s="195">
        <v>36888600</v>
      </c>
      <c r="D5" s="196">
        <v>30837100</v>
      </c>
      <c r="E5" s="196">
        <v>50521900</v>
      </c>
      <c r="F5" s="196">
        <v>9824000</v>
      </c>
      <c r="G5" s="197">
        <v>2376700</v>
      </c>
      <c r="H5" s="195">
        <v>2599000</v>
      </c>
      <c r="I5" s="196">
        <v>7370400</v>
      </c>
      <c r="J5" s="196">
        <v>4806800</v>
      </c>
      <c r="K5" s="196">
        <v>15887400</v>
      </c>
      <c r="L5" s="198">
        <v>6095200</v>
      </c>
      <c r="M5" s="195">
        <v>2741100</v>
      </c>
      <c r="N5" s="197">
        <v>971400</v>
      </c>
      <c r="O5" s="199">
        <v>170919600</v>
      </c>
    </row>
    <row r="6" spans="2:16" x14ac:dyDescent="0.3">
      <c r="B6" s="200" t="s">
        <v>490</v>
      </c>
      <c r="C6" s="195">
        <v>416500</v>
      </c>
      <c r="D6" s="196">
        <v>2374200</v>
      </c>
      <c r="E6" s="81">
        <v>4748400</v>
      </c>
      <c r="F6" s="196">
        <v>0</v>
      </c>
      <c r="G6" s="198">
        <v>1132300</v>
      </c>
      <c r="H6" s="195">
        <v>40400</v>
      </c>
      <c r="I6" s="196">
        <v>947400</v>
      </c>
      <c r="J6" s="196">
        <v>0</v>
      </c>
      <c r="K6" s="196">
        <v>435200</v>
      </c>
      <c r="L6" s="198">
        <v>97300</v>
      </c>
      <c r="M6" s="201">
        <v>1477500</v>
      </c>
      <c r="N6" s="197">
        <v>0</v>
      </c>
      <c r="O6" s="199">
        <v>11669200</v>
      </c>
    </row>
    <row r="7" spans="2:16" ht="15" thickBot="1" x14ac:dyDescent="0.35">
      <c r="B7" s="202" t="s">
        <v>491</v>
      </c>
      <c r="C7" s="203">
        <v>11465000</v>
      </c>
      <c r="D7" s="204">
        <v>9584200</v>
      </c>
      <c r="E7" s="204">
        <v>15702200</v>
      </c>
      <c r="F7" s="204">
        <v>3053300</v>
      </c>
      <c r="G7" s="205">
        <v>738700</v>
      </c>
      <c r="H7" s="203">
        <v>807800</v>
      </c>
      <c r="I7" s="204">
        <v>2290700</v>
      </c>
      <c r="J7" s="204">
        <v>1494000</v>
      </c>
      <c r="K7" s="204">
        <v>4937800</v>
      </c>
      <c r="L7" s="205">
        <v>1894400</v>
      </c>
      <c r="M7" s="206">
        <v>805300</v>
      </c>
      <c r="N7" s="207">
        <v>301900</v>
      </c>
      <c r="O7" s="208">
        <v>53075300</v>
      </c>
    </row>
    <row r="8" spans="2:16" x14ac:dyDescent="0.3">
      <c r="B8" s="209" t="s">
        <v>492</v>
      </c>
      <c r="C8" s="210">
        <v>48770100</v>
      </c>
      <c r="D8" s="211">
        <v>42795500</v>
      </c>
      <c r="E8" s="211">
        <v>70972500</v>
      </c>
      <c r="F8" s="211">
        <v>12877300</v>
      </c>
      <c r="G8" s="212">
        <v>4247700</v>
      </c>
      <c r="H8" s="210">
        <v>3447200</v>
      </c>
      <c r="I8" s="211">
        <v>10608500</v>
      </c>
      <c r="J8" s="211">
        <v>6300800</v>
      </c>
      <c r="K8" s="211">
        <v>21260400</v>
      </c>
      <c r="L8" s="212">
        <v>8086900</v>
      </c>
      <c r="M8" s="210">
        <v>5023900</v>
      </c>
      <c r="N8" s="213">
        <v>1273300</v>
      </c>
      <c r="O8" s="214">
        <v>235664100</v>
      </c>
      <c r="P8" s="215"/>
    </row>
    <row r="9" spans="2:16" x14ac:dyDescent="0.3">
      <c r="B9" s="216"/>
      <c r="C9" s="217"/>
      <c r="D9" s="38"/>
      <c r="E9" s="38"/>
      <c r="F9" s="38"/>
      <c r="G9" s="218"/>
      <c r="H9" s="217"/>
      <c r="I9" s="38"/>
      <c r="J9" s="38"/>
      <c r="K9" s="38"/>
      <c r="L9" s="218"/>
      <c r="M9" s="217"/>
      <c r="N9" s="198"/>
      <c r="O9" s="219"/>
    </row>
    <row r="10" spans="2:16" x14ac:dyDescent="0.3">
      <c r="B10" s="220" t="s">
        <v>493</v>
      </c>
      <c r="C10" s="221">
        <v>20</v>
      </c>
      <c r="D10" s="222">
        <v>30</v>
      </c>
      <c r="E10" s="222">
        <v>30</v>
      </c>
      <c r="F10" s="222">
        <v>10</v>
      </c>
      <c r="G10" s="422">
        <v>30</v>
      </c>
      <c r="H10" s="221">
        <v>25</v>
      </c>
      <c r="I10" s="222">
        <v>75</v>
      </c>
      <c r="J10" s="222">
        <v>75</v>
      </c>
      <c r="K10" s="222">
        <v>75</v>
      </c>
      <c r="L10" s="422">
        <v>25</v>
      </c>
      <c r="M10" s="221">
        <v>20</v>
      </c>
      <c r="N10" s="422">
        <v>20</v>
      </c>
      <c r="O10" s="219"/>
    </row>
    <row r="11" spans="2:16" ht="15" thickBot="1" x14ac:dyDescent="0.35">
      <c r="B11" s="223" t="s">
        <v>494</v>
      </c>
      <c r="C11" s="224">
        <v>14.7</v>
      </c>
      <c r="D11" s="225">
        <v>13.3</v>
      </c>
      <c r="E11" s="225">
        <v>26.6</v>
      </c>
      <c r="F11" s="225">
        <v>29.4</v>
      </c>
      <c r="G11" s="226" t="s">
        <v>495</v>
      </c>
      <c r="H11" s="224" t="s">
        <v>495</v>
      </c>
      <c r="I11" s="225" t="s">
        <v>495</v>
      </c>
      <c r="J11" s="225" t="s">
        <v>495</v>
      </c>
      <c r="K11" s="225" t="s">
        <v>495</v>
      </c>
      <c r="L11" s="226" t="s">
        <v>495</v>
      </c>
      <c r="M11" s="224" t="s">
        <v>495</v>
      </c>
      <c r="N11" s="226" t="s">
        <v>495</v>
      </c>
      <c r="O11" s="227"/>
    </row>
    <row r="13" spans="2:16" ht="28.8" x14ac:dyDescent="0.3">
      <c r="B13" s="228" t="s">
        <v>496</v>
      </c>
      <c r="C13" s="229" t="s">
        <v>497</v>
      </c>
      <c r="D13" s="229" t="s">
        <v>498</v>
      </c>
      <c r="E13" s="229" t="s">
        <v>498</v>
      </c>
      <c r="F13" s="229" t="s">
        <v>497</v>
      </c>
      <c r="G13" s="230" t="s">
        <v>499</v>
      </c>
      <c r="H13" s="230" t="s">
        <v>500</v>
      </c>
      <c r="I13" s="230" t="s">
        <v>499</v>
      </c>
      <c r="J13" s="230" t="s">
        <v>499</v>
      </c>
      <c r="K13" s="230" t="s">
        <v>501</v>
      </c>
      <c r="L13" s="230" t="s">
        <v>502</v>
      </c>
      <c r="M13" s="229" t="s">
        <v>503</v>
      </c>
      <c r="N13" s="229" t="s">
        <v>504</v>
      </c>
    </row>
    <row r="15" spans="2:16" x14ac:dyDescent="0.3">
      <c r="D15" s="2"/>
    </row>
    <row r="16" spans="2:16" x14ac:dyDescent="0.3">
      <c r="B16" s="121" t="s">
        <v>507</v>
      </c>
      <c r="O16" s="231"/>
    </row>
    <row r="17" spans="2:16" x14ac:dyDescent="0.3">
      <c r="B17" s="121" t="s">
        <v>508</v>
      </c>
      <c r="D17" s="169"/>
      <c r="O17" s="231"/>
      <c r="P17" s="88"/>
    </row>
    <row r="20" spans="2:16" x14ac:dyDescent="0.3">
      <c r="C20" s="231"/>
      <c r="D20" s="231"/>
      <c r="E20" s="231"/>
      <c r="F20" s="231"/>
      <c r="G20" s="231"/>
    </row>
  </sheetData>
  <mergeCells count="4">
    <mergeCell ref="B3:B4"/>
    <mergeCell ref="C3:G3"/>
    <mergeCell ref="H3:L3"/>
    <mergeCell ref="M3:N3"/>
  </mergeCells>
  <pageMargins left="0.25" right="0.25" top="0.75" bottom="0.75" header="0.3" footer="0.3"/>
  <pageSetup paperSize="17"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E35"/>
  <sheetViews>
    <sheetView workbookViewId="0">
      <selection sqref="A1:XFD1048576"/>
    </sheetView>
  </sheetViews>
  <sheetFormatPr defaultRowHeight="14.4" x14ac:dyDescent="0.3"/>
  <cols>
    <col min="1" max="1" width="36.5546875" customWidth="1"/>
    <col min="2" max="2" width="14.33203125" bestFit="1" customWidth="1"/>
    <col min="3" max="4" width="11.44140625" customWidth="1"/>
    <col min="5" max="14" width="12" bestFit="1" customWidth="1"/>
    <col min="15" max="15" width="11.5546875" bestFit="1" customWidth="1"/>
    <col min="16" max="21" width="12" bestFit="1" customWidth="1"/>
    <col min="22" max="22" width="11.5546875" bestFit="1" customWidth="1"/>
    <col min="25" max="25" width="25.6640625" bestFit="1" customWidth="1"/>
  </cols>
  <sheetData>
    <row r="1" spans="1:31" ht="18" x14ac:dyDescent="0.35">
      <c r="A1" s="83" t="s">
        <v>376</v>
      </c>
    </row>
    <row r="2" spans="1:31" x14ac:dyDescent="0.3">
      <c r="Y2" s="349"/>
      <c r="Z2" s="350">
        <v>2021</v>
      </c>
      <c r="AA2" s="350">
        <v>2025</v>
      </c>
      <c r="AB2" s="350">
        <v>2030</v>
      </c>
      <c r="AC2" s="350">
        <v>2035</v>
      </c>
      <c r="AD2" s="350">
        <v>2040</v>
      </c>
      <c r="AE2" s="350" t="s">
        <v>0</v>
      </c>
    </row>
    <row r="3" spans="1:31" ht="15" thickBot="1" x14ac:dyDescent="0.35">
      <c r="B3" t="s">
        <v>342</v>
      </c>
      <c r="C3" t="s">
        <v>341</v>
      </c>
      <c r="Y3" s="347" t="s">
        <v>604</v>
      </c>
      <c r="Z3" s="351">
        <v>10.137183028323971</v>
      </c>
      <c r="AA3" s="351">
        <v>14.918464141049199</v>
      </c>
      <c r="AB3" s="351">
        <v>17.364555346684078</v>
      </c>
      <c r="AC3" s="351">
        <v>18.61411841374056</v>
      </c>
      <c r="AD3" s="351">
        <v>19.183259224373884</v>
      </c>
      <c r="AE3" s="352">
        <v>332.17824964860654</v>
      </c>
    </row>
    <row r="4" spans="1:31" ht="15" thickBot="1" x14ac:dyDescent="0.35">
      <c r="A4" t="s">
        <v>444</v>
      </c>
      <c r="B4" s="46">
        <v>13.45</v>
      </c>
      <c r="C4" s="35">
        <v>13.84817854837222</v>
      </c>
      <c r="Y4" s="347" t="s">
        <v>605</v>
      </c>
      <c r="Z4" s="351">
        <v>0.58279680895114749</v>
      </c>
      <c r="AA4" s="351">
        <v>0.77377407816275845</v>
      </c>
      <c r="AB4" s="351">
        <v>1.2639608989010815</v>
      </c>
      <c r="AC4" s="351">
        <v>2.0288467517513391</v>
      </c>
      <c r="AD4" s="351">
        <v>2.1844692210771224</v>
      </c>
      <c r="AE4" s="352">
        <v>27.792690942828759</v>
      </c>
    </row>
    <row r="5" spans="1:31" ht="15" thickBot="1" x14ac:dyDescent="0.35">
      <c r="A5" t="s">
        <v>448</v>
      </c>
      <c r="B5" s="46"/>
      <c r="C5" s="35"/>
      <c r="Y5" s="347"/>
      <c r="Z5" s="351"/>
      <c r="AA5" s="351"/>
      <c r="AB5" s="351"/>
      <c r="AC5" s="351"/>
      <c r="AD5" s="351"/>
      <c r="AE5" s="352"/>
    </row>
    <row r="6" spans="1:31" ht="15" thickBot="1" x14ac:dyDescent="0.35">
      <c r="A6" s="10"/>
      <c r="Y6" s="347" t="s">
        <v>607</v>
      </c>
      <c r="Z6" s="351">
        <v>8.2416974822300002</v>
      </c>
      <c r="AA6" s="351">
        <v>10.840727138010797</v>
      </c>
      <c r="AB6" s="351">
        <v>10.644389673693738</v>
      </c>
      <c r="AC6" s="351">
        <v>9.4583486797122447</v>
      </c>
      <c r="AD6" s="351">
        <v>8.3622782795724788</v>
      </c>
      <c r="AE6" s="352">
        <v>196.84842597971891</v>
      </c>
    </row>
    <row r="8" spans="1:31" x14ac:dyDescent="0.3">
      <c r="A8" t="s">
        <v>344</v>
      </c>
      <c r="B8" s="151">
        <v>1.2E-2</v>
      </c>
      <c r="C8" t="s">
        <v>345</v>
      </c>
    </row>
    <row r="9" spans="1:31" x14ac:dyDescent="0.3">
      <c r="B9" s="2">
        <v>2021</v>
      </c>
      <c r="C9" s="2">
        <v>2022</v>
      </c>
      <c r="D9" s="2">
        <v>2023</v>
      </c>
      <c r="E9" s="2">
        <v>2024</v>
      </c>
      <c r="F9" s="2">
        <v>2025</v>
      </c>
      <c r="G9" s="2">
        <v>2026</v>
      </c>
      <c r="H9" s="2">
        <v>2027</v>
      </c>
      <c r="I9" s="2">
        <v>2028</v>
      </c>
      <c r="J9" s="2">
        <v>2029</v>
      </c>
      <c r="K9" s="2">
        <v>2030</v>
      </c>
      <c r="L9" s="2">
        <v>2031</v>
      </c>
      <c r="M9" s="2">
        <v>2032</v>
      </c>
      <c r="N9" s="2">
        <v>2033</v>
      </c>
      <c r="O9" s="2">
        <v>2034</v>
      </c>
      <c r="P9" s="2">
        <v>2035</v>
      </c>
      <c r="Q9" s="2">
        <v>2036</v>
      </c>
      <c r="R9" s="2">
        <v>2037</v>
      </c>
      <c r="S9" s="2">
        <v>2038</v>
      </c>
      <c r="T9" s="2">
        <v>2039</v>
      </c>
      <c r="U9" s="2">
        <v>2040</v>
      </c>
    </row>
    <row r="10" spans="1:31" x14ac:dyDescent="0.3">
      <c r="A10" t="s">
        <v>343</v>
      </c>
      <c r="B10" s="35">
        <v>14.699251374134546</v>
      </c>
      <c r="C10" s="35">
        <v>14.875642390624158</v>
      </c>
      <c r="D10" s="35">
        <v>15.054150099311652</v>
      </c>
      <c r="E10" s="35">
        <v>15.23479990050339</v>
      </c>
      <c r="F10" s="35">
        <v>15.417617499309429</v>
      </c>
      <c r="G10" s="35">
        <v>15.602628909301144</v>
      </c>
      <c r="H10" s="35">
        <v>15.789860456212757</v>
      </c>
      <c r="I10" s="35">
        <v>15.979338781687309</v>
      </c>
      <c r="J10" s="35">
        <v>16.171090847067557</v>
      </c>
      <c r="K10" s="35">
        <v>16.365143937232368</v>
      </c>
      <c r="L10" s="35">
        <v>16.561525664479159</v>
      </c>
      <c r="M10" s="35">
        <v>16.760263972452908</v>
      </c>
      <c r="N10" s="35">
        <v>16.961387140122344</v>
      </c>
      <c r="O10" s="35">
        <v>17.164923785803808</v>
      </c>
      <c r="P10" s="35">
        <v>17.370902871233458</v>
      </c>
      <c r="Q10" s="35">
        <v>17.579353705688256</v>
      </c>
      <c r="R10" s="35">
        <v>17.790305950156519</v>
      </c>
      <c r="S10" s="35">
        <v>18.00378962155839</v>
      </c>
      <c r="T10" s="35">
        <v>18.219835097017096</v>
      </c>
      <c r="U10" s="35">
        <v>18.4384731181813</v>
      </c>
    </row>
    <row r="11" spans="1:31" x14ac:dyDescent="0.3">
      <c r="B11" s="35"/>
      <c r="C11" s="35"/>
      <c r="D11" s="35"/>
      <c r="E11" s="35"/>
      <c r="F11" s="35"/>
      <c r="G11" s="35"/>
      <c r="H11" s="35"/>
      <c r="I11" s="35"/>
      <c r="J11" s="35"/>
      <c r="K11" s="35"/>
      <c r="L11" s="35"/>
      <c r="M11" s="35"/>
      <c r="N11" s="35"/>
      <c r="O11" s="35"/>
      <c r="P11" s="35"/>
      <c r="Q11" s="35"/>
      <c r="R11" s="35"/>
      <c r="S11" s="35"/>
      <c r="T11" s="35"/>
      <c r="U11" s="35"/>
    </row>
    <row r="12" spans="1:31" x14ac:dyDescent="0.3">
      <c r="A12" t="s">
        <v>373</v>
      </c>
      <c r="B12" s="172">
        <v>1.67</v>
      </c>
      <c r="C12" t="s">
        <v>375</v>
      </c>
      <c r="D12" s="35"/>
      <c r="E12" s="35"/>
      <c r="F12" s="35"/>
      <c r="G12" s="35"/>
      <c r="H12" s="35"/>
      <c r="I12" s="35"/>
      <c r="J12" s="35"/>
      <c r="K12" s="35"/>
      <c r="L12" s="35"/>
      <c r="M12" s="35"/>
      <c r="N12" s="35"/>
      <c r="O12" s="35"/>
      <c r="P12" s="35"/>
      <c r="Q12" s="35"/>
      <c r="R12" s="35"/>
      <c r="S12" s="35"/>
      <c r="T12" s="35"/>
      <c r="U12" s="35"/>
    </row>
    <row r="13" spans="1:31" x14ac:dyDescent="0.3">
      <c r="A13" t="s">
        <v>374</v>
      </c>
      <c r="B13" s="172">
        <v>1.67</v>
      </c>
      <c r="C13" t="s">
        <v>375</v>
      </c>
      <c r="D13" s="35"/>
      <c r="E13" s="35"/>
      <c r="F13" s="35"/>
      <c r="G13" s="35"/>
      <c r="H13" s="35"/>
      <c r="I13" s="35"/>
      <c r="J13" s="35"/>
      <c r="K13" s="35"/>
      <c r="L13" s="35"/>
      <c r="M13" s="35"/>
      <c r="N13" s="35"/>
      <c r="O13" s="35"/>
      <c r="P13" s="35"/>
      <c r="Q13" s="35"/>
      <c r="R13" s="35"/>
      <c r="S13" s="35"/>
      <c r="T13" s="35"/>
      <c r="U13" s="35"/>
    </row>
    <row r="14" spans="1:31" x14ac:dyDescent="0.3">
      <c r="B14" s="35"/>
      <c r="C14" s="35"/>
      <c r="D14" s="35"/>
      <c r="E14" s="35"/>
      <c r="F14" s="35"/>
      <c r="G14" s="35"/>
      <c r="H14" s="35"/>
      <c r="I14" s="35"/>
      <c r="J14" s="35"/>
      <c r="K14" s="35"/>
      <c r="L14" s="35"/>
      <c r="M14" s="35"/>
      <c r="N14" s="35"/>
      <c r="O14" s="35"/>
      <c r="P14" s="35"/>
      <c r="Q14" s="35"/>
      <c r="R14" s="35"/>
      <c r="S14" s="35"/>
      <c r="T14" s="35"/>
      <c r="U14" s="35"/>
    </row>
    <row r="16" spans="1:31" x14ac:dyDescent="0.3">
      <c r="B16" s="2">
        <v>2021</v>
      </c>
      <c r="C16" s="2">
        <v>2022</v>
      </c>
      <c r="D16" s="2">
        <v>2023</v>
      </c>
      <c r="E16" s="2">
        <v>2024</v>
      </c>
      <c r="F16" s="2">
        <v>2025</v>
      </c>
      <c r="G16" s="2">
        <v>2026</v>
      </c>
      <c r="H16" s="2">
        <v>2027</v>
      </c>
      <c r="I16" s="2">
        <v>2028</v>
      </c>
      <c r="J16" s="2">
        <v>2029</v>
      </c>
      <c r="K16" s="2">
        <v>2030</v>
      </c>
      <c r="L16" s="2">
        <v>2031</v>
      </c>
      <c r="M16" s="2">
        <v>2032</v>
      </c>
      <c r="N16" s="2">
        <v>2033</v>
      </c>
      <c r="O16" s="2">
        <v>2034</v>
      </c>
      <c r="P16" s="2">
        <v>2035</v>
      </c>
      <c r="Q16" s="2">
        <v>2036</v>
      </c>
      <c r="R16" s="2">
        <v>2037</v>
      </c>
      <c r="S16" s="2">
        <v>2038</v>
      </c>
      <c r="T16" s="2">
        <v>2039</v>
      </c>
      <c r="U16" s="2">
        <v>2040</v>
      </c>
      <c r="V16" s="2"/>
    </row>
    <row r="17" spans="1:22" x14ac:dyDescent="0.3">
      <c r="A17" t="s">
        <v>340</v>
      </c>
      <c r="B17" s="1">
        <v>74145.240942028948</v>
      </c>
      <c r="C17" s="1">
        <v>80196.306666666613</v>
      </c>
      <c r="D17" s="1">
        <v>86438.574130434718</v>
      </c>
      <c r="E17" s="1">
        <v>92872.043333333233</v>
      </c>
      <c r="F17" s="1">
        <v>99496.714275362188</v>
      </c>
      <c r="G17" s="1">
        <v>106312.58695652169</v>
      </c>
      <c r="H17" s="1">
        <v>115153.4639855072</v>
      </c>
      <c r="I17" s="1">
        <v>124289.82913043472</v>
      </c>
      <c r="J17" s="1">
        <v>133721.68239130429</v>
      </c>
      <c r="K17" s="1">
        <v>143449.02376811588</v>
      </c>
      <c r="L17" s="1">
        <v>153471.8532608696</v>
      </c>
      <c r="M17" s="1">
        <v>162221.93753623191</v>
      </c>
      <c r="N17" s="1">
        <v>171179.5432608696</v>
      </c>
      <c r="O17" s="1">
        <v>180344.67043478269</v>
      </c>
      <c r="P17" s="1">
        <v>189717.31905797112</v>
      </c>
      <c r="Q17" s="1">
        <v>199297.48913043481</v>
      </c>
      <c r="R17" s="1">
        <v>204976.54501811601</v>
      </c>
      <c r="S17" s="1">
        <v>210749.25227463778</v>
      </c>
      <c r="T17" s="1">
        <v>216616.91602178811</v>
      </c>
      <c r="U17" s="1">
        <v>222580.85811865408</v>
      </c>
    </row>
    <row r="18" spans="1:22" x14ac:dyDescent="0.3">
      <c r="A18" t="s">
        <v>673</v>
      </c>
      <c r="B18" s="1">
        <v>334613.18219474598</v>
      </c>
      <c r="C18" s="1">
        <v>368160.90869434737</v>
      </c>
      <c r="D18" s="1">
        <v>402567.43872865895</v>
      </c>
      <c r="E18" s="1">
        <v>437832.77229768055</v>
      </c>
      <c r="F18" s="1">
        <v>473956.90940141241</v>
      </c>
      <c r="G18" s="1">
        <v>510939.85003985505</v>
      </c>
      <c r="H18" s="1">
        <v>504992.35455217393</v>
      </c>
      <c r="I18" s="1">
        <v>498692.33443768107</v>
      </c>
      <c r="J18" s="1">
        <v>492039.78969637665</v>
      </c>
      <c r="K18" s="1">
        <v>485034.72032826062</v>
      </c>
      <c r="L18" s="1">
        <v>477677.12633333297</v>
      </c>
      <c r="M18" s="1">
        <v>469967.00771159376</v>
      </c>
      <c r="N18" s="1">
        <v>461904.36446304288</v>
      </c>
      <c r="O18" s="1">
        <v>453489.19658768049</v>
      </c>
      <c r="P18" s="1">
        <v>444721.50408550643</v>
      </c>
      <c r="Q18" s="1">
        <v>435601.28695652145</v>
      </c>
      <c r="R18" s="1">
        <v>425464.56298172078</v>
      </c>
      <c r="S18" s="1">
        <v>415081.54439872823</v>
      </c>
      <c r="T18" s="1">
        <v>404448.31898777769</v>
      </c>
      <c r="U18" s="1">
        <v>393560.92091416829</v>
      </c>
    </row>
    <row r="20" spans="1:22" x14ac:dyDescent="0.3">
      <c r="A20" t="s">
        <v>674</v>
      </c>
      <c r="B20" s="1">
        <v>123822.55237318834</v>
      </c>
      <c r="C20" s="1">
        <v>133927.83213333323</v>
      </c>
      <c r="D20" s="1">
        <v>144352.41879782596</v>
      </c>
      <c r="E20" s="1">
        <v>155096.31236666651</v>
      </c>
      <c r="F20" s="1">
        <v>166159.51283985484</v>
      </c>
      <c r="G20" s="1">
        <v>177542.0202173912</v>
      </c>
      <c r="H20" s="1">
        <v>192306.28485579701</v>
      </c>
      <c r="I20" s="1">
        <v>207564.01464782597</v>
      </c>
      <c r="J20" s="1">
        <v>223315.20959347815</v>
      </c>
      <c r="K20" s="1">
        <v>239559.86969275351</v>
      </c>
      <c r="L20" s="1">
        <v>256297.99494565223</v>
      </c>
      <c r="M20" s="1">
        <v>270910.63568550727</v>
      </c>
      <c r="N20" s="1">
        <v>285869.83724565222</v>
      </c>
      <c r="O20" s="1">
        <v>301175.59962608706</v>
      </c>
      <c r="P20" s="1">
        <v>316827.92282681179</v>
      </c>
      <c r="Q20" s="1">
        <v>332826.80684782611</v>
      </c>
      <c r="R20" s="1">
        <v>342310.83018025372</v>
      </c>
      <c r="S20" s="1">
        <v>351951.2512986451</v>
      </c>
      <c r="T20" s="1">
        <v>361750.24975638615</v>
      </c>
      <c r="U20" s="1">
        <v>371710.0330581523</v>
      </c>
    </row>
    <row r="21" spans="1:22" x14ac:dyDescent="0.3">
      <c r="A21" t="s">
        <v>440</v>
      </c>
      <c r="B21" s="1">
        <v>558804.01426522573</v>
      </c>
      <c r="C21" s="1">
        <v>614828.71751956013</v>
      </c>
      <c r="D21" s="1">
        <v>672287.62267686042</v>
      </c>
      <c r="E21" s="1">
        <v>731180.7297371265</v>
      </c>
      <c r="F21" s="1">
        <v>791508.03870035871</v>
      </c>
      <c r="G21" s="1">
        <v>853269.54956655786</v>
      </c>
      <c r="H21" s="1">
        <v>843337.23210213042</v>
      </c>
      <c r="I21" s="1">
        <v>832816.19851092738</v>
      </c>
      <c r="J21" s="1">
        <v>821706.44879294897</v>
      </c>
      <c r="K21" s="1">
        <v>810007.98294819519</v>
      </c>
      <c r="L21" s="1">
        <v>797720.80097666604</v>
      </c>
      <c r="M21" s="1">
        <v>784844.90287836152</v>
      </c>
      <c r="N21" s="1">
        <v>771380.28865328152</v>
      </c>
      <c r="O21" s="1">
        <v>757326.95830142638</v>
      </c>
      <c r="P21" s="1">
        <v>742684.91182279575</v>
      </c>
      <c r="Q21" s="1">
        <v>727454.1492173908</v>
      </c>
      <c r="R21" s="1">
        <v>710525.82017947373</v>
      </c>
      <c r="S21" s="1">
        <v>693186.17914587609</v>
      </c>
      <c r="T21" s="1">
        <v>675428.69270958868</v>
      </c>
      <c r="U21" s="1">
        <v>657246.73792666104</v>
      </c>
    </row>
    <row r="24" spans="1:22" x14ac:dyDescent="0.3">
      <c r="A24" s="118"/>
      <c r="B24" s="2">
        <v>2021</v>
      </c>
      <c r="C24" s="2">
        <v>2022</v>
      </c>
      <c r="D24" s="2">
        <v>2023</v>
      </c>
      <c r="E24" s="2">
        <v>2024</v>
      </c>
      <c r="F24" s="2">
        <v>2025</v>
      </c>
      <c r="G24" s="2">
        <v>2026</v>
      </c>
      <c r="H24" s="2">
        <v>2027</v>
      </c>
      <c r="I24" s="2">
        <v>2028</v>
      </c>
      <c r="J24" s="2">
        <v>2029</v>
      </c>
      <c r="K24" s="2">
        <v>2030</v>
      </c>
      <c r="L24" s="2">
        <v>2031</v>
      </c>
      <c r="M24" s="2">
        <v>2032</v>
      </c>
      <c r="N24" s="2">
        <v>2033</v>
      </c>
      <c r="O24" s="2">
        <v>2034</v>
      </c>
      <c r="P24" s="2">
        <v>2035</v>
      </c>
      <c r="Q24" s="2">
        <v>2036</v>
      </c>
      <c r="R24" s="2">
        <v>2037</v>
      </c>
      <c r="S24" s="2">
        <v>2038</v>
      </c>
      <c r="T24" s="2">
        <v>2039</v>
      </c>
      <c r="U24" s="2">
        <v>2040</v>
      </c>
      <c r="V24" s="2" t="s">
        <v>0</v>
      </c>
    </row>
    <row r="25" spans="1:22" x14ac:dyDescent="0.3">
      <c r="A25" t="s">
        <v>310</v>
      </c>
      <c r="B25" s="35">
        <v>10.034099497680456</v>
      </c>
      <c r="C25" s="35">
        <v>11.138234670274063</v>
      </c>
      <c r="D25" s="35">
        <v>12.293821761468022</v>
      </c>
      <c r="E25" s="35">
        <v>13.502253392861302</v>
      </c>
      <c r="F25" s="35">
        <v>14.764952001147211</v>
      </c>
      <c r="G25" s="35">
        <v>16.083370398753136</v>
      </c>
      <c r="H25" s="35">
        <v>16.352666615147083</v>
      </c>
      <c r="I25" s="35">
        <v>16.624587887827776</v>
      </c>
      <c r="J25" s="35">
        <v>16.899140174920113</v>
      </c>
      <c r="K25" s="35">
        <v>17.176328980361014</v>
      </c>
      <c r="L25" s="35">
        <v>17.456159339510894</v>
      </c>
      <c r="M25" s="35">
        <v>17.694741516709627</v>
      </c>
      <c r="N25" s="35">
        <v>17.932428689314907</v>
      </c>
      <c r="O25" s="35">
        <v>18.16911573390415</v>
      </c>
      <c r="P25" s="35">
        <v>18.404694541523568</v>
      </c>
      <c r="Q25" s="35">
        <v>18.639053954075756</v>
      </c>
      <c r="R25" s="35">
        <v>18.730286125437516</v>
      </c>
      <c r="S25" s="35">
        <v>18.816434423339274</v>
      </c>
      <c r="T25" s="35">
        <v>18.897229297828645</v>
      </c>
      <c r="U25" s="35">
        <v>18.972391761574112</v>
      </c>
      <c r="V25" s="127">
        <v>328.58199076365861</v>
      </c>
    </row>
    <row r="26" spans="1:22" x14ac:dyDescent="0.3">
      <c r="A26" t="s">
        <v>580</v>
      </c>
      <c r="B26" s="35"/>
      <c r="C26" s="35"/>
      <c r="D26" s="35"/>
      <c r="E26" s="35"/>
      <c r="F26" s="35"/>
      <c r="G26" s="35"/>
      <c r="H26" s="35"/>
      <c r="I26" s="35"/>
      <c r="J26" s="35"/>
      <c r="K26" s="35"/>
      <c r="L26" s="35"/>
      <c r="M26" s="35"/>
      <c r="N26" s="35"/>
      <c r="O26" s="35"/>
      <c r="P26" s="35"/>
      <c r="Q26" s="35"/>
      <c r="R26" s="35"/>
      <c r="S26" s="35"/>
      <c r="T26" s="35"/>
      <c r="U26" s="35"/>
      <c r="V26" s="127"/>
    </row>
    <row r="27" spans="1:22" x14ac:dyDescent="0.3">
      <c r="A27" t="s">
        <v>581</v>
      </c>
      <c r="B27" s="35">
        <v>10.034099497680456</v>
      </c>
      <c r="C27" s="35">
        <v>11.138234670274063</v>
      </c>
      <c r="D27" s="35">
        <v>12.293821761468022</v>
      </c>
      <c r="E27" s="35">
        <v>13.502253392861302</v>
      </c>
      <c r="F27" s="35">
        <v>14.764952001147211</v>
      </c>
      <c r="G27" s="35">
        <v>16.083370398753136</v>
      </c>
      <c r="H27" s="35">
        <v>16.352666615147083</v>
      </c>
      <c r="I27" s="35">
        <v>16.624587887827776</v>
      </c>
      <c r="J27" s="35">
        <v>16.899140174920113</v>
      </c>
      <c r="K27" s="35">
        <v>17.176328980361014</v>
      </c>
      <c r="L27" s="35">
        <v>17.456159339510894</v>
      </c>
      <c r="M27" s="35">
        <v>17.694741516709627</v>
      </c>
      <c r="N27" s="35">
        <v>17.932428689314907</v>
      </c>
      <c r="O27" s="35">
        <v>18.16911573390415</v>
      </c>
      <c r="P27" s="35">
        <v>18.404694541523568</v>
      </c>
      <c r="Q27" s="35">
        <v>18.639053954075756</v>
      </c>
      <c r="R27" s="35">
        <v>18.730286125437516</v>
      </c>
      <c r="S27" s="35">
        <v>18.816434423339274</v>
      </c>
      <c r="T27" s="35">
        <v>18.897229297828645</v>
      </c>
      <c r="U27" s="35">
        <v>18.972391761574112</v>
      </c>
      <c r="V27" s="127">
        <v>328.58199076365861</v>
      </c>
    </row>
    <row r="28" spans="1:22" x14ac:dyDescent="0.3">
      <c r="A28" t="s">
        <v>31</v>
      </c>
      <c r="B28" s="63">
        <v>7.1541742654101839</v>
      </c>
      <c r="C28" s="63">
        <v>7.4218760595805993</v>
      </c>
      <c r="D28" s="63">
        <v>7.6559743287293802</v>
      </c>
      <c r="E28" s="63">
        <v>7.8584344067894589</v>
      </c>
      <c r="F28" s="63">
        <v>8.031155601059309</v>
      </c>
      <c r="G28" s="63">
        <v>8.1759699573466307</v>
      </c>
      <c r="H28" s="63">
        <v>7.7690341105841592</v>
      </c>
      <c r="I28" s="63">
        <v>7.3815158396442078</v>
      </c>
      <c r="J28" s="63">
        <v>7.0125423724767293</v>
      </c>
      <c r="K28" s="63">
        <v>6.6612765159695293</v>
      </c>
      <c r="L28" s="63">
        <v>6.3269154708485251</v>
      </c>
      <c r="M28" s="63">
        <v>5.9938211507773973</v>
      </c>
      <c r="N28" s="63">
        <v>5.6769476818609883</v>
      </c>
      <c r="O28" s="63">
        <v>5.3755857371332523</v>
      </c>
      <c r="P28" s="63">
        <v>5.0890514072503787</v>
      </c>
      <c r="Q28" s="63">
        <v>4.8166857362061535</v>
      </c>
      <c r="R28" s="63">
        <v>4.5236092177140215</v>
      </c>
      <c r="S28" s="63">
        <v>4.2471169710820922</v>
      </c>
      <c r="T28" s="63">
        <v>3.9863116242367838</v>
      </c>
      <c r="U28" s="63">
        <v>3.7403429081387265</v>
      </c>
      <c r="V28" s="127">
        <v>124.89834136283852</v>
      </c>
    </row>
    <row r="29" spans="1:22" x14ac:dyDescent="0.3">
      <c r="A29" t="s">
        <v>699</v>
      </c>
      <c r="B29" s="63">
        <v>8.6555023700838909</v>
      </c>
      <c r="C29" s="63">
        <v>9.3280961836025824</v>
      </c>
      <c r="D29" s="63">
        <v>9.996002116217845</v>
      </c>
      <c r="E29" s="63">
        <v>10.658803512371382</v>
      </c>
      <c r="F29" s="63">
        <v>11.316106265929742</v>
      </c>
      <c r="G29" s="63">
        <v>11.967538044742325</v>
      </c>
      <c r="H29" s="63">
        <v>11.813514291908517</v>
      </c>
      <c r="I29" s="63">
        <v>11.660151461022199</v>
      </c>
      <c r="J29" s="63">
        <v>11.507492146844397</v>
      </c>
      <c r="K29" s="63">
        <v>11.355576927515035</v>
      </c>
      <c r="L29" s="63">
        <v>11.204444427725862</v>
      </c>
      <c r="M29" s="63">
        <v>11.026777911259023</v>
      </c>
      <c r="N29" s="63">
        <v>10.849414270974114</v>
      </c>
      <c r="O29" s="63">
        <v>10.672440607251456</v>
      </c>
      <c r="P29" s="63">
        <v>10.4959401247726</v>
      </c>
      <c r="Q29" s="63">
        <v>10.319992255342683</v>
      </c>
      <c r="R29" s="63">
        <v>10.068451744298509</v>
      </c>
      <c r="S29" s="63">
        <v>9.8201560188897048</v>
      </c>
      <c r="T29" s="63">
        <v>9.5750701533936464</v>
      </c>
      <c r="U29" s="63">
        <v>9.3331595665680798</v>
      </c>
      <c r="V29" s="127">
        <v>211.62463040071353</v>
      </c>
    </row>
    <row r="30" spans="1:22" x14ac:dyDescent="0.3">
      <c r="A30" s="61"/>
      <c r="B30" s="9"/>
      <c r="C30" s="9"/>
      <c r="D30" s="9"/>
      <c r="E30" s="9"/>
    </row>
    <row r="32" spans="1:22" x14ac:dyDescent="0.3">
      <c r="A32" s="72" t="s">
        <v>290</v>
      </c>
      <c r="B32" s="72" t="s">
        <v>579</v>
      </c>
    </row>
    <row r="33" spans="1:2" x14ac:dyDescent="0.3">
      <c r="A33" s="38" t="s">
        <v>311</v>
      </c>
      <c r="B33" s="81">
        <v>328.58199076365861</v>
      </c>
    </row>
    <row r="34" spans="1:2" x14ac:dyDescent="0.3">
      <c r="A34" s="38" t="s">
        <v>28</v>
      </c>
      <c r="B34" s="81">
        <v>124.89834136283852</v>
      </c>
    </row>
    <row r="35" spans="1:2" x14ac:dyDescent="0.3">
      <c r="A35" s="38" t="s">
        <v>29</v>
      </c>
      <c r="B35" s="81">
        <v>211.62463040071353</v>
      </c>
    </row>
  </sheetData>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2"/>
  <sheetViews>
    <sheetView workbookViewId="0">
      <selection activeCell="D57" sqref="D57"/>
    </sheetView>
  </sheetViews>
  <sheetFormatPr defaultRowHeight="14.4" x14ac:dyDescent="0.3"/>
  <cols>
    <col min="1" max="1" width="18.44140625" customWidth="1"/>
  </cols>
  <sheetData>
    <row r="1" spans="1:23" ht="18" x14ac:dyDescent="0.35">
      <c r="A1" s="83" t="s">
        <v>684</v>
      </c>
    </row>
    <row r="3" spans="1:23" x14ac:dyDescent="0.3">
      <c r="A3" s="9"/>
      <c r="B3" s="9"/>
      <c r="C3" s="9"/>
      <c r="D3" s="9"/>
      <c r="E3" s="9"/>
      <c r="F3" s="9"/>
      <c r="G3" s="9"/>
      <c r="I3" s="2" t="s">
        <v>519</v>
      </c>
      <c r="Q3" s="2" t="s">
        <v>520</v>
      </c>
    </row>
    <row r="4" spans="1:23" x14ac:dyDescent="0.3">
      <c r="A4" s="57"/>
      <c r="B4" s="397"/>
      <c r="C4" s="397"/>
      <c r="D4" s="397"/>
      <c r="E4" s="397"/>
      <c r="F4" s="397"/>
      <c r="G4" s="397"/>
      <c r="I4" s="2"/>
      <c r="J4" s="453">
        <v>2015</v>
      </c>
      <c r="K4" s="453"/>
      <c r="L4" s="453">
        <v>2025</v>
      </c>
      <c r="M4" s="453"/>
      <c r="N4" s="453">
        <v>2035</v>
      </c>
      <c r="O4" s="453"/>
      <c r="Q4" s="2"/>
      <c r="R4" s="453">
        <v>2015</v>
      </c>
      <c r="S4" s="453"/>
      <c r="T4" s="453">
        <v>2025</v>
      </c>
      <c r="U4" s="453"/>
      <c r="V4" s="453">
        <v>2035</v>
      </c>
      <c r="W4" s="453"/>
    </row>
    <row r="5" spans="1:23" x14ac:dyDescent="0.3">
      <c r="A5" s="57"/>
      <c r="B5" s="57"/>
      <c r="C5" s="57"/>
      <c r="D5" s="57"/>
      <c r="E5" s="57"/>
      <c r="F5" s="57"/>
      <c r="G5" s="57"/>
      <c r="I5" s="2" t="s">
        <v>429</v>
      </c>
      <c r="J5" s="184" t="s">
        <v>430</v>
      </c>
      <c r="K5" s="185" t="s">
        <v>431</v>
      </c>
      <c r="L5" s="184" t="s">
        <v>432</v>
      </c>
      <c r="M5" s="185" t="s">
        <v>433</v>
      </c>
      <c r="N5" s="184" t="s">
        <v>434</v>
      </c>
      <c r="O5" s="185" t="s">
        <v>435</v>
      </c>
      <c r="Q5" s="2" t="s">
        <v>429</v>
      </c>
      <c r="R5" s="184" t="s">
        <v>430</v>
      </c>
      <c r="S5" s="185" t="s">
        <v>431</v>
      </c>
      <c r="T5" s="184" t="s">
        <v>432</v>
      </c>
      <c r="U5" s="185" t="s">
        <v>433</v>
      </c>
      <c r="V5" s="184" t="s">
        <v>434</v>
      </c>
      <c r="W5" s="185" t="s">
        <v>435</v>
      </c>
    </row>
    <row r="6" spans="1:23" x14ac:dyDescent="0.3">
      <c r="A6" s="57"/>
      <c r="B6" s="186"/>
      <c r="C6" s="186"/>
      <c r="D6" s="186"/>
      <c r="E6" s="186"/>
      <c r="F6" s="186"/>
      <c r="G6" s="186"/>
      <c r="I6" s="2" t="s">
        <v>436</v>
      </c>
      <c r="J6" s="11">
        <v>15.3</v>
      </c>
      <c r="K6" s="11">
        <v>17.8</v>
      </c>
      <c r="L6" s="11">
        <v>16.2</v>
      </c>
      <c r="M6" s="11">
        <v>21.3</v>
      </c>
      <c r="N6" s="11">
        <v>17.899999999999999</v>
      </c>
      <c r="O6" s="11">
        <v>22.4</v>
      </c>
      <c r="Q6" s="2" t="s">
        <v>436</v>
      </c>
      <c r="R6" s="11">
        <v>21.9</v>
      </c>
      <c r="S6" s="11">
        <v>19.899999999999999</v>
      </c>
      <c r="T6" s="11">
        <v>27.5</v>
      </c>
      <c r="U6" s="11">
        <v>24.4</v>
      </c>
      <c r="V6" s="11">
        <v>35.1</v>
      </c>
      <c r="W6" s="11">
        <v>25.2</v>
      </c>
    </row>
    <row r="7" spans="1:23" x14ac:dyDescent="0.3">
      <c r="A7" s="57"/>
      <c r="B7" s="186"/>
      <c r="C7" s="186"/>
      <c r="D7" s="186"/>
      <c r="E7" s="186"/>
      <c r="F7" s="186"/>
      <c r="G7" s="186"/>
      <c r="I7" s="2" t="s">
        <v>312</v>
      </c>
      <c r="J7" s="11">
        <v>15.3</v>
      </c>
      <c r="K7" s="11">
        <v>17.8</v>
      </c>
      <c r="L7" s="11">
        <v>16.2</v>
      </c>
      <c r="M7" s="11">
        <v>21.3</v>
      </c>
      <c r="N7" s="11">
        <v>17.899999999999999</v>
      </c>
      <c r="O7" s="11">
        <v>22.4</v>
      </c>
      <c r="Q7" s="2" t="s">
        <v>312</v>
      </c>
      <c r="R7" s="11">
        <v>21.9</v>
      </c>
      <c r="S7" s="11">
        <v>19.899999999999999</v>
      </c>
      <c r="T7" s="11">
        <v>27.5</v>
      </c>
      <c r="U7" s="11">
        <v>24.4</v>
      </c>
      <c r="V7" s="11">
        <v>35.1</v>
      </c>
      <c r="W7" s="11">
        <v>25.2</v>
      </c>
    </row>
    <row r="8" spans="1:23" x14ac:dyDescent="0.3">
      <c r="A8" s="9"/>
      <c r="B8" s="9"/>
      <c r="C8" s="9"/>
      <c r="D8" s="9"/>
      <c r="E8" s="9"/>
      <c r="F8" s="9"/>
      <c r="G8" s="9"/>
      <c r="J8" s="11"/>
      <c r="K8" s="11"/>
      <c r="L8" s="11"/>
      <c r="M8" s="11"/>
      <c r="N8" s="11"/>
      <c r="O8" s="11"/>
    </row>
    <row r="9" spans="1:23" x14ac:dyDescent="0.3">
      <c r="A9" s="9"/>
      <c r="B9" s="397"/>
      <c r="C9" s="397"/>
      <c r="D9" s="397"/>
      <c r="E9" s="397"/>
      <c r="F9" s="397"/>
      <c r="G9" s="397"/>
      <c r="J9" s="453">
        <v>2015</v>
      </c>
      <c r="K9" s="453"/>
      <c r="L9" s="453">
        <v>2025</v>
      </c>
      <c r="M9" s="453"/>
      <c r="N9" s="453">
        <v>2035</v>
      </c>
      <c r="O9" s="453"/>
      <c r="R9" s="453">
        <v>2015</v>
      </c>
      <c r="S9" s="453"/>
      <c r="T9" s="453">
        <v>2025</v>
      </c>
      <c r="U9" s="453"/>
      <c r="V9" s="453">
        <v>2035</v>
      </c>
      <c r="W9" s="453"/>
    </row>
    <row r="10" spans="1:23" x14ac:dyDescent="0.3">
      <c r="A10" s="57"/>
      <c r="B10" s="57"/>
      <c r="C10" s="57"/>
      <c r="D10" s="57"/>
      <c r="E10" s="57"/>
      <c r="F10" s="57"/>
      <c r="G10" s="57"/>
      <c r="I10" s="2" t="s">
        <v>437</v>
      </c>
      <c r="J10" s="184" t="s">
        <v>430</v>
      </c>
      <c r="K10" s="185" t="s">
        <v>431</v>
      </c>
      <c r="L10" s="184" t="s">
        <v>432</v>
      </c>
      <c r="M10" s="185" t="s">
        <v>433</v>
      </c>
      <c r="N10" s="184" t="s">
        <v>434</v>
      </c>
      <c r="O10" s="185" t="s">
        <v>435</v>
      </c>
      <c r="Q10" s="2" t="s">
        <v>437</v>
      </c>
      <c r="R10" s="184" t="s">
        <v>430</v>
      </c>
      <c r="S10" s="185" t="s">
        <v>431</v>
      </c>
      <c r="T10" s="184" t="s">
        <v>432</v>
      </c>
      <c r="U10" s="185" t="s">
        <v>433</v>
      </c>
      <c r="V10" s="184" t="s">
        <v>434</v>
      </c>
      <c r="W10" s="185" t="s">
        <v>435</v>
      </c>
    </row>
    <row r="11" spans="1:23" x14ac:dyDescent="0.3">
      <c r="A11" s="9"/>
      <c r="B11" s="186"/>
      <c r="C11" s="186"/>
      <c r="D11" s="186"/>
      <c r="E11" s="186"/>
      <c r="F11" s="186"/>
      <c r="G11" s="186"/>
      <c r="I11" t="s">
        <v>436</v>
      </c>
      <c r="J11" s="11">
        <v>14.9</v>
      </c>
      <c r="K11" s="11">
        <v>16.2</v>
      </c>
      <c r="L11" s="11">
        <v>15.4</v>
      </c>
      <c r="M11" s="11">
        <v>16.5</v>
      </c>
      <c r="N11" s="11">
        <v>16</v>
      </c>
      <c r="O11" s="11">
        <v>20.7</v>
      </c>
      <c r="Q11" t="s">
        <v>436</v>
      </c>
      <c r="R11" s="11">
        <v>18.2</v>
      </c>
      <c r="S11" s="11">
        <v>17</v>
      </c>
      <c r="T11" s="11">
        <v>18.8</v>
      </c>
      <c r="U11" s="11">
        <v>18.2</v>
      </c>
      <c r="V11" s="11">
        <v>25.7</v>
      </c>
      <c r="W11" s="11">
        <v>22.2</v>
      </c>
    </row>
    <row r="12" spans="1:23" x14ac:dyDescent="0.3">
      <c r="A12" s="9"/>
      <c r="B12" s="186"/>
      <c r="C12" s="186"/>
      <c r="D12" s="186"/>
      <c r="E12" s="186"/>
      <c r="F12" s="186"/>
      <c r="G12" s="186"/>
      <c r="I12" t="s">
        <v>312</v>
      </c>
      <c r="J12" s="11">
        <v>12.8</v>
      </c>
      <c r="K12" s="11">
        <v>13</v>
      </c>
      <c r="L12" s="11">
        <v>12.9</v>
      </c>
      <c r="M12" s="11">
        <v>13.2</v>
      </c>
      <c r="N12" s="11">
        <v>13.1</v>
      </c>
      <c r="O12" s="11">
        <v>14.3</v>
      </c>
      <c r="Q12" t="s">
        <v>312</v>
      </c>
      <c r="R12" s="11">
        <v>13.2</v>
      </c>
      <c r="S12" s="11">
        <v>13.2</v>
      </c>
      <c r="T12" s="11">
        <v>13.6</v>
      </c>
      <c r="U12" s="11">
        <v>13.5</v>
      </c>
      <c r="V12" s="11">
        <v>15.4</v>
      </c>
      <c r="W12" s="11">
        <v>14.2</v>
      </c>
    </row>
    <row r="13" spans="1:23" x14ac:dyDescent="0.3">
      <c r="A13" s="9"/>
      <c r="B13" s="9"/>
      <c r="C13" s="9"/>
      <c r="D13" s="9"/>
      <c r="E13" s="9"/>
      <c r="F13" s="9"/>
      <c r="G13" s="9"/>
    </row>
    <row r="14" spans="1:23" x14ac:dyDescent="0.3">
      <c r="A14" s="9"/>
      <c r="B14" s="397"/>
      <c r="C14" s="397"/>
      <c r="D14" s="397"/>
      <c r="E14" s="397"/>
      <c r="F14" s="397"/>
      <c r="G14" s="397"/>
      <c r="J14" s="453">
        <v>2015</v>
      </c>
      <c r="K14" s="453"/>
      <c r="L14" s="453">
        <v>2025</v>
      </c>
      <c r="M14" s="453"/>
      <c r="N14" s="453">
        <v>2035</v>
      </c>
      <c r="O14" s="453"/>
      <c r="R14" s="453">
        <v>2015</v>
      </c>
      <c r="S14" s="453"/>
      <c r="T14" s="453">
        <v>2025</v>
      </c>
      <c r="U14" s="453"/>
      <c r="V14" s="453">
        <v>2035</v>
      </c>
      <c r="W14" s="453"/>
    </row>
    <row r="15" spans="1:23" x14ac:dyDescent="0.3">
      <c r="A15" s="57"/>
      <c r="B15" s="57"/>
      <c r="C15" s="57"/>
      <c r="D15" s="57"/>
      <c r="E15" s="57"/>
      <c r="F15" s="57"/>
      <c r="G15" s="57"/>
      <c r="I15" s="2" t="s">
        <v>438</v>
      </c>
      <c r="J15" s="184" t="s">
        <v>430</v>
      </c>
      <c r="K15" s="185" t="s">
        <v>431</v>
      </c>
      <c r="L15" s="184" t="s">
        <v>432</v>
      </c>
      <c r="M15" s="185" t="s">
        <v>433</v>
      </c>
      <c r="N15" s="184" t="s">
        <v>434</v>
      </c>
      <c r="O15" s="185" t="s">
        <v>435</v>
      </c>
      <c r="Q15" s="2" t="s">
        <v>438</v>
      </c>
      <c r="R15" s="184" t="s">
        <v>430</v>
      </c>
      <c r="S15" s="185" t="s">
        <v>431</v>
      </c>
      <c r="T15" s="184" t="s">
        <v>432</v>
      </c>
      <c r="U15" s="185" t="s">
        <v>433</v>
      </c>
      <c r="V15" s="184" t="s">
        <v>434</v>
      </c>
      <c r="W15" s="185" t="s">
        <v>435</v>
      </c>
    </row>
    <row r="16" spans="1:23" x14ac:dyDescent="0.3">
      <c r="A16" s="9"/>
      <c r="B16" s="186"/>
      <c r="C16" s="186"/>
      <c r="D16" s="186"/>
      <c r="E16" s="186"/>
      <c r="F16" s="186"/>
      <c r="G16" s="186"/>
      <c r="I16" t="s">
        <v>436</v>
      </c>
      <c r="J16" s="11">
        <v>0.40000000000000036</v>
      </c>
      <c r="K16" s="11">
        <v>1.6000000000000014</v>
      </c>
      <c r="L16" s="11">
        <v>0.79999999999999893</v>
      </c>
      <c r="M16" s="11">
        <v>4.8000000000000007</v>
      </c>
      <c r="N16" s="11">
        <v>1.8999999999999986</v>
      </c>
      <c r="O16" s="11">
        <v>1.6999999999999993</v>
      </c>
      <c r="Q16" t="s">
        <v>436</v>
      </c>
      <c r="R16" s="11">
        <v>3.6999999999999993</v>
      </c>
      <c r="S16" s="11">
        <v>2.8999999999999986</v>
      </c>
      <c r="T16" s="11">
        <v>8.6999999999999993</v>
      </c>
      <c r="U16" s="11">
        <v>6.1999999999999993</v>
      </c>
      <c r="V16" s="11">
        <v>9.4000000000000021</v>
      </c>
      <c r="W16" s="11">
        <v>3</v>
      </c>
    </row>
    <row r="17" spans="1:23" x14ac:dyDescent="0.3">
      <c r="A17" s="9"/>
      <c r="B17" s="186"/>
      <c r="C17" s="186"/>
      <c r="D17" s="186"/>
      <c r="E17" s="186"/>
      <c r="F17" s="186"/>
      <c r="G17" s="186"/>
      <c r="I17" t="s">
        <v>312</v>
      </c>
      <c r="J17" s="11">
        <v>2.5</v>
      </c>
      <c r="K17" s="11">
        <v>4.8000000000000007</v>
      </c>
      <c r="L17" s="11">
        <v>3.2999999999999989</v>
      </c>
      <c r="M17" s="11">
        <v>8.1000000000000014</v>
      </c>
      <c r="N17" s="11">
        <v>4.7999999999999989</v>
      </c>
      <c r="O17" s="11">
        <v>8.0999999999999979</v>
      </c>
      <c r="Q17" t="s">
        <v>312</v>
      </c>
      <c r="R17" s="11">
        <v>8.6999999999999993</v>
      </c>
      <c r="S17" s="11">
        <v>6.6999999999999993</v>
      </c>
      <c r="T17" s="11">
        <v>13.9</v>
      </c>
      <c r="U17" s="11">
        <v>10.899999999999999</v>
      </c>
      <c r="V17" s="11">
        <v>19.700000000000003</v>
      </c>
      <c r="W17" s="11">
        <v>11</v>
      </c>
    </row>
    <row r="18" spans="1:23" x14ac:dyDescent="0.3">
      <c r="A18" s="9"/>
      <c r="B18" s="186"/>
      <c r="C18" s="186"/>
      <c r="D18" s="186"/>
      <c r="E18" s="186"/>
      <c r="F18" s="186"/>
      <c r="G18" s="186"/>
      <c r="J18" s="11"/>
      <c r="K18" s="11"/>
      <c r="L18" s="11"/>
      <c r="M18" s="11"/>
      <c r="N18" s="11"/>
      <c r="O18" s="11"/>
      <c r="R18" s="11"/>
      <c r="S18" s="11"/>
      <c r="T18" s="11"/>
      <c r="U18" s="11"/>
      <c r="V18" s="11"/>
      <c r="W18" s="11"/>
    </row>
    <row r="19" spans="1:23" x14ac:dyDescent="0.3">
      <c r="A19" s="57"/>
      <c r="B19" s="186"/>
      <c r="C19" s="186"/>
      <c r="D19" s="186"/>
      <c r="E19" s="186"/>
      <c r="F19" s="186"/>
      <c r="G19" s="186"/>
      <c r="J19" s="11"/>
      <c r="K19" s="11"/>
      <c r="L19" s="11"/>
      <c r="M19" s="11"/>
      <c r="N19" s="11"/>
      <c r="O19" s="11"/>
      <c r="R19" s="11"/>
      <c r="S19" s="11"/>
      <c r="T19" s="11"/>
      <c r="U19" s="11"/>
      <c r="V19" s="11"/>
      <c r="W19" s="11"/>
    </row>
    <row r="20" spans="1:23" x14ac:dyDescent="0.3">
      <c r="A20" s="9"/>
      <c r="B20" s="186"/>
      <c r="C20" s="186"/>
      <c r="D20" s="186"/>
      <c r="E20" s="186"/>
      <c r="F20" s="186"/>
      <c r="G20" s="186"/>
      <c r="J20" s="11"/>
      <c r="K20" s="11"/>
      <c r="L20" s="11"/>
      <c r="M20" s="11"/>
      <c r="N20" s="11"/>
      <c r="O20" s="11"/>
      <c r="R20" s="11"/>
      <c r="S20" s="11"/>
      <c r="T20" s="11"/>
      <c r="U20" s="11"/>
      <c r="V20" s="11"/>
      <c r="W20" s="11"/>
    </row>
    <row r="21" spans="1:23" x14ac:dyDescent="0.3">
      <c r="A21" s="398"/>
      <c r="B21" s="397"/>
      <c r="C21" s="397"/>
      <c r="D21" s="397"/>
      <c r="E21" s="397"/>
      <c r="F21" s="397"/>
      <c r="G21" s="397"/>
      <c r="I21" s="452" t="s">
        <v>439</v>
      </c>
      <c r="J21" s="453">
        <v>2015</v>
      </c>
      <c r="K21" s="453"/>
      <c r="L21" s="453">
        <v>2025</v>
      </c>
      <c r="M21" s="453"/>
      <c r="N21" s="453">
        <v>2035</v>
      </c>
      <c r="O21" s="453"/>
      <c r="Q21" s="452" t="s">
        <v>439</v>
      </c>
      <c r="R21" s="453">
        <v>2015</v>
      </c>
      <c r="S21" s="453"/>
      <c r="T21" s="453">
        <v>2025</v>
      </c>
      <c r="U21" s="453"/>
      <c r="V21" s="453">
        <v>2035</v>
      </c>
      <c r="W21" s="453"/>
    </row>
    <row r="22" spans="1:23" x14ac:dyDescent="0.3">
      <c r="A22" s="398"/>
      <c r="B22" s="57"/>
      <c r="C22" s="57"/>
      <c r="D22" s="57"/>
      <c r="E22" s="57"/>
      <c r="F22" s="57"/>
      <c r="G22" s="57"/>
      <c r="I22" s="452"/>
      <c r="J22" s="184" t="s">
        <v>430</v>
      </c>
      <c r="K22" s="185" t="s">
        <v>431</v>
      </c>
      <c r="L22" s="184" t="s">
        <v>432</v>
      </c>
      <c r="M22" s="185" t="s">
        <v>433</v>
      </c>
      <c r="N22" s="184" t="s">
        <v>434</v>
      </c>
      <c r="O22" s="185" t="s">
        <v>435</v>
      </c>
      <c r="Q22" s="452"/>
      <c r="R22" s="184" t="s">
        <v>430</v>
      </c>
      <c r="S22" s="185" t="s">
        <v>431</v>
      </c>
      <c r="T22" s="184" t="s">
        <v>432</v>
      </c>
      <c r="U22" s="185" t="s">
        <v>433</v>
      </c>
      <c r="V22" s="184" t="s">
        <v>434</v>
      </c>
      <c r="W22" s="185" t="s">
        <v>435</v>
      </c>
    </row>
    <row r="23" spans="1:23" x14ac:dyDescent="0.3">
      <c r="A23" s="9"/>
      <c r="B23" s="399"/>
      <c r="C23" s="399"/>
      <c r="D23" s="399"/>
      <c r="E23" s="399"/>
      <c r="F23" s="399"/>
      <c r="G23" s="399"/>
      <c r="I23" t="s">
        <v>436</v>
      </c>
      <c r="J23" s="451">
        <v>16.55</v>
      </c>
      <c r="K23" s="451"/>
      <c r="L23" s="451">
        <v>18.75</v>
      </c>
      <c r="M23" s="451"/>
      <c r="N23" s="451">
        <v>20.149999999999999</v>
      </c>
      <c r="O23" s="451"/>
      <c r="Q23" t="s">
        <v>436</v>
      </c>
      <c r="R23" s="451">
        <v>20.9</v>
      </c>
      <c r="S23" s="451"/>
      <c r="T23" s="451">
        <v>25.95</v>
      </c>
      <c r="U23" s="451"/>
      <c r="V23" s="451">
        <v>30.15</v>
      </c>
      <c r="W23" s="451"/>
    </row>
    <row r="24" spans="1:23" x14ac:dyDescent="0.3">
      <c r="A24" s="9"/>
      <c r="B24" s="399"/>
      <c r="C24" s="399"/>
      <c r="D24" s="399"/>
      <c r="E24" s="399"/>
      <c r="F24" s="399"/>
      <c r="G24" s="399"/>
      <c r="I24" t="s">
        <v>312</v>
      </c>
      <c r="J24" s="451">
        <v>16.55</v>
      </c>
      <c r="K24" s="451"/>
      <c r="L24" s="451">
        <v>18.75</v>
      </c>
      <c r="M24" s="451"/>
      <c r="N24" s="451">
        <v>20.149999999999999</v>
      </c>
      <c r="O24" s="451"/>
      <c r="Q24" t="s">
        <v>312</v>
      </c>
      <c r="R24" s="451">
        <v>20.9</v>
      </c>
      <c r="S24" s="451"/>
      <c r="T24" s="451">
        <v>25.95</v>
      </c>
      <c r="U24" s="451"/>
      <c r="V24" s="451">
        <v>30.15</v>
      </c>
      <c r="W24" s="451"/>
    </row>
    <row r="25" spans="1:23" x14ac:dyDescent="0.3">
      <c r="A25" s="9"/>
      <c r="B25" s="186"/>
      <c r="C25" s="186"/>
      <c r="D25" s="186"/>
      <c r="E25" s="186"/>
      <c r="F25" s="186"/>
      <c r="G25" s="186"/>
      <c r="J25" s="11"/>
      <c r="K25" s="11"/>
      <c r="L25" s="11"/>
      <c r="M25" s="11"/>
      <c r="N25" s="11"/>
      <c r="O25" s="11"/>
      <c r="R25" s="11"/>
      <c r="S25" s="11"/>
      <c r="T25" s="11"/>
      <c r="U25" s="11"/>
      <c r="V25" s="11"/>
      <c r="W25" s="11"/>
    </row>
    <row r="26" spans="1:23" x14ac:dyDescent="0.3">
      <c r="A26" s="398"/>
      <c r="B26" s="397"/>
      <c r="C26" s="397"/>
      <c r="D26" s="397"/>
      <c r="E26" s="397"/>
      <c r="F26" s="397"/>
      <c r="G26" s="397"/>
      <c r="I26" s="452" t="s">
        <v>439</v>
      </c>
      <c r="J26" s="453">
        <v>2015</v>
      </c>
      <c r="K26" s="453"/>
      <c r="L26" s="453">
        <v>2025</v>
      </c>
      <c r="M26" s="453"/>
      <c r="N26" s="453">
        <v>2035</v>
      </c>
      <c r="O26" s="453"/>
      <c r="Q26" s="452" t="s">
        <v>439</v>
      </c>
      <c r="R26" s="453">
        <v>2015</v>
      </c>
      <c r="S26" s="453"/>
      <c r="T26" s="453">
        <v>2025</v>
      </c>
      <c r="U26" s="453"/>
      <c r="V26" s="453">
        <v>2035</v>
      </c>
      <c r="W26" s="453"/>
    </row>
    <row r="27" spans="1:23" x14ac:dyDescent="0.3">
      <c r="A27" s="398"/>
      <c r="B27" s="57"/>
      <c r="C27" s="57"/>
      <c r="D27" s="57"/>
      <c r="E27" s="57"/>
      <c r="F27" s="57"/>
      <c r="G27" s="57"/>
      <c r="I27" s="452"/>
      <c r="J27" s="184" t="s">
        <v>430</v>
      </c>
      <c r="K27" s="185" t="s">
        <v>431</v>
      </c>
      <c r="L27" s="184" t="s">
        <v>432</v>
      </c>
      <c r="M27" s="185" t="s">
        <v>433</v>
      </c>
      <c r="N27" s="184" t="s">
        <v>434</v>
      </c>
      <c r="O27" s="185" t="s">
        <v>435</v>
      </c>
      <c r="Q27" s="452"/>
      <c r="R27" s="184" t="s">
        <v>430</v>
      </c>
      <c r="S27" s="185" t="s">
        <v>431</v>
      </c>
      <c r="T27" s="184" t="s">
        <v>432</v>
      </c>
      <c r="U27" s="185" t="s">
        <v>433</v>
      </c>
      <c r="V27" s="184" t="s">
        <v>434</v>
      </c>
      <c r="W27" s="185" t="s">
        <v>435</v>
      </c>
    </row>
    <row r="28" spans="1:23" x14ac:dyDescent="0.3">
      <c r="A28" s="9"/>
      <c r="B28" s="399"/>
      <c r="C28" s="399"/>
      <c r="D28" s="399"/>
      <c r="E28" s="399"/>
      <c r="F28" s="399"/>
      <c r="G28" s="399"/>
      <c r="I28" t="s">
        <v>436</v>
      </c>
      <c r="J28" s="451">
        <v>15.55</v>
      </c>
      <c r="K28" s="451"/>
      <c r="L28" s="451">
        <v>15.95</v>
      </c>
      <c r="M28" s="451"/>
      <c r="N28" s="451">
        <v>18.350000000000001</v>
      </c>
      <c r="O28" s="451"/>
      <c r="Q28" t="s">
        <v>436</v>
      </c>
      <c r="R28" s="451">
        <v>17.600000000000001</v>
      </c>
      <c r="S28" s="451"/>
      <c r="T28" s="451">
        <v>18.5</v>
      </c>
      <c r="U28" s="451"/>
      <c r="V28" s="451">
        <v>23.95</v>
      </c>
      <c r="W28" s="451"/>
    </row>
    <row r="29" spans="1:23" x14ac:dyDescent="0.3">
      <c r="A29" s="9"/>
      <c r="B29" s="399"/>
      <c r="C29" s="399"/>
      <c r="D29" s="399"/>
      <c r="E29" s="399"/>
      <c r="F29" s="399"/>
      <c r="G29" s="399"/>
      <c r="I29" t="s">
        <v>312</v>
      </c>
      <c r="J29" s="451">
        <v>12.9</v>
      </c>
      <c r="K29" s="451"/>
      <c r="L29" s="451">
        <v>13.05</v>
      </c>
      <c r="M29" s="451"/>
      <c r="N29" s="451">
        <v>13.7</v>
      </c>
      <c r="O29" s="451"/>
      <c r="Q29" t="s">
        <v>312</v>
      </c>
      <c r="R29" s="451">
        <v>13.2</v>
      </c>
      <c r="S29" s="451"/>
      <c r="T29" s="451">
        <v>13.55</v>
      </c>
      <c r="U29" s="451"/>
      <c r="V29" s="451">
        <v>14.8</v>
      </c>
      <c r="W29" s="451"/>
    </row>
    <row r="30" spans="1:23" x14ac:dyDescent="0.3">
      <c r="A30" s="9"/>
      <c r="B30" s="186"/>
      <c r="C30" s="186"/>
      <c r="D30" s="186"/>
      <c r="E30" s="186"/>
      <c r="F30" s="186"/>
      <c r="G30" s="186"/>
      <c r="J30" s="11"/>
      <c r="K30" s="11"/>
      <c r="L30" s="11"/>
      <c r="M30" s="11"/>
      <c r="N30" s="11"/>
      <c r="O30" s="11"/>
      <c r="R30" s="11"/>
      <c r="S30" s="11"/>
      <c r="T30" s="11"/>
      <c r="U30" s="11"/>
      <c r="V30" s="11"/>
      <c r="W30" s="11"/>
    </row>
    <row r="31" spans="1:23" x14ac:dyDescent="0.3">
      <c r="A31" s="398"/>
      <c r="B31" s="397"/>
      <c r="C31" s="397"/>
      <c r="D31" s="397"/>
      <c r="E31" s="397"/>
      <c r="F31" s="397"/>
      <c r="G31" s="397"/>
      <c r="I31" s="452" t="s">
        <v>439</v>
      </c>
      <c r="J31" s="453">
        <v>2015</v>
      </c>
      <c r="K31" s="453"/>
      <c r="L31" s="453">
        <v>2025</v>
      </c>
      <c r="M31" s="453"/>
      <c r="N31" s="453">
        <v>2035</v>
      </c>
      <c r="O31" s="453"/>
      <c r="Q31" s="452" t="s">
        <v>439</v>
      </c>
      <c r="R31" s="453">
        <v>2015</v>
      </c>
      <c r="S31" s="453"/>
      <c r="T31" s="453">
        <v>2025</v>
      </c>
      <c r="U31" s="453"/>
      <c r="V31" s="453">
        <v>2035</v>
      </c>
      <c r="W31" s="453"/>
    </row>
    <row r="32" spans="1:23" x14ac:dyDescent="0.3">
      <c r="A32" s="398"/>
      <c r="B32" s="57"/>
      <c r="C32" s="57"/>
      <c r="D32" s="57"/>
      <c r="E32" s="57"/>
      <c r="F32" s="57"/>
      <c r="G32" s="57"/>
      <c r="I32" s="452"/>
      <c r="J32" s="184" t="s">
        <v>430</v>
      </c>
      <c r="K32" s="185" t="s">
        <v>431</v>
      </c>
      <c r="L32" s="184" t="s">
        <v>432</v>
      </c>
      <c r="M32" s="185" t="s">
        <v>433</v>
      </c>
      <c r="N32" s="184" t="s">
        <v>434</v>
      </c>
      <c r="O32" s="185" t="s">
        <v>435</v>
      </c>
      <c r="Q32" s="452"/>
      <c r="R32" s="184" t="s">
        <v>430</v>
      </c>
      <c r="S32" s="185" t="s">
        <v>431</v>
      </c>
      <c r="T32" s="184" t="s">
        <v>432</v>
      </c>
      <c r="U32" s="185" t="s">
        <v>433</v>
      </c>
      <c r="V32" s="184" t="s">
        <v>434</v>
      </c>
      <c r="W32" s="185" t="s">
        <v>435</v>
      </c>
    </row>
    <row r="33" spans="1:27" x14ac:dyDescent="0.3">
      <c r="A33" s="9"/>
      <c r="B33" s="399"/>
      <c r="C33" s="399"/>
      <c r="D33" s="399"/>
      <c r="E33" s="399"/>
      <c r="F33" s="399"/>
      <c r="G33" s="399"/>
      <c r="I33" t="s">
        <v>436</v>
      </c>
      <c r="J33" s="451">
        <v>1</v>
      </c>
      <c r="K33" s="451"/>
      <c r="L33" s="451">
        <v>2.8000000000000007</v>
      </c>
      <c r="M33" s="451"/>
      <c r="N33" s="451">
        <v>1.7999999999999972</v>
      </c>
      <c r="O33" s="451"/>
      <c r="Q33" t="s">
        <v>436</v>
      </c>
      <c r="R33" s="451">
        <v>3.2999999999999972</v>
      </c>
      <c r="S33" s="451"/>
      <c r="T33" s="451">
        <v>7.4499999999999993</v>
      </c>
      <c r="U33" s="451"/>
      <c r="V33" s="451">
        <v>6.1999999999999993</v>
      </c>
      <c r="W33" s="451"/>
    </row>
    <row r="34" spans="1:27" x14ac:dyDescent="0.3">
      <c r="A34" s="9"/>
      <c r="B34" s="399"/>
      <c r="C34" s="399"/>
      <c r="D34" s="399"/>
      <c r="E34" s="399"/>
      <c r="F34" s="399"/>
      <c r="G34" s="399"/>
      <c r="I34" t="s">
        <v>312</v>
      </c>
      <c r="J34" s="451">
        <v>3.6500000000000004</v>
      </c>
      <c r="K34" s="451"/>
      <c r="L34" s="451">
        <v>5.6999999999999993</v>
      </c>
      <c r="M34" s="451"/>
      <c r="N34" s="451">
        <v>6.4499999999999993</v>
      </c>
      <c r="O34" s="451"/>
      <c r="Q34" t="s">
        <v>312</v>
      </c>
      <c r="R34" s="451">
        <v>7.6999999999999993</v>
      </c>
      <c r="S34" s="451"/>
      <c r="T34" s="451">
        <v>12.399999999999999</v>
      </c>
      <c r="U34" s="451"/>
      <c r="V34" s="451">
        <v>15.349999999999998</v>
      </c>
      <c r="W34" s="451"/>
    </row>
    <row r="35" spans="1:27" x14ac:dyDescent="0.3">
      <c r="B35" s="260"/>
      <c r="C35" s="260"/>
      <c r="D35" s="260"/>
      <c r="E35" s="260"/>
      <c r="F35" s="260"/>
      <c r="G35" s="260"/>
      <c r="J35" s="260"/>
      <c r="K35" s="260"/>
      <c r="L35" s="260"/>
      <c r="M35" s="260"/>
      <c r="N35" s="260"/>
      <c r="O35" s="260"/>
      <c r="R35" s="260"/>
      <c r="S35" s="260"/>
      <c r="T35" s="260"/>
      <c r="U35" s="260"/>
      <c r="V35" s="260"/>
      <c r="W35" s="260"/>
    </row>
    <row r="36" spans="1:27" x14ac:dyDescent="0.3">
      <c r="A36" s="2" t="s">
        <v>519</v>
      </c>
    </row>
    <row r="37" spans="1:27" x14ac:dyDescent="0.3">
      <c r="A37" s="2" t="s">
        <v>429</v>
      </c>
    </row>
    <row r="39" spans="1:27" x14ac:dyDescent="0.3">
      <c r="A39" s="66" t="s">
        <v>539</v>
      </c>
      <c r="B39" s="2">
        <v>2015</v>
      </c>
      <c r="C39" s="2">
        <v>2016</v>
      </c>
      <c r="D39" s="2">
        <v>2017</v>
      </c>
      <c r="E39" s="2">
        <v>2018</v>
      </c>
      <c r="F39" s="2">
        <v>2019</v>
      </c>
      <c r="G39" s="2">
        <v>2020</v>
      </c>
      <c r="H39" s="2">
        <v>2021</v>
      </c>
      <c r="I39" s="2">
        <v>2022</v>
      </c>
      <c r="J39" s="2">
        <v>2023</v>
      </c>
      <c r="K39" s="2">
        <v>2024</v>
      </c>
      <c r="L39" s="2">
        <v>2025</v>
      </c>
      <c r="M39" s="2">
        <v>2026</v>
      </c>
      <c r="N39" s="2">
        <v>2027</v>
      </c>
      <c r="O39" s="2">
        <v>2028</v>
      </c>
      <c r="P39" s="2">
        <v>2029</v>
      </c>
      <c r="Q39" s="2">
        <v>2030</v>
      </c>
      <c r="R39" s="2">
        <v>2031</v>
      </c>
      <c r="S39" s="2">
        <v>2032</v>
      </c>
      <c r="T39" s="2">
        <v>2033</v>
      </c>
      <c r="U39" s="2">
        <v>2034</v>
      </c>
      <c r="V39" s="2">
        <v>2035</v>
      </c>
      <c r="W39" s="2">
        <v>2036</v>
      </c>
      <c r="X39" s="2">
        <v>2037</v>
      </c>
      <c r="Y39" s="2">
        <v>2038</v>
      </c>
      <c r="Z39" s="2">
        <v>2039</v>
      </c>
      <c r="AA39" s="2">
        <v>2040</v>
      </c>
    </row>
    <row r="40" spans="1:27" x14ac:dyDescent="0.3">
      <c r="A40" t="s">
        <v>436</v>
      </c>
      <c r="B40" s="186">
        <v>16.55</v>
      </c>
      <c r="C40" s="186">
        <v>16.77</v>
      </c>
      <c r="D40" s="186">
        <v>16.989999999999998</v>
      </c>
      <c r="E40" s="186">
        <v>17.209999999999997</v>
      </c>
      <c r="F40" s="186">
        <v>17.429999999999996</v>
      </c>
      <c r="G40" s="186">
        <v>17.649999999999995</v>
      </c>
      <c r="H40" s="186">
        <v>17.869999999999994</v>
      </c>
      <c r="I40" s="186">
        <v>18.089999999999993</v>
      </c>
      <c r="J40" s="186">
        <v>18.309999999999992</v>
      </c>
      <c r="K40" s="186">
        <v>18.52999999999999</v>
      </c>
      <c r="L40" s="186">
        <v>18.75</v>
      </c>
      <c r="M40" s="186">
        <v>18.89</v>
      </c>
      <c r="N40" s="186">
        <v>19.03</v>
      </c>
      <c r="O40" s="186">
        <v>19.170000000000002</v>
      </c>
      <c r="P40" s="186">
        <v>19.310000000000002</v>
      </c>
      <c r="Q40" s="186">
        <v>19.450000000000003</v>
      </c>
      <c r="R40" s="186">
        <v>19.590000000000003</v>
      </c>
      <c r="S40" s="186">
        <v>19.730000000000004</v>
      </c>
      <c r="T40" s="186">
        <v>19.870000000000005</v>
      </c>
      <c r="U40" s="186">
        <v>20.010000000000005</v>
      </c>
      <c r="V40" s="186">
        <v>20.149999999999999</v>
      </c>
      <c r="W40" s="186">
        <v>20.29</v>
      </c>
      <c r="X40" s="186">
        <v>20.43</v>
      </c>
      <c r="Y40" s="186">
        <v>20.57</v>
      </c>
      <c r="Z40" s="186">
        <v>20.71</v>
      </c>
      <c r="AA40" s="186">
        <v>20.85</v>
      </c>
    </row>
    <row r="41" spans="1:27" x14ac:dyDescent="0.3">
      <c r="A41" t="s">
        <v>312</v>
      </c>
      <c r="B41" s="186">
        <v>16.55</v>
      </c>
      <c r="C41" s="186">
        <v>16.77</v>
      </c>
      <c r="D41" s="186">
        <v>16.989999999999998</v>
      </c>
      <c r="E41" s="186">
        <v>17.209999999999997</v>
      </c>
      <c r="F41" s="186">
        <v>17.429999999999996</v>
      </c>
      <c r="G41" s="186">
        <v>17.649999999999995</v>
      </c>
      <c r="H41" s="186">
        <v>17.869999999999994</v>
      </c>
      <c r="I41" s="186">
        <v>18.089999999999993</v>
      </c>
      <c r="J41" s="186">
        <v>18.309999999999992</v>
      </c>
      <c r="K41" s="186">
        <v>18.52999999999999</v>
      </c>
      <c r="L41" s="186">
        <v>18.75</v>
      </c>
      <c r="M41" s="186">
        <v>18.89</v>
      </c>
      <c r="N41" s="186">
        <v>19.03</v>
      </c>
      <c r="O41" s="186">
        <v>19.170000000000002</v>
      </c>
      <c r="P41" s="186">
        <v>19.310000000000002</v>
      </c>
      <c r="Q41" s="186">
        <v>19.450000000000003</v>
      </c>
      <c r="R41" s="186">
        <v>19.590000000000003</v>
      </c>
      <c r="S41" s="186">
        <v>19.730000000000004</v>
      </c>
      <c r="T41" s="186">
        <v>19.870000000000005</v>
      </c>
      <c r="U41" s="186">
        <v>20.010000000000005</v>
      </c>
      <c r="V41" s="186">
        <v>20.149999999999999</v>
      </c>
      <c r="W41" s="186">
        <v>20.29</v>
      </c>
      <c r="X41" s="186">
        <v>20.43</v>
      </c>
      <c r="Y41" s="186">
        <v>20.57</v>
      </c>
      <c r="Z41" s="186">
        <v>20.71</v>
      </c>
      <c r="AA41" s="186">
        <v>20.85</v>
      </c>
    </row>
    <row r="42" spans="1:27" x14ac:dyDescent="0.3">
      <c r="B42" s="9"/>
      <c r="C42" s="9"/>
      <c r="D42" s="9"/>
      <c r="E42" s="9"/>
      <c r="F42" s="9"/>
      <c r="G42" s="9"/>
      <c r="H42" s="9"/>
      <c r="I42" s="9"/>
      <c r="J42" s="9"/>
      <c r="K42" s="9"/>
      <c r="L42" s="9"/>
      <c r="M42" s="9"/>
      <c r="N42" s="9"/>
      <c r="O42" s="9"/>
      <c r="P42" s="9"/>
      <c r="Q42" s="9"/>
      <c r="R42" s="9"/>
      <c r="S42" s="9"/>
      <c r="T42" s="9"/>
      <c r="U42" s="9"/>
      <c r="V42" s="9"/>
      <c r="W42" s="9"/>
      <c r="X42" s="9"/>
      <c r="Y42" s="9"/>
      <c r="Z42" s="9"/>
      <c r="AA42" s="9"/>
    </row>
    <row r="43" spans="1:27" x14ac:dyDescent="0.3">
      <c r="A43" s="2" t="s">
        <v>437</v>
      </c>
      <c r="B43" s="9"/>
      <c r="C43" s="9"/>
      <c r="D43" s="9"/>
      <c r="E43" s="9"/>
      <c r="F43" s="9"/>
      <c r="G43" s="9"/>
      <c r="H43" s="9"/>
      <c r="I43" s="9"/>
      <c r="J43" s="9"/>
      <c r="K43" s="9"/>
      <c r="L43" s="9"/>
      <c r="M43" s="9"/>
      <c r="N43" s="9"/>
      <c r="O43" s="9"/>
      <c r="P43" s="9"/>
      <c r="Q43" s="9"/>
      <c r="R43" s="9"/>
      <c r="S43" s="9"/>
      <c r="T43" s="9"/>
      <c r="U43" s="9"/>
      <c r="V43" s="9"/>
      <c r="W43" s="9"/>
      <c r="X43" s="9"/>
      <c r="Y43" s="9"/>
      <c r="Z43" s="9"/>
      <c r="AA43" s="9"/>
    </row>
    <row r="44" spans="1:27" x14ac:dyDescent="0.3">
      <c r="B44" s="9"/>
      <c r="C44" s="9"/>
      <c r="D44" s="9"/>
      <c r="E44" s="9"/>
      <c r="F44" s="9"/>
      <c r="G44" s="9"/>
      <c r="H44" s="9"/>
      <c r="I44" s="9"/>
      <c r="J44" s="9"/>
      <c r="K44" s="9"/>
      <c r="L44" s="9"/>
      <c r="M44" s="9"/>
      <c r="N44" s="9"/>
      <c r="O44" s="9"/>
      <c r="P44" s="9"/>
      <c r="Q44" s="9"/>
      <c r="R44" s="9"/>
      <c r="S44" s="9"/>
      <c r="T44" s="9"/>
      <c r="U44" s="9"/>
      <c r="V44" s="9"/>
      <c r="W44" s="9"/>
      <c r="X44" s="9"/>
      <c r="Y44" s="9"/>
      <c r="Z44" s="9"/>
      <c r="AA44" s="9"/>
    </row>
    <row r="45" spans="1:27" x14ac:dyDescent="0.3">
      <c r="A45" s="66" t="s">
        <v>539</v>
      </c>
      <c r="B45" s="57">
        <v>2015</v>
      </c>
      <c r="C45" s="57">
        <v>2016</v>
      </c>
      <c r="D45" s="57">
        <v>2017</v>
      </c>
      <c r="E45" s="57">
        <v>2018</v>
      </c>
      <c r="F45" s="57">
        <v>2019</v>
      </c>
      <c r="G45" s="57">
        <v>2020</v>
      </c>
      <c r="H45" s="57">
        <v>2021</v>
      </c>
      <c r="I45" s="57">
        <v>2022</v>
      </c>
      <c r="J45" s="57">
        <v>2023</v>
      </c>
      <c r="K45" s="57">
        <v>2024</v>
      </c>
      <c r="L45" s="57">
        <v>2025</v>
      </c>
      <c r="M45" s="57">
        <v>2026</v>
      </c>
      <c r="N45" s="57">
        <v>2027</v>
      </c>
      <c r="O45" s="57">
        <v>2028</v>
      </c>
      <c r="P45" s="57">
        <v>2029</v>
      </c>
      <c r="Q45" s="57">
        <v>2030</v>
      </c>
      <c r="R45" s="57">
        <v>2031</v>
      </c>
      <c r="S45" s="57">
        <v>2032</v>
      </c>
      <c r="T45" s="57">
        <v>2033</v>
      </c>
      <c r="U45" s="57">
        <v>2034</v>
      </c>
      <c r="V45" s="57">
        <v>2035</v>
      </c>
      <c r="W45" s="57">
        <v>2036</v>
      </c>
      <c r="X45" s="57">
        <v>2037</v>
      </c>
      <c r="Y45" s="57">
        <v>2038</v>
      </c>
      <c r="Z45" s="57">
        <v>2039</v>
      </c>
      <c r="AA45" s="57">
        <v>2040</v>
      </c>
    </row>
    <row r="46" spans="1:27" x14ac:dyDescent="0.3">
      <c r="A46" t="s">
        <v>436</v>
      </c>
      <c r="B46" s="186">
        <v>15.55</v>
      </c>
      <c r="C46" s="186">
        <v>15.59</v>
      </c>
      <c r="D46" s="186">
        <v>15.629999999999999</v>
      </c>
      <c r="E46" s="186">
        <v>15.669999999999998</v>
      </c>
      <c r="F46" s="186">
        <v>15.709999999999997</v>
      </c>
      <c r="G46" s="186">
        <v>15.749999999999996</v>
      </c>
      <c r="H46" s="186">
        <v>15.789999999999996</v>
      </c>
      <c r="I46" s="186">
        <v>15.829999999999995</v>
      </c>
      <c r="J46" s="186">
        <v>15.869999999999994</v>
      </c>
      <c r="K46" s="186">
        <v>15.909999999999993</v>
      </c>
      <c r="L46" s="186">
        <v>15.95</v>
      </c>
      <c r="M46" s="186">
        <v>16.189999999999998</v>
      </c>
      <c r="N46" s="186">
        <v>16.43</v>
      </c>
      <c r="O46" s="186">
        <v>16.670000000000002</v>
      </c>
      <c r="P46" s="186">
        <v>16.910000000000004</v>
      </c>
      <c r="Q46" s="186">
        <v>17.150000000000006</v>
      </c>
      <c r="R46" s="186">
        <v>17.390000000000008</v>
      </c>
      <c r="S46" s="186">
        <v>17.63000000000001</v>
      </c>
      <c r="T46" s="186">
        <v>17.870000000000012</v>
      </c>
      <c r="U46" s="186">
        <v>18.110000000000014</v>
      </c>
      <c r="V46" s="186">
        <v>18.350000000000001</v>
      </c>
      <c r="W46" s="186">
        <v>18.590000000000003</v>
      </c>
      <c r="X46" s="186">
        <v>18.830000000000005</v>
      </c>
      <c r="Y46" s="186">
        <v>19.070000000000007</v>
      </c>
      <c r="Z46" s="186">
        <v>19.310000000000009</v>
      </c>
      <c r="AA46" s="186">
        <v>19.550000000000011</v>
      </c>
    </row>
    <row r="47" spans="1:27" x14ac:dyDescent="0.3">
      <c r="A47" t="s">
        <v>312</v>
      </c>
      <c r="B47" s="186">
        <v>12.9</v>
      </c>
      <c r="C47" s="186">
        <v>12.915000000000001</v>
      </c>
      <c r="D47" s="186">
        <v>12.930000000000001</v>
      </c>
      <c r="E47" s="186">
        <v>12.945000000000002</v>
      </c>
      <c r="F47" s="186">
        <v>12.960000000000003</v>
      </c>
      <c r="G47" s="186">
        <v>12.975000000000003</v>
      </c>
      <c r="H47" s="186">
        <v>12.990000000000004</v>
      </c>
      <c r="I47" s="186">
        <v>13.005000000000004</v>
      </c>
      <c r="J47" s="186">
        <v>13.020000000000005</v>
      </c>
      <c r="K47" s="186">
        <v>13.035000000000005</v>
      </c>
      <c r="L47" s="186">
        <v>13.05</v>
      </c>
      <c r="M47" s="186">
        <v>13.115</v>
      </c>
      <c r="N47" s="186">
        <v>13.18</v>
      </c>
      <c r="O47" s="186">
        <v>13.244999999999999</v>
      </c>
      <c r="P47" s="186">
        <v>13.309999999999999</v>
      </c>
      <c r="Q47" s="186">
        <v>13.374999999999998</v>
      </c>
      <c r="R47" s="186">
        <v>13.439999999999998</v>
      </c>
      <c r="S47" s="186">
        <v>13.504999999999997</v>
      </c>
      <c r="T47" s="186">
        <v>13.569999999999997</v>
      </c>
      <c r="U47" s="186">
        <v>13.634999999999996</v>
      </c>
      <c r="V47" s="186">
        <v>13.7</v>
      </c>
      <c r="W47" s="186">
        <v>13.764999999999999</v>
      </c>
      <c r="X47" s="186">
        <v>13.829999999999998</v>
      </c>
      <c r="Y47" s="186">
        <v>13.894999999999998</v>
      </c>
      <c r="Z47" s="186">
        <v>13.959999999999997</v>
      </c>
      <c r="AA47" s="186">
        <v>14.024999999999997</v>
      </c>
    </row>
    <row r="48" spans="1:27" x14ac:dyDescent="0.3">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7" x14ac:dyDescent="0.3">
      <c r="A49" s="2" t="s">
        <v>438</v>
      </c>
      <c r="B49" s="9"/>
      <c r="C49" s="9"/>
      <c r="D49" s="9"/>
      <c r="E49" s="9"/>
      <c r="F49" s="9"/>
      <c r="G49" s="9"/>
      <c r="H49" s="9"/>
      <c r="I49" s="9"/>
      <c r="J49" s="9"/>
      <c r="K49" s="9"/>
      <c r="L49" s="9"/>
      <c r="M49" s="9"/>
      <c r="N49" s="9"/>
      <c r="O49" s="9"/>
      <c r="P49" s="9"/>
      <c r="Q49" s="9"/>
      <c r="R49" s="9"/>
      <c r="S49" s="9"/>
      <c r="T49" s="9"/>
      <c r="U49" s="9"/>
      <c r="V49" s="9"/>
      <c r="W49" s="9"/>
      <c r="X49" s="9"/>
      <c r="Y49" s="9"/>
      <c r="Z49" s="9"/>
      <c r="AA49" s="9"/>
    </row>
    <row r="50" spans="1:27" x14ac:dyDescent="0.3">
      <c r="B50" s="9"/>
      <c r="C50" s="9"/>
      <c r="D50" s="9"/>
      <c r="E50" s="9"/>
      <c r="F50" s="9"/>
      <c r="G50" s="9"/>
      <c r="H50" s="9"/>
      <c r="I50" s="9"/>
      <c r="J50" s="9"/>
      <c r="K50" s="9"/>
      <c r="L50" s="9"/>
      <c r="M50" s="9"/>
      <c r="N50" s="9"/>
      <c r="O50" s="9"/>
      <c r="P50" s="9"/>
      <c r="Q50" s="9"/>
      <c r="R50" s="9"/>
      <c r="S50" s="9"/>
      <c r="T50" s="9"/>
      <c r="U50" s="9"/>
      <c r="V50" s="9"/>
      <c r="W50" s="9"/>
      <c r="X50" s="9"/>
      <c r="Y50" s="9"/>
      <c r="Z50" s="9"/>
      <c r="AA50" s="9"/>
    </row>
    <row r="51" spans="1:27" x14ac:dyDescent="0.3">
      <c r="A51" s="66" t="s">
        <v>539</v>
      </c>
      <c r="B51" s="57">
        <v>2015</v>
      </c>
      <c r="C51" s="57">
        <v>2016</v>
      </c>
      <c r="D51" s="57">
        <v>2017</v>
      </c>
      <c r="E51" s="57">
        <v>2018</v>
      </c>
      <c r="F51" s="57">
        <v>2019</v>
      </c>
      <c r="G51" s="57">
        <v>2020</v>
      </c>
      <c r="H51" s="57">
        <v>2021</v>
      </c>
      <c r="I51" s="57">
        <v>2022</v>
      </c>
      <c r="J51" s="57">
        <v>2023</v>
      </c>
      <c r="K51" s="57">
        <v>2024</v>
      </c>
      <c r="L51" s="57">
        <v>2025</v>
      </c>
      <c r="M51" s="57">
        <v>2026</v>
      </c>
      <c r="N51" s="57">
        <v>2027</v>
      </c>
      <c r="O51" s="57">
        <v>2028</v>
      </c>
      <c r="P51" s="57">
        <v>2029</v>
      </c>
      <c r="Q51" s="57">
        <v>2030</v>
      </c>
      <c r="R51" s="57">
        <v>2031</v>
      </c>
      <c r="S51" s="57">
        <v>2032</v>
      </c>
      <c r="T51" s="57">
        <v>2033</v>
      </c>
      <c r="U51" s="57">
        <v>2034</v>
      </c>
      <c r="V51" s="57">
        <v>2035</v>
      </c>
      <c r="W51" s="57">
        <v>2036</v>
      </c>
      <c r="X51" s="57">
        <v>2037</v>
      </c>
      <c r="Y51" s="57">
        <v>2038</v>
      </c>
      <c r="Z51" s="57">
        <v>2039</v>
      </c>
      <c r="AA51" s="57">
        <v>2040</v>
      </c>
    </row>
    <row r="52" spans="1:27" x14ac:dyDescent="0.3">
      <c r="A52" t="s">
        <v>436</v>
      </c>
      <c r="B52" s="186">
        <v>1</v>
      </c>
      <c r="C52" s="186">
        <v>1.1799999999999997</v>
      </c>
      <c r="D52" s="186">
        <v>1.3599999999999994</v>
      </c>
      <c r="E52" s="186">
        <v>1.5399999999999991</v>
      </c>
      <c r="F52" s="186">
        <v>1.7199999999999989</v>
      </c>
      <c r="G52" s="186">
        <v>1.8999999999999986</v>
      </c>
      <c r="H52" s="186">
        <v>2.0799999999999983</v>
      </c>
      <c r="I52" s="186">
        <v>2.259999999999998</v>
      </c>
      <c r="J52" s="186">
        <v>2.4399999999999977</v>
      </c>
      <c r="K52" s="186">
        <v>2.6199999999999974</v>
      </c>
      <c r="L52" s="186">
        <v>2.8000000000000007</v>
      </c>
      <c r="M52" s="186">
        <v>2.7000000000000028</v>
      </c>
      <c r="N52" s="186">
        <v>2.6000000000000014</v>
      </c>
      <c r="O52" s="186">
        <v>2.5</v>
      </c>
      <c r="P52" s="186">
        <v>2.3999999999999986</v>
      </c>
      <c r="Q52" s="186">
        <v>2.2999999999999972</v>
      </c>
      <c r="R52" s="186">
        <v>2.1999999999999957</v>
      </c>
      <c r="S52" s="186">
        <v>2.0999999999999943</v>
      </c>
      <c r="T52" s="186">
        <v>1.9999999999999929</v>
      </c>
      <c r="U52" s="186">
        <v>1.8999999999999915</v>
      </c>
      <c r="V52" s="186">
        <v>1.7999999999999972</v>
      </c>
      <c r="W52" s="186">
        <v>1.6999999999999957</v>
      </c>
      <c r="X52" s="186">
        <v>1.5999999999999943</v>
      </c>
      <c r="Y52" s="186">
        <v>1.4999999999999929</v>
      </c>
      <c r="Z52" s="186">
        <v>1.3999999999999915</v>
      </c>
      <c r="AA52" s="186">
        <v>1.2999999999999901</v>
      </c>
    </row>
    <row r="53" spans="1:27" x14ac:dyDescent="0.3">
      <c r="A53" t="s">
        <v>312</v>
      </c>
      <c r="B53" s="186">
        <v>3.6500000000000004</v>
      </c>
      <c r="C53" s="186">
        <v>3.8549999999999986</v>
      </c>
      <c r="D53" s="186">
        <v>4.0599999999999969</v>
      </c>
      <c r="E53" s="186">
        <v>4.2649999999999952</v>
      </c>
      <c r="F53" s="186">
        <v>4.4699999999999935</v>
      </c>
      <c r="G53" s="186">
        <v>4.6749999999999918</v>
      </c>
      <c r="H53" s="186">
        <v>4.8799999999999901</v>
      </c>
      <c r="I53" s="186">
        <v>5.0849999999999884</v>
      </c>
      <c r="J53" s="186">
        <v>5.2899999999999867</v>
      </c>
      <c r="K53" s="186">
        <v>5.494999999999985</v>
      </c>
      <c r="L53" s="186">
        <v>5.6999999999999993</v>
      </c>
      <c r="M53" s="186">
        <v>5.7750000000000004</v>
      </c>
      <c r="N53" s="186">
        <v>5.8500000000000014</v>
      </c>
      <c r="O53" s="186">
        <v>5.9250000000000025</v>
      </c>
      <c r="P53" s="186">
        <v>6.0000000000000036</v>
      </c>
      <c r="Q53" s="186">
        <v>6.0750000000000046</v>
      </c>
      <c r="R53" s="186">
        <v>6.1500000000000057</v>
      </c>
      <c r="S53" s="186">
        <v>6.2250000000000068</v>
      </c>
      <c r="T53" s="186">
        <v>6.3000000000000078</v>
      </c>
      <c r="U53" s="186">
        <v>6.3750000000000089</v>
      </c>
      <c r="V53" s="186">
        <v>6.4499999999999993</v>
      </c>
      <c r="W53" s="186">
        <v>6.5250000000000004</v>
      </c>
      <c r="X53" s="186">
        <v>6.6000000000000014</v>
      </c>
      <c r="Y53" s="186">
        <v>6.6750000000000025</v>
      </c>
      <c r="Z53" s="186">
        <v>6.7500000000000036</v>
      </c>
      <c r="AA53" s="186">
        <v>6.8250000000000046</v>
      </c>
    </row>
    <row r="54" spans="1:27" x14ac:dyDescent="0.3">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row>
    <row r="55" spans="1:27" x14ac:dyDescent="0.3">
      <c r="A55" s="2" t="s">
        <v>521</v>
      </c>
      <c r="B55" s="9"/>
      <c r="C55" s="9"/>
      <c r="D55" s="9"/>
      <c r="E55" s="9"/>
      <c r="F55" s="9"/>
      <c r="G55" s="9"/>
      <c r="H55" s="9"/>
      <c r="I55" s="9"/>
      <c r="J55" s="9"/>
      <c r="K55" s="9"/>
      <c r="L55" s="9"/>
      <c r="M55" s="9"/>
      <c r="N55" s="9"/>
      <c r="O55" s="9"/>
      <c r="P55" s="9"/>
      <c r="Q55" s="9"/>
      <c r="R55" s="9"/>
      <c r="S55" s="9"/>
      <c r="T55" s="9"/>
      <c r="U55" s="9"/>
      <c r="V55" s="9"/>
      <c r="W55" s="9"/>
      <c r="X55" s="9"/>
      <c r="Y55" s="9"/>
      <c r="Z55" s="9"/>
      <c r="AA55" s="9"/>
    </row>
    <row r="56" spans="1:27" x14ac:dyDescent="0.3">
      <c r="B56" s="9"/>
      <c r="C56" s="9"/>
      <c r="D56" s="9"/>
      <c r="E56" s="9"/>
      <c r="F56" s="9"/>
      <c r="G56" s="9"/>
      <c r="H56" s="9"/>
      <c r="I56" s="9"/>
      <c r="J56" s="9"/>
      <c r="K56" s="9"/>
      <c r="L56" s="9"/>
      <c r="M56" s="9"/>
      <c r="N56" s="9"/>
      <c r="O56" s="9"/>
      <c r="P56" s="9"/>
      <c r="Q56" s="9"/>
      <c r="R56" s="9"/>
      <c r="S56" s="9"/>
      <c r="T56" s="9"/>
      <c r="U56" s="9"/>
      <c r="V56" s="9"/>
      <c r="W56" s="9"/>
      <c r="X56" s="9"/>
      <c r="Y56" s="9"/>
      <c r="Z56" s="9"/>
      <c r="AA56" s="9"/>
    </row>
    <row r="57" spans="1:27" x14ac:dyDescent="0.3">
      <c r="A57" s="2" t="s">
        <v>438</v>
      </c>
      <c r="B57" s="9"/>
      <c r="C57" s="9"/>
      <c r="D57" s="9"/>
      <c r="E57" s="9"/>
      <c r="F57" s="9"/>
      <c r="G57" s="9"/>
      <c r="H57" s="9"/>
      <c r="I57" s="9"/>
      <c r="J57" s="9"/>
      <c r="K57" s="9"/>
      <c r="L57" s="9"/>
      <c r="M57" s="9"/>
      <c r="N57" s="9"/>
      <c r="O57" s="9"/>
      <c r="P57" s="9"/>
      <c r="Q57" s="9"/>
      <c r="R57" s="9"/>
      <c r="S57" s="9"/>
      <c r="T57" s="9"/>
      <c r="U57" s="9"/>
      <c r="V57" s="9"/>
      <c r="W57" s="9"/>
      <c r="X57" s="9"/>
      <c r="Y57" s="9"/>
      <c r="Z57" s="9"/>
      <c r="AA57" s="9"/>
    </row>
    <row r="58" spans="1:27" x14ac:dyDescent="0.3">
      <c r="B58" s="9"/>
      <c r="C58" s="9"/>
      <c r="D58" s="9"/>
      <c r="E58" s="9"/>
      <c r="F58" s="9"/>
      <c r="G58" s="9"/>
      <c r="H58" s="9"/>
      <c r="I58" s="9"/>
      <c r="J58" s="9"/>
      <c r="K58" s="9"/>
      <c r="L58" s="9"/>
      <c r="M58" s="9"/>
      <c r="N58" s="9"/>
      <c r="O58" s="9"/>
      <c r="P58" s="9"/>
      <c r="Q58" s="9"/>
      <c r="R58" s="9"/>
      <c r="S58" s="9"/>
      <c r="T58" s="9"/>
      <c r="U58" s="9"/>
      <c r="V58" s="9"/>
      <c r="W58" s="9"/>
      <c r="X58" s="9"/>
      <c r="Y58" s="9"/>
      <c r="Z58" s="9"/>
      <c r="AA58" s="9"/>
    </row>
    <row r="59" spans="1:27" x14ac:dyDescent="0.3">
      <c r="A59" s="66" t="s">
        <v>539</v>
      </c>
      <c r="B59" s="57">
        <v>2015</v>
      </c>
      <c r="C59" s="57">
        <v>2016</v>
      </c>
      <c r="D59" s="57">
        <v>2017</v>
      </c>
      <c r="E59" s="57">
        <v>2018</v>
      </c>
      <c r="F59" s="57">
        <v>2019</v>
      </c>
      <c r="G59" s="57">
        <v>2020</v>
      </c>
      <c r="H59" s="57">
        <v>2021</v>
      </c>
      <c r="I59" s="57">
        <v>2022</v>
      </c>
      <c r="J59" s="57">
        <v>2023</v>
      </c>
      <c r="K59" s="57">
        <v>2024</v>
      </c>
      <c r="L59" s="57">
        <v>2025</v>
      </c>
      <c r="M59" s="57">
        <v>2026</v>
      </c>
      <c r="N59" s="57">
        <v>2027</v>
      </c>
      <c r="O59" s="57">
        <v>2028</v>
      </c>
      <c r="P59" s="57">
        <v>2029</v>
      </c>
      <c r="Q59" s="57">
        <v>2030</v>
      </c>
      <c r="R59" s="57">
        <v>2031</v>
      </c>
      <c r="S59" s="57">
        <v>2032</v>
      </c>
      <c r="T59" s="57">
        <v>2033</v>
      </c>
      <c r="U59" s="57">
        <v>2034</v>
      </c>
      <c r="V59" s="57">
        <v>2035</v>
      </c>
      <c r="W59" s="57">
        <v>2036</v>
      </c>
      <c r="X59" s="57">
        <v>2037</v>
      </c>
      <c r="Y59" s="57">
        <v>2038</v>
      </c>
      <c r="Z59" s="57">
        <v>2039</v>
      </c>
      <c r="AA59" s="57">
        <v>2040</v>
      </c>
    </row>
    <row r="60" spans="1:27" x14ac:dyDescent="0.3">
      <c r="A60" t="s">
        <v>436</v>
      </c>
      <c r="B60" s="186">
        <v>0.5</v>
      </c>
      <c r="C60" s="186">
        <v>0.58999999999999986</v>
      </c>
      <c r="D60" s="186">
        <v>0.67999999999999972</v>
      </c>
      <c r="E60" s="186">
        <v>0.76999999999999957</v>
      </c>
      <c r="F60" s="186">
        <v>0.85999999999999943</v>
      </c>
      <c r="G60" s="186">
        <v>0.94999999999999929</v>
      </c>
      <c r="H60" s="186">
        <v>1.0399999999999991</v>
      </c>
      <c r="I60" s="186">
        <v>1.129999999999999</v>
      </c>
      <c r="J60" s="186">
        <v>1.2199999999999989</v>
      </c>
      <c r="K60" s="186">
        <v>1.3099999999999987</v>
      </c>
      <c r="L60" s="186">
        <v>1.4000000000000004</v>
      </c>
      <c r="M60" s="186">
        <v>1.3500000000000014</v>
      </c>
      <c r="N60" s="186">
        <v>1.3000000000000007</v>
      </c>
      <c r="O60" s="186">
        <v>1.25</v>
      </c>
      <c r="P60" s="186">
        <v>1.1999999999999993</v>
      </c>
      <c r="Q60" s="186">
        <v>1.1499999999999986</v>
      </c>
      <c r="R60" s="186">
        <v>1.0999999999999979</v>
      </c>
      <c r="S60" s="186">
        <v>1.0499999999999972</v>
      </c>
      <c r="T60" s="186">
        <v>0.99999999999999645</v>
      </c>
      <c r="U60" s="186">
        <v>0.94999999999999574</v>
      </c>
      <c r="V60" s="186">
        <v>0.89999999999999858</v>
      </c>
      <c r="W60" s="186">
        <v>0.84999999999999787</v>
      </c>
      <c r="X60" s="186">
        <v>0.79999999999999716</v>
      </c>
      <c r="Y60" s="186">
        <v>0.74999999999999645</v>
      </c>
      <c r="Z60" s="186">
        <v>0.69999999999999574</v>
      </c>
      <c r="AA60" s="186">
        <v>0.64999999999999503</v>
      </c>
    </row>
    <row r="61" spans="1:27" x14ac:dyDescent="0.3">
      <c r="A61" t="s">
        <v>312</v>
      </c>
      <c r="B61" s="186">
        <v>1.8250000000000002</v>
      </c>
      <c r="C61" s="186">
        <v>1.9274999999999993</v>
      </c>
      <c r="D61" s="186">
        <v>2.0299999999999985</v>
      </c>
      <c r="E61" s="186">
        <v>2.1324999999999976</v>
      </c>
      <c r="F61" s="186">
        <v>2.2349999999999968</v>
      </c>
      <c r="G61" s="186">
        <v>2.3374999999999959</v>
      </c>
      <c r="H61" s="186">
        <v>2.4399999999999951</v>
      </c>
      <c r="I61" s="186">
        <v>2.5424999999999942</v>
      </c>
      <c r="J61" s="186">
        <v>2.6449999999999934</v>
      </c>
      <c r="K61" s="186">
        <v>2.7474999999999925</v>
      </c>
      <c r="L61" s="186">
        <v>2.8499999999999996</v>
      </c>
      <c r="M61" s="186">
        <v>2.8875000000000002</v>
      </c>
      <c r="N61" s="186">
        <v>2.9250000000000007</v>
      </c>
      <c r="O61" s="186">
        <v>2.9625000000000012</v>
      </c>
      <c r="P61" s="186">
        <v>3.0000000000000018</v>
      </c>
      <c r="Q61" s="186">
        <v>3.0375000000000023</v>
      </c>
      <c r="R61" s="186">
        <v>3.0750000000000028</v>
      </c>
      <c r="S61" s="186">
        <v>3.1125000000000034</v>
      </c>
      <c r="T61" s="186">
        <v>3.1500000000000039</v>
      </c>
      <c r="U61" s="186">
        <v>3.1875000000000044</v>
      </c>
      <c r="V61" s="186">
        <v>3.2249999999999996</v>
      </c>
      <c r="W61" s="186">
        <v>3.2625000000000002</v>
      </c>
      <c r="X61" s="186">
        <v>3.3000000000000007</v>
      </c>
      <c r="Y61" s="186">
        <v>3.3375000000000012</v>
      </c>
      <c r="Z61" s="186">
        <v>3.3750000000000018</v>
      </c>
      <c r="AA61" s="186">
        <v>3.4125000000000023</v>
      </c>
    </row>
    <row r="62" spans="1:27" x14ac:dyDescent="0.3">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row>
    <row r="63" spans="1:27" x14ac:dyDescent="0.3">
      <c r="B63" s="9"/>
      <c r="C63" s="9"/>
      <c r="D63" s="9"/>
      <c r="E63" s="9"/>
      <c r="F63" s="9"/>
      <c r="G63" s="9"/>
      <c r="H63" s="9"/>
      <c r="I63" s="9"/>
      <c r="J63" s="9"/>
      <c r="K63" s="9"/>
      <c r="L63" s="9"/>
      <c r="M63" s="9"/>
      <c r="N63" s="9"/>
      <c r="O63" s="9"/>
      <c r="P63" s="9"/>
      <c r="Q63" s="9"/>
      <c r="R63" s="9"/>
      <c r="S63" s="9"/>
      <c r="T63" s="9"/>
      <c r="U63" s="9"/>
      <c r="V63" s="9"/>
      <c r="W63" s="9"/>
      <c r="X63" s="9"/>
      <c r="Y63" s="9"/>
      <c r="Z63" s="9"/>
      <c r="AA63" s="9"/>
    </row>
    <row r="64" spans="1:27" x14ac:dyDescent="0.3">
      <c r="A64" s="2" t="s">
        <v>520</v>
      </c>
      <c r="B64" s="9"/>
      <c r="C64" s="9"/>
      <c r="D64" s="9"/>
      <c r="E64" s="9"/>
      <c r="F64" s="9"/>
      <c r="G64" s="9"/>
      <c r="H64" s="9"/>
      <c r="I64" s="9"/>
      <c r="J64" s="9"/>
      <c r="K64" s="9"/>
      <c r="L64" s="9"/>
      <c r="M64" s="9"/>
      <c r="N64" s="9"/>
      <c r="O64" s="9"/>
      <c r="P64" s="9"/>
      <c r="Q64" s="9"/>
      <c r="R64" s="9"/>
      <c r="S64" s="9"/>
      <c r="T64" s="9"/>
      <c r="U64" s="9"/>
      <c r="V64" s="9"/>
      <c r="W64" s="9"/>
      <c r="X64" s="9"/>
      <c r="Y64" s="9"/>
      <c r="Z64" s="9"/>
      <c r="AA64" s="9"/>
    </row>
    <row r="65" spans="1:27" x14ac:dyDescent="0.3">
      <c r="A65" s="2" t="s">
        <v>429</v>
      </c>
      <c r="B65" s="9"/>
      <c r="C65" s="9"/>
      <c r="D65" s="9"/>
      <c r="E65" s="9"/>
      <c r="F65" s="9"/>
      <c r="G65" s="9"/>
      <c r="H65" s="9"/>
      <c r="I65" s="9"/>
      <c r="J65" s="9"/>
      <c r="K65" s="9"/>
      <c r="L65" s="9"/>
      <c r="M65" s="9"/>
      <c r="N65" s="9"/>
      <c r="O65" s="9"/>
      <c r="P65" s="9"/>
      <c r="Q65" s="9"/>
      <c r="R65" s="9"/>
      <c r="S65" s="9"/>
      <c r="T65" s="9"/>
      <c r="U65" s="9"/>
      <c r="V65" s="9"/>
      <c r="W65" s="9"/>
      <c r="X65" s="9"/>
      <c r="Y65" s="9"/>
      <c r="Z65" s="9"/>
      <c r="AA65" s="9"/>
    </row>
    <row r="66" spans="1:27" x14ac:dyDescent="0.3">
      <c r="B66" s="9"/>
      <c r="C66" s="9"/>
      <c r="D66" s="9"/>
      <c r="E66" s="9"/>
      <c r="F66" s="9"/>
      <c r="G66" s="9"/>
      <c r="H66" s="9"/>
      <c r="I66" s="9"/>
      <c r="J66" s="9"/>
      <c r="K66" s="9"/>
      <c r="L66" s="9"/>
      <c r="M66" s="9"/>
      <c r="N66" s="9"/>
      <c r="O66" s="9"/>
      <c r="P66" s="9"/>
      <c r="Q66" s="9"/>
      <c r="R66" s="9"/>
      <c r="S66" s="9"/>
      <c r="T66" s="9"/>
      <c r="U66" s="9"/>
      <c r="V66" s="9"/>
      <c r="W66" s="9"/>
      <c r="X66" s="9"/>
      <c r="Y66" s="9"/>
      <c r="Z66" s="9"/>
      <c r="AA66" s="9"/>
    </row>
    <row r="67" spans="1:27" x14ac:dyDescent="0.3">
      <c r="A67" s="66" t="s">
        <v>539</v>
      </c>
      <c r="B67" s="57">
        <v>2015</v>
      </c>
      <c r="C67" s="57">
        <v>2016</v>
      </c>
      <c r="D67" s="57">
        <v>2017</v>
      </c>
      <c r="E67" s="57">
        <v>2018</v>
      </c>
      <c r="F67" s="57">
        <v>2019</v>
      </c>
      <c r="G67" s="57">
        <v>2020</v>
      </c>
      <c r="H67" s="57">
        <v>2021</v>
      </c>
      <c r="I67" s="57">
        <v>2022</v>
      </c>
      <c r="J67" s="57">
        <v>2023</v>
      </c>
      <c r="K67" s="57">
        <v>2024</v>
      </c>
      <c r="L67" s="57">
        <v>2025</v>
      </c>
      <c r="M67" s="57">
        <v>2026</v>
      </c>
      <c r="N67" s="57">
        <v>2027</v>
      </c>
      <c r="O67" s="57">
        <v>2028</v>
      </c>
      <c r="P67" s="57">
        <v>2029</v>
      </c>
      <c r="Q67" s="57">
        <v>2030</v>
      </c>
      <c r="R67" s="57">
        <v>2031</v>
      </c>
      <c r="S67" s="57">
        <v>2032</v>
      </c>
      <c r="T67" s="57">
        <v>2033</v>
      </c>
      <c r="U67" s="57">
        <v>2034</v>
      </c>
      <c r="V67" s="57">
        <v>2035</v>
      </c>
      <c r="W67" s="57">
        <v>2036</v>
      </c>
      <c r="X67" s="57">
        <v>2037</v>
      </c>
      <c r="Y67" s="57">
        <v>2038</v>
      </c>
      <c r="Z67" s="57">
        <v>2039</v>
      </c>
      <c r="AA67" s="57">
        <v>2040</v>
      </c>
    </row>
    <row r="68" spans="1:27" x14ac:dyDescent="0.3">
      <c r="A68" t="s">
        <v>436</v>
      </c>
      <c r="B68" s="186">
        <v>20.9</v>
      </c>
      <c r="C68" s="186">
        <v>21.404999999999998</v>
      </c>
      <c r="D68" s="186">
        <v>21.909999999999997</v>
      </c>
      <c r="E68" s="186">
        <v>22.414999999999996</v>
      </c>
      <c r="F68" s="186">
        <v>22.919999999999995</v>
      </c>
      <c r="G68" s="186">
        <v>23.424999999999994</v>
      </c>
      <c r="H68" s="186">
        <v>23.929999999999993</v>
      </c>
      <c r="I68" s="186">
        <v>24.434999999999992</v>
      </c>
      <c r="J68" s="186">
        <v>24.939999999999991</v>
      </c>
      <c r="K68" s="186">
        <v>25.44499999999999</v>
      </c>
      <c r="L68" s="186">
        <v>25.95</v>
      </c>
      <c r="M68" s="186">
        <v>26.369999999999997</v>
      </c>
      <c r="N68" s="186">
        <v>26.79</v>
      </c>
      <c r="O68" s="186">
        <v>27.21</v>
      </c>
      <c r="P68" s="186">
        <v>27.630000000000003</v>
      </c>
      <c r="Q68" s="186">
        <v>28.050000000000004</v>
      </c>
      <c r="R68" s="186">
        <v>28.470000000000006</v>
      </c>
      <c r="S68" s="186">
        <v>28.890000000000008</v>
      </c>
      <c r="T68" s="186">
        <v>29.310000000000009</v>
      </c>
      <c r="U68" s="186">
        <v>29.730000000000011</v>
      </c>
      <c r="V68" s="186">
        <v>30.15</v>
      </c>
      <c r="W68" s="186">
        <v>30.57</v>
      </c>
      <c r="X68" s="186">
        <v>30.990000000000002</v>
      </c>
      <c r="Y68" s="186">
        <v>31.410000000000004</v>
      </c>
      <c r="Z68" s="186">
        <v>31.830000000000005</v>
      </c>
      <c r="AA68" s="186">
        <v>32.250000000000007</v>
      </c>
    </row>
    <row r="69" spans="1:27" x14ac:dyDescent="0.3">
      <c r="A69" t="s">
        <v>312</v>
      </c>
      <c r="B69" s="186">
        <v>20.9</v>
      </c>
      <c r="C69" s="186">
        <v>21.404999999999998</v>
      </c>
      <c r="D69" s="186">
        <v>21.909999999999997</v>
      </c>
      <c r="E69" s="186">
        <v>22.414999999999996</v>
      </c>
      <c r="F69" s="186">
        <v>22.919999999999995</v>
      </c>
      <c r="G69" s="186">
        <v>23.424999999999994</v>
      </c>
      <c r="H69" s="186">
        <v>23.929999999999993</v>
      </c>
      <c r="I69" s="186">
        <v>24.434999999999992</v>
      </c>
      <c r="J69" s="186">
        <v>24.939999999999991</v>
      </c>
      <c r="K69" s="186">
        <v>25.44499999999999</v>
      </c>
      <c r="L69" s="186">
        <v>25.95</v>
      </c>
      <c r="M69" s="186">
        <v>26.369999999999997</v>
      </c>
      <c r="N69" s="186">
        <v>26.79</v>
      </c>
      <c r="O69" s="186">
        <v>27.21</v>
      </c>
      <c r="P69" s="186">
        <v>27.630000000000003</v>
      </c>
      <c r="Q69" s="186">
        <v>28.050000000000004</v>
      </c>
      <c r="R69" s="186">
        <v>28.470000000000006</v>
      </c>
      <c r="S69" s="186">
        <v>28.890000000000008</v>
      </c>
      <c r="T69" s="186">
        <v>29.310000000000009</v>
      </c>
      <c r="U69" s="186">
        <v>29.730000000000011</v>
      </c>
      <c r="V69" s="186">
        <v>30.15</v>
      </c>
      <c r="W69" s="186">
        <v>30.57</v>
      </c>
      <c r="X69" s="186">
        <v>30.990000000000002</v>
      </c>
      <c r="Y69" s="186">
        <v>31.410000000000004</v>
      </c>
      <c r="Z69" s="186">
        <v>31.830000000000005</v>
      </c>
      <c r="AA69" s="186">
        <v>32.250000000000007</v>
      </c>
    </row>
    <row r="70" spans="1:27" x14ac:dyDescent="0.3">
      <c r="B70" s="9"/>
      <c r="C70" s="9"/>
      <c r="D70" s="9"/>
      <c r="E70" s="9"/>
      <c r="F70" s="9"/>
      <c r="G70" s="9"/>
      <c r="H70" s="9"/>
      <c r="I70" s="9"/>
      <c r="J70" s="9"/>
      <c r="K70" s="9"/>
      <c r="L70" s="9"/>
      <c r="M70" s="9"/>
      <c r="N70" s="9"/>
      <c r="O70" s="9"/>
      <c r="P70" s="9"/>
      <c r="Q70" s="9"/>
      <c r="R70" s="9"/>
      <c r="S70" s="9"/>
      <c r="T70" s="9"/>
      <c r="U70" s="9"/>
      <c r="V70" s="9"/>
      <c r="W70" s="9"/>
      <c r="X70" s="9"/>
      <c r="Y70" s="9"/>
      <c r="Z70" s="9"/>
      <c r="AA70" s="9"/>
    </row>
    <row r="71" spans="1:27" x14ac:dyDescent="0.3">
      <c r="A71" s="2" t="s">
        <v>437</v>
      </c>
      <c r="B71" s="9"/>
      <c r="C71" s="9"/>
      <c r="D71" s="9"/>
      <c r="E71" s="9"/>
      <c r="F71" s="9"/>
      <c r="G71" s="9"/>
      <c r="H71" s="9"/>
      <c r="I71" s="9"/>
      <c r="J71" s="9"/>
      <c r="K71" s="9"/>
      <c r="L71" s="9"/>
      <c r="M71" s="9"/>
      <c r="N71" s="9"/>
      <c r="O71" s="9"/>
      <c r="P71" s="9"/>
      <c r="Q71" s="9"/>
      <c r="R71" s="9"/>
      <c r="S71" s="9"/>
      <c r="T71" s="9"/>
      <c r="U71" s="9"/>
      <c r="V71" s="9"/>
      <c r="W71" s="9"/>
      <c r="X71" s="9"/>
      <c r="Y71" s="9"/>
      <c r="Z71" s="9"/>
      <c r="AA71" s="9"/>
    </row>
    <row r="72" spans="1:27" x14ac:dyDescent="0.3">
      <c r="B72" s="9"/>
      <c r="C72" s="9"/>
      <c r="D72" s="9"/>
      <c r="E72" s="9"/>
      <c r="F72" s="9"/>
      <c r="G72" s="9"/>
      <c r="H72" s="9"/>
      <c r="I72" s="9"/>
      <c r="J72" s="9"/>
      <c r="K72" s="9"/>
      <c r="L72" s="9"/>
      <c r="M72" s="9"/>
      <c r="N72" s="9"/>
      <c r="O72" s="9"/>
      <c r="P72" s="9"/>
      <c r="Q72" s="9"/>
      <c r="R72" s="9"/>
      <c r="S72" s="9"/>
      <c r="T72" s="9"/>
      <c r="U72" s="9"/>
      <c r="V72" s="9"/>
      <c r="W72" s="9"/>
      <c r="X72" s="9"/>
      <c r="Y72" s="9"/>
      <c r="Z72" s="9"/>
      <c r="AA72" s="9"/>
    </row>
    <row r="73" spans="1:27" x14ac:dyDescent="0.3">
      <c r="A73" s="66" t="s">
        <v>539</v>
      </c>
      <c r="B73" s="57">
        <v>2015</v>
      </c>
      <c r="C73" s="57">
        <v>2016</v>
      </c>
      <c r="D73" s="57">
        <v>2017</v>
      </c>
      <c r="E73" s="57">
        <v>2018</v>
      </c>
      <c r="F73" s="57">
        <v>2019</v>
      </c>
      <c r="G73" s="57">
        <v>2020</v>
      </c>
      <c r="H73" s="57">
        <v>2021</v>
      </c>
      <c r="I73" s="57">
        <v>2022</v>
      </c>
      <c r="J73" s="57">
        <v>2023</v>
      </c>
      <c r="K73" s="57">
        <v>2024</v>
      </c>
      <c r="L73" s="57">
        <v>2025</v>
      </c>
      <c r="M73" s="57">
        <v>2026</v>
      </c>
      <c r="N73" s="57">
        <v>2027</v>
      </c>
      <c r="O73" s="57">
        <v>2028</v>
      </c>
      <c r="P73" s="57">
        <v>2029</v>
      </c>
      <c r="Q73" s="57">
        <v>2030</v>
      </c>
      <c r="R73" s="57">
        <v>2031</v>
      </c>
      <c r="S73" s="57">
        <v>2032</v>
      </c>
      <c r="T73" s="57">
        <v>2033</v>
      </c>
      <c r="U73" s="57">
        <v>2034</v>
      </c>
      <c r="V73" s="57">
        <v>2035</v>
      </c>
      <c r="W73" s="57">
        <v>2036</v>
      </c>
      <c r="X73" s="57">
        <v>2037</v>
      </c>
      <c r="Y73" s="57">
        <v>2038</v>
      </c>
      <c r="Z73" s="57">
        <v>2039</v>
      </c>
      <c r="AA73" s="57">
        <v>2040</v>
      </c>
    </row>
    <row r="74" spans="1:27" x14ac:dyDescent="0.3">
      <c r="A74" t="s">
        <v>436</v>
      </c>
      <c r="B74" s="186">
        <v>17.600000000000001</v>
      </c>
      <c r="C74" s="186">
        <v>17.690000000000001</v>
      </c>
      <c r="D74" s="186">
        <v>17.78</v>
      </c>
      <c r="E74" s="186">
        <v>17.87</v>
      </c>
      <c r="F74" s="186">
        <v>17.96</v>
      </c>
      <c r="G74" s="186">
        <v>18.05</v>
      </c>
      <c r="H74" s="186">
        <v>18.14</v>
      </c>
      <c r="I74" s="186">
        <v>18.23</v>
      </c>
      <c r="J74" s="186">
        <v>18.32</v>
      </c>
      <c r="K74" s="186">
        <v>18.41</v>
      </c>
      <c r="L74" s="186">
        <v>18.5</v>
      </c>
      <c r="M74" s="186">
        <v>19.045000000000002</v>
      </c>
      <c r="N74" s="186">
        <v>19.590000000000003</v>
      </c>
      <c r="O74" s="186">
        <v>20.135000000000005</v>
      </c>
      <c r="P74" s="186">
        <v>20.680000000000007</v>
      </c>
      <c r="Q74" s="186">
        <v>21.225000000000009</v>
      </c>
      <c r="R74" s="186">
        <v>21.77000000000001</v>
      </c>
      <c r="S74" s="186">
        <v>22.315000000000012</v>
      </c>
      <c r="T74" s="186">
        <v>22.860000000000014</v>
      </c>
      <c r="U74" s="186">
        <v>23.405000000000015</v>
      </c>
      <c r="V74" s="186">
        <v>23.95</v>
      </c>
      <c r="W74" s="186">
        <v>24.494999999999997</v>
      </c>
      <c r="X74" s="186">
        <v>25.04</v>
      </c>
      <c r="Y74" s="186">
        <v>25.585000000000001</v>
      </c>
      <c r="Z74" s="186">
        <v>26.130000000000003</v>
      </c>
      <c r="AA74" s="186">
        <v>26.675000000000004</v>
      </c>
    </row>
    <row r="75" spans="1:27" x14ac:dyDescent="0.3">
      <c r="A75" t="s">
        <v>312</v>
      </c>
      <c r="B75" s="186">
        <v>13.2</v>
      </c>
      <c r="C75" s="186">
        <v>13.234999999999999</v>
      </c>
      <c r="D75" s="186">
        <v>13.27</v>
      </c>
      <c r="E75" s="186">
        <v>13.305</v>
      </c>
      <c r="F75" s="186">
        <v>13.34</v>
      </c>
      <c r="G75" s="186">
        <v>13.375</v>
      </c>
      <c r="H75" s="186">
        <v>13.41</v>
      </c>
      <c r="I75" s="186">
        <v>13.445</v>
      </c>
      <c r="J75" s="186">
        <v>13.48</v>
      </c>
      <c r="K75" s="186">
        <v>13.515000000000001</v>
      </c>
      <c r="L75" s="186">
        <v>13.55</v>
      </c>
      <c r="M75" s="186">
        <v>13.675000000000001</v>
      </c>
      <c r="N75" s="186">
        <v>13.8</v>
      </c>
      <c r="O75" s="186">
        <v>13.925000000000001</v>
      </c>
      <c r="P75" s="186">
        <v>14.05</v>
      </c>
      <c r="Q75" s="186">
        <v>14.175000000000001</v>
      </c>
      <c r="R75" s="186">
        <v>14.3</v>
      </c>
      <c r="S75" s="186">
        <v>14.425000000000001</v>
      </c>
      <c r="T75" s="186">
        <v>14.55</v>
      </c>
      <c r="U75" s="186">
        <v>14.675000000000001</v>
      </c>
      <c r="V75" s="186">
        <v>14.8</v>
      </c>
      <c r="W75" s="186">
        <v>14.925000000000001</v>
      </c>
      <c r="X75" s="186">
        <v>15.05</v>
      </c>
      <c r="Y75" s="186">
        <v>15.175000000000001</v>
      </c>
      <c r="Z75" s="186">
        <v>15.3</v>
      </c>
      <c r="AA75" s="186">
        <v>15.425000000000001</v>
      </c>
    </row>
    <row r="76" spans="1:27" x14ac:dyDescent="0.3">
      <c r="B76" s="9"/>
      <c r="C76" s="9"/>
      <c r="D76" s="9"/>
      <c r="E76" s="9"/>
      <c r="F76" s="9"/>
      <c r="G76" s="9"/>
      <c r="H76" s="9"/>
      <c r="I76" s="9"/>
      <c r="J76" s="9"/>
      <c r="K76" s="9"/>
      <c r="L76" s="9"/>
      <c r="M76" s="9"/>
      <c r="N76" s="9"/>
      <c r="O76" s="9"/>
      <c r="P76" s="9"/>
      <c r="Q76" s="9"/>
      <c r="R76" s="9"/>
      <c r="S76" s="9"/>
      <c r="T76" s="9"/>
      <c r="U76" s="9"/>
      <c r="V76" s="9"/>
      <c r="W76" s="9"/>
      <c r="X76" s="9"/>
      <c r="Y76" s="9"/>
      <c r="Z76" s="9"/>
      <c r="AA76" s="9"/>
    </row>
    <row r="77" spans="1:27" x14ac:dyDescent="0.3">
      <c r="A77" s="2" t="s">
        <v>438</v>
      </c>
      <c r="B77" s="9"/>
      <c r="C77" s="9"/>
      <c r="D77" s="9"/>
      <c r="E77" s="9"/>
      <c r="F77" s="9"/>
      <c r="G77" s="9"/>
      <c r="H77" s="9"/>
      <c r="I77" s="9"/>
      <c r="J77" s="9"/>
      <c r="K77" s="9"/>
      <c r="L77" s="9"/>
      <c r="M77" s="9"/>
      <c r="N77" s="9"/>
      <c r="O77" s="9"/>
      <c r="P77" s="9"/>
      <c r="Q77" s="9"/>
      <c r="R77" s="9"/>
      <c r="S77" s="9"/>
      <c r="T77" s="9"/>
      <c r="U77" s="9"/>
      <c r="V77" s="9"/>
      <c r="W77" s="9"/>
      <c r="X77" s="9"/>
      <c r="Y77" s="9"/>
      <c r="Z77" s="9"/>
      <c r="AA77" s="9"/>
    </row>
    <row r="78" spans="1:27" x14ac:dyDescent="0.3">
      <c r="B78" s="9"/>
      <c r="C78" s="9"/>
      <c r="D78" s="9"/>
      <c r="E78" s="9"/>
      <c r="F78" s="9"/>
      <c r="G78" s="9"/>
      <c r="H78" s="9"/>
      <c r="I78" s="9"/>
      <c r="J78" s="9"/>
      <c r="K78" s="9"/>
      <c r="L78" s="9"/>
      <c r="M78" s="9"/>
      <c r="N78" s="9"/>
      <c r="O78" s="9"/>
      <c r="P78" s="9"/>
      <c r="Q78" s="9"/>
      <c r="R78" s="9"/>
      <c r="S78" s="9"/>
      <c r="T78" s="9"/>
      <c r="U78" s="9"/>
      <c r="V78" s="9"/>
      <c r="W78" s="9"/>
      <c r="X78" s="9"/>
      <c r="Y78" s="9"/>
      <c r="Z78" s="9"/>
      <c r="AA78" s="9"/>
    </row>
    <row r="79" spans="1:27" x14ac:dyDescent="0.3">
      <c r="A79" s="66" t="s">
        <v>539</v>
      </c>
      <c r="B79" s="57">
        <v>2015</v>
      </c>
      <c r="C79" s="57">
        <v>2016</v>
      </c>
      <c r="D79" s="57">
        <v>2017</v>
      </c>
      <c r="E79" s="57">
        <v>2018</v>
      </c>
      <c r="F79" s="57">
        <v>2019</v>
      </c>
      <c r="G79" s="57">
        <v>2020</v>
      </c>
      <c r="H79" s="57">
        <v>2021</v>
      </c>
      <c r="I79" s="57">
        <v>2022</v>
      </c>
      <c r="J79" s="57">
        <v>2023</v>
      </c>
      <c r="K79" s="57">
        <v>2024</v>
      </c>
      <c r="L79" s="57">
        <v>2025</v>
      </c>
      <c r="M79" s="57">
        <v>2026</v>
      </c>
      <c r="N79" s="57">
        <v>2027</v>
      </c>
      <c r="O79" s="57">
        <v>2028</v>
      </c>
      <c r="P79" s="57">
        <v>2029</v>
      </c>
      <c r="Q79" s="57">
        <v>2030</v>
      </c>
      <c r="R79" s="57">
        <v>2031</v>
      </c>
      <c r="S79" s="57">
        <v>2032</v>
      </c>
      <c r="T79" s="57">
        <v>2033</v>
      </c>
      <c r="U79" s="57">
        <v>2034</v>
      </c>
      <c r="V79" s="57">
        <v>2035</v>
      </c>
      <c r="W79" s="57">
        <v>2036</v>
      </c>
      <c r="X79" s="57">
        <v>2037</v>
      </c>
      <c r="Y79" s="57">
        <v>2038</v>
      </c>
      <c r="Z79" s="57">
        <v>2039</v>
      </c>
      <c r="AA79" s="57">
        <v>2040</v>
      </c>
    </row>
    <row r="80" spans="1:27" x14ac:dyDescent="0.3">
      <c r="A80" t="s">
        <v>436</v>
      </c>
      <c r="B80" s="186">
        <v>3.2999999999999972</v>
      </c>
      <c r="C80" s="186">
        <v>3.7149999999999963</v>
      </c>
      <c r="D80" s="186">
        <v>4.1299999999999955</v>
      </c>
      <c r="E80" s="186">
        <v>4.5449999999999946</v>
      </c>
      <c r="F80" s="186">
        <v>4.9599999999999937</v>
      </c>
      <c r="G80" s="186">
        <v>5.3749999999999929</v>
      </c>
      <c r="H80" s="186">
        <v>5.789999999999992</v>
      </c>
      <c r="I80" s="186">
        <v>6.2049999999999912</v>
      </c>
      <c r="J80" s="186">
        <v>6.6199999999999903</v>
      </c>
      <c r="K80" s="186">
        <v>7.0349999999999895</v>
      </c>
      <c r="L80" s="186">
        <v>7.4499999999999993</v>
      </c>
      <c r="M80" s="186">
        <v>7.3249999999999957</v>
      </c>
      <c r="N80" s="186">
        <v>7.1999999999999957</v>
      </c>
      <c r="O80" s="186">
        <v>7.0749999999999957</v>
      </c>
      <c r="P80" s="186">
        <v>6.9499999999999957</v>
      </c>
      <c r="Q80" s="186">
        <v>6.8249999999999957</v>
      </c>
      <c r="R80" s="186">
        <v>6.6999999999999957</v>
      </c>
      <c r="S80" s="186">
        <v>6.5749999999999957</v>
      </c>
      <c r="T80" s="186">
        <v>6.4499999999999957</v>
      </c>
      <c r="U80" s="186">
        <v>6.3249999999999957</v>
      </c>
      <c r="V80" s="186">
        <v>6.1999999999999993</v>
      </c>
      <c r="W80" s="186">
        <v>6.0750000000000028</v>
      </c>
      <c r="X80" s="186">
        <v>5.9500000000000028</v>
      </c>
      <c r="Y80" s="186">
        <v>5.8250000000000028</v>
      </c>
      <c r="Z80" s="186">
        <v>5.7000000000000028</v>
      </c>
      <c r="AA80" s="186">
        <v>5.5750000000000028</v>
      </c>
    </row>
    <row r="81" spans="1:27" x14ac:dyDescent="0.3">
      <c r="A81" t="s">
        <v>312</v>
      </c>
      <c r="B81" s="186">
        <v>7.6999999999999993</v>
      </c>
      <c r="C81" s="186">
        <v>8.1699999999999982</v>
      </c>
      <c r="D81" s="186">
        <v>8.639999999999997</v>
      </c>
      <c r="E81" s="186">
        <v>9.1099999999999959</v>
      </c>
      <c r="F81" s="186">
        <v>9.5799999999999947</v>
      </c>
      <c r="G81" s="186">
        <v>10.049999999999994</v>
      </c>
      <c r="H81" s="186">
        <v>10.519999999999992</v>
      </c>
      <c r="I81" s="186">
        <v>10.989999999999991</v>
      </c>
      <c r="J81" s="186">
        <v>11.45999999999999</v>
      </c>
      <c r="K81" s="186">
        <v>11.929999999999989</v>
      </c>
      <c r="L81" s="186">
        <v>12.399999999999999</v>
      </c>
      <c r="M81" s="186">
        <v>12.694999999999997</v>
      </c>
      <c r="N81" s="186">
        <v>12.989999999999998</v>
      </c>
      <c r="O81" s="186">
        <v>13.285</v>
      </c>
      <c r="P81" s="186">
        <v>13.580000000000002</v>
      </c>
      <c r="Q81" s="186">
        <v>13.875000000000004</v>
      </c>
      <c r="R81" s="186">
        <v>14.170000000000005</v>
      </c>
      <c r="S81" s="186">
        <v>14.465000000000007</v>
      </c>
      <c r="T81" s="186">
        <v>14.760000000000009</v>
      </c>
      <c r="U81" s="186">
        <v>15.05500000000001</v>
      </c>
      <c r="V81" s="186">
        <v>15.349999999999998</v>
      </c>
      <c r="W81" s="186">
        <v>15.645</v>
      </c>
      <c r="X81" s="186">
        <v>15.940000000000001</v>
      </c>
      <c r="Y81" s="186">
        <v>16.235000000000003</v>
      </c>
      <c r="Z81" s="186">
        <v>16.530000000000005</v>
      </c>
      <c r="AA81" s="186">
        <v>16.825000000000006</v>
      </c>
    </row>
    <row r="82" spans="1:27" x14ac:dyDescent="0.3">
      <c r="B82" s="9"/>
      <c r="C82" s="9"/>
      <c r="D82" s="9"/>
      <c r="E82" s="9"/>
      <c r="F82" s="9"/>
      <c r="G82" s="9"/>
      <c r="H82" s="9"/>
      <c r="I82" s="9"/>
      <c r="J82" s="9"/>
      <c r="K82" s="9"/>
      <c r="L82" s="9"/>
      <c r="M82" s="9"/>
      <c r="N82" s="9"/>
      <c r="O82" s="9"/>
      <c r="P82" s="9"/>
      <c r="Q82" s="9"/>
      <c r="R82" s="9"/>
      <c r="S82" s="9"/>
      <c r="T82" s="9"/>
      <c r="U82" s="9"/>
      <c r="V82" s="9"/>
      <c r="W82" s="9"/>
      <c r="X82" s="9"/>
      <c r="Y82" s="9"/>
      <c r="Z82" s="9"/>
      <c r="AA82" s="9"/>
    </row>
  </sheetData>
  <mergeCells count="78">
    <mergeCell ref="R4:S4"/>
    <mergeCell ref="T4:U4"/>
    <mergeCell ref="V4:W4"/>
    <mergeCell ref="J9:K9"/>
    <mergeCell ref="L9:M9"/>
    <mergeCell ref="N9:O9"/>
    <mergeCell ref="R9:S9"/>
    <mergeCell ref="J4:K4"/>
    <mergeCell ref="L4:M4"/>
    <mergeCell ref="N4:O4"/>
    <mergeCell ref="T9:U9"/>
    <mergeCell ref="V9:W9"/>
    <mergeCell ref="V14:W14"/>
    <mergeCell ref="I21:I22"/>
    <mergeCell ref="J21:K21"/>
    <mergeCell ref="L21:M21"/>
    <mergeCell ref="N21:O21"/>
    <mergeCell ref="Q21:Q22"/>
    <mergeCell ref="R21:S21"/>
    <mergeCell ref="T21:U21"/>
    <mergeCell ref="V21:W21"/>
    <mergeCell ref="J14:K14"/>
    <mergeCell ref="L14:M14"/>
    <mergeCell ref="N14:O14"/>
    <mergeCell ref="R14:S14"/>
    <mergeCell ref="T14:U14"/>
    <mergeCell ref="V23:W23"/>
    <mergeCell ref="J24:K24"/>
    <mergeCell ref="L24:M24"/>
    <mergeCell ref="N24:O24"/>
    <mergeCell ref="R24:S24"/>
    <mergeCell ref="T24:U24"/>
    <mergeCell ref="V24:W24"/>
    <mergeCell ref="J23:K23"/>
    <mergeCell ref="L23:M23"/>
    <mergeCell ref="N23:O23"/>
    <mergeCell ref="R23:S23"/>
    <mergeCell ref="T23:U23"/>
    <mergeCell ref="I26:I27"/>
    <mergeCell ref="J26:K26"/>
    <mergeCell ref="L26:M26"/>
    <mergeCell ref="N26:O26"/>
    <mergeCell ref="Q26:Q27"/>
    <mergeCell ref="R26:S26"/>
    <mergeCell ref="T26:U26"/>
    <mergeCell ref="V26:W26"/>
    <mergeCell ref="J28:K28"/>
    <mergeCell ref="L28:M28"/>
    <mergeCell ref="N28:O28"/>
    <mergeCell ref="R28:S28"/>
    <mergeCell ref="T28:U28"/>
    <mergeCell ref="V28:W28"/>
    <mergeCell ref="V29:W29"/>
    <mergeCell ref="I31:I32"/>
    <mergeCell ref="J31:K31"/>
    <mergeCell ref="L31:M31"/>
    <mergeCell ref="N31:O31"/>
    <mergeCell ref="Q31:Q32"/>
    <mergeCell ref="R31:S31"/>
    <mergeCell ref="T31:U31"/>
    <mergeCell ref="V31:W31"/>
    <mergeCell ref="J29:K29"/>
    <mergeCell ref="L29:M29"/>
    <mergeCell ref="N29:O29"/>
    <mergeCell ref="R29:S29"/>
    <mergeCell ref="T29:U29"/>
    <mergeCell ref="J33:K33"/>
    <mergeCell ref="L33:M33"/>
    <mergeCell ref="N33:O33"/>
    <mergeCell ref="R33:S33"/>
    <mergeCell ref="V34:W34"/>
    <mergeCell ref="T33:U33"/>
    <mergeCell ref="V33:W33"/>
    <mergeCell ref="J34:K34"/>
    <mergeCell ref="L34:M34"/>
    <mergeCell ref="N34:O34"/>
    <mergeCell ref="R34:S34"/>
    <mergeCell ref="T34:U3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Q128"/>
  <sheetViews>
    <sheetView topLeftCell="A67" zoomScaleNormal="100" workbookViewId="0">
      <selection activeCell="A67" sqref="A1:XFD1048576"/>
    </sheetView>
  </sheetViews>
  <sheetFormatPr defaultRowHeight="14.4" x14ac:dyDescent="0.3"/>
  <cols>
    <col min="1" max="1" width="40.44140625" customWidth="1"/>
    <col min="2" max="2" width="19.5546875" bestFit="1" customWidth="1"/>
    <col min="3" max="3" width="13.33203125" bestFit="1" customWidth="1"/>
    <col min="4" max="4" width="13.5546875" bestFit="1" customWidth="1"/>
    <col min="5" max="9" width="13.33203125" bestFit="1" customWidth="1"/>
    <col min="10" max="10" width="17.33203125" customWidth="1"/>
    <col min="11" max="23" width="13.33203125" bestFit="1" customWidth="1"/>
    <col min="24" max="32" width="10.5546875" bestFit="1" customWidth="1"/>
  </cols>
  <sheetData>
    <row r="1" spans="1:10" ht="18" x14ac:dyDescent="0.35">
      <c r="A1" s="83" t="s">
        <v>650</v>
      </c>
    </row>
    <row r="3" spans="1:10" x14ac:dyDescent="0.3">
      <c r="A3" s="94"/>
      <c r="B3" s="48"/>
      <c r="C3" s="48"/>
      <c r="D3" s="48"/>
      <c r="E3" s="48"/>
      <c r="F3" s="48"/>
      <c r="G3" s="48"/>
      <c r="H3" s="48"/>
    </row>
    <row r="4" spans="1:10" x14ac:dyDescent="0.3">
      <c r="A4" s="72" t="s">
        <v>275</v>
      </c>
      <c r="B4" s="72" t="s">
        <v>296</v>
      </c>
      <c r="C4" s="72" t="s">
        <v>297</v>
      </c>
      <c r="D4" s="72" t="s">
        <v>298</v>
      </c>
      <c r="E4" s="72" t="s">
        <v>299</v>
      </c>
      <c r="F4" s="72" t="s">
        <v>300</v>
      </c>
      <c r="G4" s="72" t="s">
        <v>301</v>
      </c>
      <c r="H4" s="72" t="s">
        <v>302</v>
      </c>
      <c r="I4" s="72" t="s">
        <v>303</v>
      </c>
      <c r="J4" s="72" t="s">
        <v>307</v>
      </c>
    </row>
    <row r="5" spans="1:10" x14ac:dyDescent="0.3">
      <c r="A5" s="38" t="s">
        <v>7</v>
      </c>
      <c r="B5" s="38" t="s">
        <v>304</v>
      </c>
      <c r="C5" s="38">
        <v>2.6829999999999998</v>
      </c>
      <c r="D5" s="38">
        <v>4.0430000000000001</v>
      </c>
      <c r="E5" s="38">
        <v>6.4950000000000001</v>
      </c>
      <c r="F5" s="38">
        <v>1.373</v>
      </c>
      <c r="G5" s="38">
        <v>2.72</v>
      </c>
      <c r="H5" s="38">
        <v>3.4550000000000001</v>
      </c>
      <c r="I5" s="38">
        <v>19.152999999999999</v>
      </c>
      <c r="J5" s="393">
        <v>2.6993966999999994</v>
      </c>
    </row>
    <row r="6" spans="1:10" x14ac:dyDescent="0.3">
      <c r="A6" s="38" t="s">
        <v>278</v>
      </c>
      <c r="B6" s="38" t="s">
        <v>304</v>
      </c>
      <c r="C6" s="38">
        <v>3.1629999999999998</v>
      </c>
      <c r="D6" s="38">
        <v>4.8380000000000001</v>
      </c>
      <c r="E6" s="38">
        <v>7.26</v>
      </c>
      <c r="F6" s="38">
        <v>1.353</v>
      </c>
      <c r="G6" s="38">
        <v>2.68</v>
      </c>
      <c r="H6" s="38">
        <v>3.5030000000000001</v>
      </c>
      <c r="I6" s="38">
        <v>21.114999999999998</v>
      </c>
      <c r="J6" s="393">
        <v>3.1176881999999999</v>
      </c>
    </row>
    <row r="7" spans="1:10" x14ac:dyDescent="0.3">
      <c r="A7" s="38" t="s">
        <v>2</v>
      </c>
      <c r="B7" s="38" t="s">
        <v>304</v>
      </c>
      <c r="C7" s="38">
        <v>71.224999999999994</v>
      </c>
      <c r="D7" s="38">
        <v>72.724999999999994</v>
      </c>
      <c r="E7" s="38">
        <v>151.9</v>
      </c>
      <c r="F7" s="38">
        <v>7.0179999999999998</v>
      </c>
      <c r="G7" s="38">
        <v>5.8529999999999998</v>
      </c>
      <c r="H7" s="38">
        <v>25.628</v>
      </c>
      <c r="I7" s="38">
        <v>301.07499999999999</v>
      </c>
      <c r="J7" s="393">
        <v>50.317634399999996</v>
      </c>
    </row>
    <row r="8" spans="1:10" x14ac:dyDescent="0.3">
      <c r="A8" s="38" t="s">
        <v>305</v>
      </c>
      <c r="B8" s="38" t="s">
        <v>304</v>
      </c>
      <c r="C8" s="38">
        <v>3.5150000000000001</v>
      </c>
      <c r="D8" s="38">
        <v>4.0650000000000004</v>
      </c>
      <c r="E8" s="38">
        <v>5.33</v>
      </c>
      <c r="F8" s="38">
        <v>2.69</v>
      </c>
      <c r="G8" s="38">
        <v>3.7050000000000001</v>
      </c>
      <c r="H8" s="38">
        <v>33.762999999999998</v>
      </c>
      <c r="I8" s="38">
        <v>1.625</v>
      </c>
      <c r="J8" s="393">
        <v>3.4229909999999997</v>
      </c>
    </row>
    <row r="9" spans="1:10" x14ac:dyDescent="0.3">
      <c r="A9" s="38" t="s">
        <v>4</v>
      </c>
      <c r="B9" s="38" t="s">
        <v>304</v>
      </c>
      <c r="C9" s="38"/>
      <c r="D9" s="38"/>
      <c r="E9" s="38"/>
      <c r="F9" s="38"/>
      <c r="G9" s="38"/>
      <c r="H9" s="38"/>
      <c r="I9" s="38"/>
      <c r="J9" s="393">
        <v>0</v>
      </c>
    </row>
    <row r="10" spans="1:10" x14ac:dyDescent="0.3">
      <c r="A10" s="38" t="s">
        <v>5</v>
      </c>
      <c r="B10" s="38" t="s">
        <v>304</v>
      </c>
      <c r="C10" s="38"/>
      <c r="D10" s="38"/>
      <c r="E10" s="38"/>
      <c r="F10" s="38"/>
      <c r="G10" s="38"/>
      <c r="H10" s="38"/>
      <c r="I10" s="38"/>
      <c r="J10" s="393">
        <v>0</v>
      </c>
    </row>
    <row r="11" spans="1:10" x14ac:dyDescent="0.3">
      <c r="A11" s="79" t="s">
        <v>306</v>
      </c>
      <c r="B11" s="38"/>
      <c r="C11" s="241">
        <v>0.33329999999999999</v>
      </c>
      <c r="D11" s="241">
        <v>0.33329999999999999</v>
      </c>
      <c r="E11" s="38"/>
      <c r="F11" s="241">
        <v>0.33329999999999999</v>
      </c>
      <c r="G11" s="38"/>
      <c r="H11" s="394"/>
      <c r="I11" s="38"/>
      <c r="J11" s="38"/>
    </row>
    <row r="12" spans="1:10" x14ac:dyDescent="0.3">
      <c r="A12" s="132"/>
      <c r="B12" s="115"/>
      <c r="C12" s="115"/>
      <c r="D12" s="115"/>
      <c r="E12" s="115"/>
      <c r="F12" s="115"/>
      <c r="G12" s="115"/>
      <c r="H12" s="109"/>
    </row>
    <row r="13" spans="1:10" x14ac:dyDescent="0.3">
      <c r="A13" s="93" t="s">
        <v>669</v>
      </c>
      <c r="B13" s="93"/>
      <c r="C13" s="93"/>
      <c r="D13" s="93"/>
      <c r="E13" s="93"/>
      <c r="F13" s="93"/>
      <c r="G13" s="93"/>
      <c r="H13" s="133"/>
    </row>
    <row r="14" spans="1:10" x14ac:dyDescent="0.3">
      <c r="A14" s="392" t="s">
        <v>668</v>
      </c>
      <c r="B14" s="93"/>
      <c r="C14" s="93"/>
      <c r="D14" s="93"/>
      <c r="E14" s="93"/>
      <c r="F14" s="93"/>
      <c r="G14" s="93"/>
      <c r="H14" s="133"/>
    </row>
    <row r="15" spans="1:10" x14ac:dyDescent="0.3">
      <c r="A15" s="392"/>
      <c r="B15" s="93"/>
      <c r="C15" s="93"/>
      <c r="D15" s="93"/>
      <c r="E15" s="93"/>
      <c r="F15" s="93"/>
      <c r="G15" s="93"/>
      <c r="H15" s="133"/>
    </row>
    <row r="16" spans="1:10" x14ac:dyDescent="0.3">
      <c r="A16" s="71" t="s">
        <v>455</v>
      </c>
      <c r="B16" s="71" t="s">
        <v>452</v>
      </c>
      <c r="C16" s="71" t="s">
        <v>453</v>
      </c>
      <c r="D16" s="93"/>
      <c r="E16" s="93"/>
      <c r="F16" s="93"/>
      <c r="G16" s="93"/>
      <c r="H16" s="133"/>
    </row>
    <row r="17" spans="1:8" x14ac:dyDescent="0.3">
      <c r="A17" s="93" t="s">
        <v>454</v>
      </c>
      <c r="B17" s="93">
        <v>4.4000000000000003E-3</v>
      </c>
      <c r="C17" s="93">
        <v>4.1000000000000003E-3</v>
      </c>
      <c r="D17" s="93" t="s">
        <v>671</v>
      </c>
      <c r="E17" s="93"/>
      <c r="F17" s="93"/>
      <c r="G17" s="93"/>
      <c r="H17" s="133"/>
    </row>
    <row r="18" spans="1:8" x14ac:dyDescent="0.3">
      <c r="A18" s="93" t="s">
        <v>451</v>
      </c>
      <c r="B18" s="93">
        <v>4.1489999999999999E-2</v>
      </c>
      <c r="C18" s="93">
        <v>4.1489999999999999E-2</v>
      </c>
      <c r="D18" s="392" t="s">
        <v>670</v>
      </c>
      <c r="E18" s="93"/>
      <c r="F18" s="93"/>
      <c r="G18" s="93"/>
      <c r="H18" s="133"/>
    </row>
    <row r="19" spans="1:8" x14ac:dyDescent="0.3">
      <c r="A19" s="93" t="s">
        <v>459</v>
      </c>
      <c r="B19" s="93">
        <v>0.10604965051819716</v>
      </c>
      <c r="C19" s="93">
        <v>9.881899252832009E-2</v>
      </c>
      <c r="D19" s="93"/>
      <c r="E19" s="93"/>
      <c r="F19" s="93"/>
      <c r="G19" s="93"/>
      <c r="H19" s="133"/>
    </row>
    <row r="20" spans="1:8" x14ac:dyDescent="0.3">
      <c r="A20" s="93"/>
      <c r="B20" s="93"/>
      <c r="C20" s="93"/>
      <c r="D20" s="93"/>
      <c r="E20" s="93"/>
      <c r="F20" s="93"/>
      <c r="G20" s="93"/>
      <c r="H20" s="133"/>
    </row>
    <row r="21" spans="1:8" x14ac:dyDescent="0.3">
      <c r="A21" s="71" t="s">
        <v>456</v>
      </c>
      <c r="B21" s="71" t="s">
        <v>452</v>
      </c>
      <c r="C21" s="71" t="s">
        <v>453</v>
      </c>
      <c r="D21" s="93"/>
      <c r="E21" s="93"/>
      <c r="F21" s="93"/>
      <c r="G21" s="93"/>
      <c r="H21" s="133"/>
    </row>
    <row r="22" spans="1:8" x14ac:dyDescent="0.3">
      <c r="A22" s="93" t="s">
        <v>454</v>
      </c>
      <c r="B22" s="93">
        <v>4.8999999999999998E-3</v>
      </c>
      <c r="C22" s="93">
        <v>4.4999999999999997E-3</v>
      </c>
      <c r="D22" s="93" t="s">
        <v>671</v>
      </c>
      <c r="E22" s="93"/>
      <c r="F22" s="93"/>
      <c r="G22" s="93"/>
      <c r="H22" s="133"/>
    </row>
    <row r="23" spans="1:8" x14ac:dyDescent="0.3">
      <c r="A23" s="93" t="s">
        <v>451</v>
      </c>
      <c r="B23" s="93">
        <v>5.7799999999999997E-2</v>
      </c>
      <c r="C23" s="93">
        <v>5.7799999999999997E-2</v>
      </c>
      <c r="D23" s="392" t="s">
        <v>670</v>
      </c>
      <c r="E23" s="93"/>
      <c r="F23" s="93"/>
      <c r="G23" s="93"/>
      <c r="H23" s="133"/>
    </row>
    <row r="24" spans="1:8" x14ac:dyDescent="0.3">
      <c r="A24" s="93" t="s">
        <v>459</v>
      </c>
      <c r="B24" s="93">
        <v>8.477508650519032E-2</v>
      </c>
      <c r="C24" s="93">
        <v>7.7854671280276816E-2</v>
      </c>
      <c r="D24" s="93"/>
      <c r="E24" s="93"/>
      <c r="F24" s="93"/>
      <c r="G24" s="93"/>
      <c r="H24" s="133"/>
    </row>
    <row r="25" spans="1:8" x14ac:dyDescent="0.3">
      <c r="A25" s="93"/>
      <c r="B25" s="93"/>
      <c r="C25" s="93"/>
      <c r="D25" s="93"/>
      <c r="E25" s="93"/>
      <c r="F25" s="93"/>
      <c r="G25" s="93"/>
      <c r="H25" s="133"/>
    </row>
    <row r="26" spans="1:8" x14ac:dyDescent="0.3">
      <c r="A26" s="93"/>
      <c r="B26" s="93"/>
      <c r="C26" s="93"/>
      <c r="D26" s="93"/>
      <c r="E26" s="93"/>
      <c r="F26" s="93"/>
      <c r="G26" s="93"/>
      <c r="H26" s="133"/>
    </row>
    <row r="27" spans="1:8" x14ac:dyDescent="0.3">
      <c r="A27" s="93"/>
      <c r="B27" s="93"/>
      <c r="C27" s="93"/>
      <c r="D27" s="93"/>
      <c r="E27" s="93"/>
      <c r="F27" s="93"/>
      <c r="G27" s="93"/>
      <c r="H27" s="133"/>
    </row>
    <row r="28" spans="1:8" x14ac:dyDescent="0.3">
      <c r="A28" s="71" t="s">
        <v>330</v>
      </c>
      <c r="B28" s="93"/>
      <c r="C28" s="93"/>
      <c r="D28" s="93"/>
      <c r="E28" s="93"/>
      <c r="F28" s="93"/>
      <c r="G28" s="93"/>
      <c r="H28" s="133"/>
    </row>
    <row r="29" spans="1:8" x14ac:dyDescent="0.3">
      <c r="A29" s="93" t="s">
        <v>332</v>
      </c>
      <c r="B29" s="93" t="s">
        <v>337</v>
      </c>
      <c r="C29" s="93" t="s">
        <v>333</v>
      </c>
      <c r="D29" s="93"/>
      <c r="E29" s="93"/>
      <c r="F29" s="93"/>
      <c r="G29" s="93"/>
      <c r="H29" s="133"/>
    </row>
    <row r="30" spans="1:8" x14ac:dyDescent="0.3">
      <c r="A30" s="93" t="s">
        <v>331</v>
      </c>
      <c r="B30" s="93">
        <v>2</v>
      </c>
      <c r="C30" s="93">
        <v>0.16</v>
      </c>
      <c r="D30" s="93"/>
      <c r="E30" s="93"/>
      <c r="F30" s="93"/>
      <c r="G30" s="93"/>
      <c r="H30" s="133"/>
    </row>
    <row r="31" spans="1:8" x14ac:dyDescent="0.3">
      <c r="A31" s="93" t="s">
        <v>334</v>
      </c>
      <c r="B31" s="93">
        <v>4.5999999999999996</v>
      </c>
      <c r="C31" s="93">
        <v>0.39</v>
      </c>
      <c r="D31" s="93"/>
      <c r="E31" s="93"/>
      <c r="F31" s="93"/>
      <c r="G31" s="93"/>
      <c r="H31" s="133"/>
    </row>
    <row r="32" spans="1:8" x14ac:dyDescent="0.3">
      <c r="A32" s="93" t="s">
        <v>335</v>
      </c>
      <c r="B32" s="93"/>
      <c r="C32" s="93"/>
      <c r="D32" s="93"/>
      <c r="E32" s="93"/>
      <c r="F32" s="93"/>
      <c r="G32" s="93"/>
      <c r="H32" s="133"/>
    </row>
    <row r="33" spans="1:32" x14ac:dyDescent="0.3">
      <c r="A33" s="93"/>
      <c r="B33" s="93"/>
      <c r="C33" s="93"/>
      <c r="D33" s="93"/>
      <c r="E33" s="93"/>
      <c r="F33" s="93"/>
      <c r="G33" s="93"/>
      <c r="H33" s="133"/>
    </row>
    <row r="34" spans="1:32" x14ac:dyDescent="0.3">
      <c r="A34" s="71" t="s">
        <v>19</v>
      </c>
      <c r="B34" s="93"/>
      <c r="C34" s="93"/>
      <c r="D34" s="93"/>
      <c r="E34" s="93"/>
      <c r="F34" s="93"/>
      <c r="G34" s="93"/>
      <c r="H34" s="133"/>
    </row>
    <row r="35" spans="1:32" x14ac:dyDescent="0.3">
      <c r="A35" s="93" t="s">
        <v>458</v>
      </c>
      <c r="B35" s="93">
        <v>2.4292628773682073E-2</v>
      </c>
      <c r="C35" s="93"/>
      <c r="D35" s="93"/>
      <c r="E35" s="93"/>
      <c r="F35" s="93"/>
      <c r="G35" s="93"/>
      <c r="H35" s="133"/>
    </row>
    <row r="36" spans="1:32" x14ac:dyDescent="0.3">
      <c r="A36" s="93" t="s">
        <v>457</v>
      </c>
      <c r="B36" s="93">
        <v>2.623840134071578E-2</v>
      </c>
      <c r="C36" s="93"/>
      <c r="D36" s="93"/>
      <c r="E36" s="93"/>
      <c r="F36" s="93"/>
      <c r="G36" s="93"/>
      <c r="H36" s="133"/>
    </row>
    <row r="37" spans="1:32" x14ac:dyDescent="0.3">
      <c r="A37" s="93"/>
      <c r="B37" s="93"/>
      <c r="C37" s="93"/>
      <c r="D37" s="93"/>
      <c r="E37" s="93"/>
      <c r="F37" s="93"/>
      <c r="G37" s="93"/>
      <c r="H37" s="133"/>
    </row>
    <row r="38" spans="1:32" x14ac:dyDescent="0.3">
      <c r="A38" s="93"/>
      <c r="B38" s="93"/>
      <c r="C38" s="93"/>
      <c r="D38" s="93"/>
      <c r="E38" s="93"/>
      <c r="F38" s="93"/>
      <c r="G38" s="93"/>
      <c r="H38" s="133"/>
    </row>
    <row r="39" spans="1:32" x14ac:dyDescent="0.3">
      <c r="A39" s="134" t="s">
        <v>328</v>
      </c>
      <c r="B39" s="149">
        <v>8887</v>
      </c>
      <c r="C39" s="150" t="s">
        <v>691</v>
      </c>
      <c r="D39" s="135"/>
      <c r="E39" s="135"/>
      <c r="F39" s="135"/>
      <c r="G39" s="135"/>
      <c r="H39" s="133"/>
      <c r="I39" s="69"/>
      <c r="J39" s="69"/>
    </row>
    <row r="40" spans="1:32" x14ac:dyDescent="0.3">
      <c r="A40" s="85" t="s">
        <v>329</v>
      </c>
      <c r="B40" s="48">
        <v>0.27500000000000002</v>
      </c>
      <c r="C40" s="48"/>
      <c r="D40" s="48"/>
      <c r="E40" s="48"/>
      <c r="F40" s="48"/>
      <c r="G40" s="48"/>
      <c r="H40" s="131"/>
    </row>
    <row r="41" spans="1:32" x14ac:dyDescent="0.3">
      <c r="A41" s="85" t="s">
        <v>336</v>
      </c>
      <c r="B41" s="48">
        <v>2443.9250000000002</v>
      </c>
      <c r="C41" s="48"/>
      <c r="D41" s="48"/>
      <c r="E41" s="48"/>
      <c r="F41" s="48"/>
      <c r="G41" s="48"/>
      <c r="H41" s="131"/>
    </row>
    <row r="42" spans="1:32" x14ac:dyDescent="0.3">
      <c r="A42" s="85"/>
      <c r="B42" s="48"/>
      <c r="C42" s="48"/>
      <c r="D42" s="48"/>
      <c r="E42" s="48"/>
      <c r="F42" s="48"/>
      <c r="G42" s="48"/>
      <c r="H42" s="131"/>
    </row>
    <row r="43" spans="1:32" x14ac:dyDescent="0.3">
      <c r="A43" s="136"/>
      <c r="B43" s="48"/>
      <c r="C43" s="48"/>
      <c r="D43" s="48"/>
      <c r="E43" s="48"/>
      <c r="F43" s="48"/>
      <c r="G43" s="48"/>
      <c r="H43" s="131"/>
    </row>
    <row r="44" spans="1:32" x14ac:dyDescent="0.3">
      <c r="A44" s="70"/>
      <c r="H44" s="10"/>
    </row>
    <row r="45" spans="1:32" x14ac:dyDescent="0.3">
      <c r="B45" s="2">
        <v>2021</v>
      </c>
      <c r="C45" s="2">
        <v>2022</v>
      </c>
      <c r="D45" s="2">
        <v>2023</v>
      </c>
      <c r="E45" s="2">
        <v>2024</v>
      </c>
      <c r="F45" s="2">
        <v>2025</v>
      </c>
      <c r="G45" s="2">
        <v>2026</v>
      </c>
      <c r="H45" s="2">
        <v>2027</v>
      </c>
      <c r="I45" s="2">
        <v>2028</v>
      </c>
      <c r="J45" s="2">
        <v>2029</v>
      </c>
      <c r="K45" s="2">
        <v>2030</v>
      </c>
      <c r="L45" s="2">
        <v>2031</v>
      </c>
      <c r="M45" s="2">
        <v>2032</v>
      </c>
      <c r="N45" s="2">
        <v>2033</v>
      </c>
      <c r="O45" s="2">
        <v>2034</v>
      </c>
      <c r="P45" s="2">
        <v>2035</v>
      </c>
      <c r="Q45" s="2">
        <v>2036</v>
      </c>
      <c r="R45" s="2">
        <v>2037</v>
      </c>
      <c r="S45" s="2">
        <v>2038</v>
      </c>
      <c r="T45" s="2">
        <v>2039</v>
      </c>
      <c r="U45" s="2">
        <v>2040</v>
      </c>
      <c r="V45" s="2"/>
      <c r="W45" s="2"/>
      <c r="X45" s="2"/>
      <c r="Y45" s="2"/>
      <c r="Z45" s="2"/>
      <c r="AA45" s="2"/>
      <c r="AB45" s="2"/>
      <c r="AC45" s="2"/>
      <c r="AD45" s="2"/>
      <c r="AE45" s="2"/>
      <c r="AF45" s="2"/>
    </row>
    <row r="46" spans="1:32" x14ac:dyDescent="0.3">
      <c r="A46" t="s">
        <v>295</v>
      </c>
      <c r="B46" s="1">
        <v>448357.21536101401</v>
      </c>
      <c r="C46" s="1">
        <v>489006.01285909367</v>
      </c>
      <c r="D46" s="1">
        <v>530704.81563101383</v>
      </c>
      <c r="E46" s="1">
        <v>573453.62367677456</v>
      </c>
      <c r="F46" s="1">
        <v>617252.43699637672</v>
      </c>
      <c r="G46" s="1">
        <v>620145.81853768113</v>
      </c>
      <c r="H46" s="1">
        <v>622982.16356811579</v>
      </c>
      <c r="I46" s="1">
        <v>625761.47208768094</v>
      </c>
      <c r="J46" s="1">
        <v>628483.74409637647</v>
      </c>
      <c r="K46" s="1">
        <v>631148.9795942026</v>
      </c>
      <c r="L46" s="1">
        <v>632188.9452478257</v>
      </c>
      <c r="M46" s="1">
        <v>633083.9077239125</v>
      </c>
      <c r="N46" s="1">
        <v>633833.86702246312</v>
      </c>
      <c r="O46" s="1">
        <v>634438.82314347755</v>
      </c>
      <c r="P46" s="1">
        <v>634898.77608695626</v>
      </c>
      <c r="Q46" s="1">
        <v>630441.10799983679</v>
      </c>
      <c r="R46" s="1">
        <v>625830.79667336599</v>
      </c>
      <c r="S46" s="1">
        <v>621065.23500956583</v>
      </c>
      <c r="T46" s="1">
        <v>616141.77903282235</v>
      </c>
      <c r="U46" s="1">
        <v>611057.74741304293</v>
      </c>
      <c r="V46" s="1"/>
      <c r="W46" s="1"/>
      <c r="X46" s="1"/>
      <c r="Y46" s="1"/>
      <c r="Z46" s="1"/>
      <c r="AA46" s="1"/>
      <c r="AB46" s="1"/>
      <c r="AC46" s="1"/>
      <c r="AD46" s="1"/>
      <c r="AE46" s="1"/>
      <c r="AF46" s="1"/>
    </row>
    <row r="48" spans="1:32" x14ac:dyDescent="0.3">
      <c r="A48" s="2" t="s">
        <v>11</v>
      </c>
    </row>
    <row r="49" spans="1:32" x14ac:dyDescent="0.3">
      <c r="A49">
        <v>907185</v>
      </c>
      <c r="B49" s="9" t="s">
        <v>26</v>
      </c>
    </row>
    <row r="50" spans="1:32" x14ac:dyDescent="0.3">
      <c r="A50" s="9">
        <v>1000000</v>
      </c>
      <c r="B50" s="9" t="s">
        <v>27</v>
      </c>
    </row>
    <row r="51" spans="1:32" x14ac:dyDescent="0.3">
      <c r="A51" s="57"/>
      <c r="B51" s="9">
        <v>1</v>
      </c>
      <c r="C51">
        <v>2</v>
      </c>
      <c r="D51">
        <v>3</v>
      </c>
      <c r="E51">
        <v>4</v>
      </c>
      <c r="F51">
        <v>5</v>
      </c>
      <c r="G51">
        <v>6</v>
      </c>
      <c r="H51">
        <v>7</v>
      </c>
      <c r="I51">
        <v>8</v>
      </c>
      <c r="J51">
        <v>9</v>
      </c>
      <c r="K51">
        <v>10</v>
      </c>
      <c r="L51">
        <v>11</v>
      </c>
      <c r="M51">
        <v>12</v>
      </c>
      <c r="N51">
        <v>13</v>
      </c>
      <c r="O51">
        <v>14</v>
      </c>
      <c r="P51">
        <v>15</v>
      </c>
      <c r="Q51">
        <v>16</v>
      </c>
      <c r="R51">
        <v>17</v>
      </c>
      <c r="S51">
        <v>18</v>
      </c>
      <c r="T51">
        <v>19</v>
      </c>
      <c r="U51">
        <v>20</v>
      </c>
    </row>
    <row r="52" spans="1:32" x14ac:dyDescent="0.3">
      <c r="A52" s="9"/>
      <c r="B52" s="2">
        <v>2021</v>
      </c>
      <c r="C52" s="2">
        <v>2022</v>
      </c>
      <c r="D52" s="2">
        <v>2023</v>
      </c>
      <c r="E52" s="2">
        <v>2024</v>
      </c>
      <c r="F52" s="2">
        <v>2025</v>
      </c>
      <c r="G52" s="2">
        <v>2026</v>
      </c>
      <c r="H52" s="2">
        <v>2027</v>
      </c>
      <c r="I52" s="2">
        <v>2028</v>
      </c>
      <c r="J52" s="2">
        <v>2029</v>
      </c>
      <c r="K52" s="2">
        <v>2030</v>
      </c>
      <c r="L52" s="2">
        <v>2031</v>
      </c>
      <c r="M52" s="2">
        <v>2032</v>
      </c>
      <c r="N52" s="2">
        <v>2033</v>
      </c>
      <c r="O52" s="2">
        <v>2034</v>
      </c>
      <c r="P52" s="2">
        <v>2035</v>
      </c>
      <c r="Q52" s="2">
        <v>2036</v>
      </c>
      <c r="R52" s="2">
        <v>2037</v>
      </c>
      <c r="S52" s="2">
        <v>2038</v>
      </c>
      <c r="T52" s="2">
        <v>2039</v>
      </c>
      <c r="U52" s="2">
        <v>2040</v>
      </c>
      <c r="V52" s="2"/>
      <c r="W52" s="2"/>
      <c r="X52" s="2"/>
      <c r="Y52" s="2"/>
      <c r="Z52" s="2"/>
      <c r="AA52" s="2"/>
      <c r="AB52" s="2"/>
      <c r="AC52" s="2"/>
      <c r="AD52" s="2"/>
      <c r="AE52" s="2"/>
      <c r="AF52" s="2"/>
    </row>
    <row r="53" spans="1:32" x14ac:dyDescent="0.3">
      <c r="A53" t="s">
        <v>193</v>
      </c>
      <c r="B53" s="30">
        <v>24.868438568911042</v>
      </c>
      <c r="C53" s="30">
        <v>27.123051830051832</v>
      </c>
      <c r="D53" s="30">
        <v>29.435904349433418</v>
      </c>
      <c r="E53" s="30">
        <v>31.806996127055807</v>
      </c>
      <c r="F53" s="30">
        <v>34.236327162919046</v>
      </c>
      <c r="G53" s="30">
        <v>34.396810542356604</v>
      </c>
      <c r="H53" s="30">
        <v>34.554130352840325</v>
      </c>
      <c r="I53" s="30">
        <v>34.7082865943702</v>
      </c>
      <c r="J53" s="30">
        <v>34.859279266946245</v>
      </c>
      <c r="K53" s="30">
        <v>35.007108370568453</v>
      </c>
      <c r="L53" s="30">
        <v>35.06479077443047</v>
      </c>
      <c r="M53" s="30">
        <v>35.114430478210252</v>
      </c>
      <c r="N53" s="30">
        <v>35.156027481907785</v>
      </c>
      <c r="O53" s="30">
        <v>35.189581785523082</v>
      </c>
      <c r="P53" s="30">
        <v>35.215093389056172</v>
      </c>
      <c r="Q53" s="30">
        <v>34.967845790072253</v>
      </c>
      <c r="R53" s="30">
        <v>34.712131729769744</v>
      </c>
      <c r="S53" s="30">
        <v>34.447806603682174</v>
      </c>
      <c r="T53" s="30">
        <v>34.174723761899877</v>
      </c>
      <c r="U53" s="30">
        <v>33.892734482621556</v>
      </c>
      <c r="V53" s="30"/>
      <c r="W53" s="30"/>
      <c r="X53" s="30"/>
      <c r="Y53" s="30"/>
      <c r="Z53" s="30"/>
      <c r="AA53" s="30"/>
      <c r="AB53" s="30"/>
      <c r="AC53" s="30"/>
      <c r="AD53" s="30"/>
      <c r="AE53" s="30"/>
      <c r="AF53" s="30"/>
    </row>
    <row r="54" spans="1:32" x14ac:dyDescent="0.3">
      <c r="A54" t="s">
        <v>194</v>
      </c>
      <c r="B54" s="30">
        <v>1.6917417207800092</v>
      </c>
      <c r="C54" s="30">
        <v>1.845117788502413</v>
      </c>
      <c r="D54" s="30">
        <v>2.0024557367699196</v>
      </c>
      <c r="E54" s="30">
        <v>2.1637555655825285</v>
      </c>
      <c r="F54" s="30">
        <v>2.3290172749402429</v>
      </c>
      <c r="G54" s="30">
        <v>2.3399345839515817</v>
      </c>
      <c r="H54" s="30">
        <v>2.3506366827650238</v>
      </c>
      <c r="I54" s="30">
        <v>2.3611235713805705</v>
      </c>
      <c r="J54" s="30">
        <v>2.3713952497982214</v>
      </c>
      <c r="K54" s="30">
        <v>2.3814517180179777</v>
      </c>
      <c r="L54" s="30">
        <v>2.3853757170619003</v>
      </c>
      <c r="M54" s="30">
        <v>2.3887525900271531</v>
      </c>
      <c r="N54" s="30">
        <v>2.3915823369137361</v>
      </c>
      <c r="O54" s="30">
        <v>2.3938649577216502</v>
      </c>
      <c r="P54" s="30">
        <v>2.3956004524508963</v>
      </c>
      <c r="Q54" s="30">
        <v>2.3787807764827122</v>
      </c>
      <c r="R54" s="30">
        <v>2.3613851469499179</v>
      </c>
      <c r="S54" s="30">
        <v>2.3434037267488201</v>
      </c>
      <c r="T54" s="30">
        <v>2.3248265396290058</v>
      </c>
      <c r="U54" s="30">
        <v>2.3056434683941194</v>
      </c>
      <c r="V54" s="30"/>
      <c r="W54" s="30"/>
      <c r="X54" s="30"/>
      <c r="Y54" s="30"/>
      <c r="Z54" s="30"/>
      <c r="AA54" s="30"/>
      <c r="AB54" s="30"/>
      <c r="AC54" s="30"/>
      <c r="AD54" s="30"/>
      <c r="AE54" s="30"/>
      <c r="AF54" s="30"/>
    </row>
    <row r="55" spans="1:32" x14ac:dyDescent="0.3">
      <c r="A55" t="s">
        <v>195</v>
      </c>
      <c r="B55" s="30">
        <v>1.2006123768323924E-2</v>
      </c>
      <c r="C55" s="30">
        <v>1.3094618560144143E-2</v>
      </c>
      <c r="D55" s="30">
        <v>1.4211230426571875E-2</v>
      </c>
      <c r="E55" s="30">
        <v>1.5355959367607121E-2</v>
      </c>
      <c r="F55" s="30">
        <v>1.6528805383249901E-2</v>
      </c>
      <c r="G55" s="30">
        <v>1.6606284446157173E-2</v>
      </c>
      <c r="H55" s="30">
        <v>1.6682236183562914E-2</v>
      </c>
      <c r="I55" s="30">
        <v>1.675666059546713E-2</v>
      </c>
      <c r="J55" s="30">
        <v>1.6829557681869823E-2</v>
      </c>
      <c r="K55" s="30">
        <v>1.6900927442770997E-2</v>
      </c>
      <c r="L55" s="30">
        <v>1.692877567610912E-2</v>
      </c>
      <c r="M55" s="30">
        <v>1.6952741009748841E-2</v>
      </c>
      <c r="N55" s="30">
        <v>1.6972823443690169E-2</v>
      </c>
      <c r="O55" s="30">
        <v>1.6989022977933095E-2</v>
      </c>
      <c r="P55" s="30">
        <v>1.7001339612477639E-2</v>
      </c>
      <c r="Q55" s="30">
        <v>1.6881972034710497E-2</v>
      </c>
      <c r="R55" s="30">
        <v>1.675851697142676E-2</v>
      </c>
      <c r="S55" s="30">
        <v>1.6630904609673879E-2</v>
      </c>
      <c r="T55" s="30">
        <v>1.6499064148988798E-2</v>
      </c>
      <c r="U55" s="30">
        <v>1.6362923788629042E-2</v>
      </c>
      <c r="V55" s="30"/>
      <c r="W55" s="30"/>
      <c r="X55" s="30"/>
      <c r="Y55" s="30"/>
      <c r="Z55" s="30"/>
      <c r="AA55" s="30"/>
      <c r="AB55" s="30"/>
      <c r="AC55" s="30"/>
      <c r="AD55" s="30"/>
      <c r="AE55" s="30"/>
      <c r="AF55" s="30"/>
    </row>
    <row r="56" spans="1:32" x14ac:dyDescent="0.3">
      <c r="A56" t="s">
        <v>196</v>
      </c>
      <c r="B56" s="30">
        <v>1.2967781169935596E-2</v>
      </c>
      <c r="C56" s="30">
        <v>1.4143461392571659E-2</v>
      </c>
      <c r="D56" s="30">
        <v>1.5349510789945947E-2</v>
      </c>
      <c r="E56" s="30">
        <v>1.6585929362058462E-2</v>
      </c>
      <c r="F56" s="30">
        <v>1.7852717108909223E-2</v>
      </c>
      <c r="G56" s="30">
        <v>1.7936402031072357E-2</v>
      </c>
      <c r="H56" s="30">
        <v>1.8018437293173574E-2</v>
      </c>
      <c r="I56" s="30">
        <v>1.809882289521287E-2</v>
      </c>
      <c r="J56" s="30">
        <v>1.8177558837190251E-2</v>
      </c>
      <c r="K56" s="30">
        <v>1.8254645119105718E-2</v>
      </c>
      <c r="L56" s="30">
        <v>1.8284723919130327E-2</v>
      </c>
      <c r="M56" s="30">
        <v>1.8310608809899515E-2</v>
      </c>
      <c r="N56" s="30">
        <v>1.8332299791413289E-2</v>
      </c>
      <c r="O56" s="30">
        <v>1.8349796863671646E-2</v>
      </c>
      <c r="P56" s="30">
        <v>1.8363100026674607E-2</v>
      </c>
      <c r="Q56" s="30">
        <v>1.8234171435137551E-2</v>
      </c>
      <c r="R56" s="30">
        <v>1.8100827961767083E-2</v>
      </c>
      <c r="S56" s="30">
        <v>1.7962994201785692E-2</v>
      </c>
      <c r="T56" s="30">
        <v>1.7820593683808499E-2</v>
      </c>
      <c r="U56" s="30">
        <v>1.7673548856051578E-2</v>
      </c>
      <c r="V56" s="30"/>
      <c r="W56" s="30"/>
      <c r="X56" s="30"/>
      <c r="Y56" s="30"/>
      <c r="Z56" s="30"/>
      <c r="AA56" s="30"/>
      <c r="AB56" s="30"/>
      <c r="AC56" s="30"/>
      <c r="AD56" s="30"/>
      <c r="AE56" s="30"/>
      <c r="AF56" s="30"/>
    </row>
    <row r="57" spans="1:32" x14ac:dyDescent="0.3">
      <c r="A57" t="s">
        <v>197</v>
      </c>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row>
    <row r="58" spans="1:32" x14ac:dyDescent="0.3">
      <c r="A58" t="s">
        <v>198</v>
      </c>
      <c r="B58" s="30">
        <v>1.3341203696784121</v>
      </c>
      <c r="C58" s="30">
        <v>1.4550739015658269</v>
      </c>
      <c r="D58" s="30">
        <v>1.5791518025413416</v>
      </c>
      <c r="E58" s="30">
        <v>1.7063540726049558</v>
      </c>
      <c r="F58" s="30">
        <v>1.8366807117566724</v>
      </c>
      <c r="G58" s="30">
        <v>1.8452901845592851</v>
      </c>
      <c r="H58" s="30">
        <v>1.8537299409653287</v>
      </c>
      <c r="I58" s="30">
        <v>1.8619999809748042</v>
      </c>
      <c r="J58" s="30">
        <v>1.8701003045877114</v>
      </c>
      <c r="K58" s="30">
        <v>1.8780309118040504</v>
      </c>
      <c r="L58" s="30">
        <v>1.8811254072526122</v>
      </c>
      <c r="M58" s="30">
        <v>1.883788434920147</v>
      </c>
      <c r="N58" s="30">
        <v>1.8860199948066552</v>
      </c>
      <c r="O58" s="30">
        <v>1.8878200869121367</v>
      </c>
      <c r="P58" s="30">
        <v>1.8891887112365926</v>
      </c>
      <c r="Q58" s="30">
        <v>1.8759245870237082</v>
      </c>
      <c r="R58" s="30">
        <v>1.8622062614554415</v>
      </c>
      <c r="S58" s="30">
        <v>1.8480259769171075</v>
      </c>
      <c r="T58" s="30">
        <v>1.8333758660618613</v>
      </c>
      <c r="U58" s="30">
        <v>1.8182479503918179</v>
      </c>
      <c r="V58" s="30"/>
      <c r="W58" s="30"/>
      <c r="X58" s="30"/>
      <c r="Y58" s="30"/>
      <c r="Z58" s="30"/>
      <c r="AA58" s="30"/>
      <c r="AB58" s="30"/>
      <c r="AC58" s="30"/>
      <c r="AD58" s="30"/>
      <c r="AE58" s="30"/>
      <c r="AF58" s="30"/>
    </row>
    <row r="59" spans="1:32" x14ac:dyDescent="0.3">
      <c r="A59" t="s">
        <v>203</v>
      </c>
      <c r="B59" s="30">
        <v>1095.7514075511663</v>
      </c>
      <c r="C59" s="30">
        <v>1195.0940199766605</v>
      </c>
      <c r="D59" s="30">
        <v>1297.0027665410257</v>
      </c>
      <c r="E59" s="30">
        <v>1401.4776472442613</v>
      </c>
      <c r="F59" s="30">
        <v>1508.5186620863699</v>
      </c>
      <c r="G59" s="30">
        <v>1515.5898695697024</v>
      </c>
      <c r="H59" s="30">
        <v>1522.5216840982075</v>
      </c>
      <c r="I59" s="30">
        <v>1529.3141056718857</v>
      </c>
      <c r="J59" s="30">
        <v>1535.967134290737</v>
      </c>
      <c r="K59" s="30">
        <v>1542.4807699547619</v>
      </c>
      <c r="L59" s="30">
        <v>1545.0223680147924</v>
      </c>
      <c r="M59" s="30">
        <v>1547.2095891841632</v>
      </c>
      <c r="N59" s="30">
        <v>1549.0424334628733</v>
      </c>
      <c r="O59" s="30">
        <v>1550.5209008509235</v>
      </c>
      <c r="P59" s="30">
        <v>1551.6449913483148</v>
      </c>
      <c r="Q59" s="30">
        <v>1540.7507848685011</v>
      </c>
      <c r="R59" s="30">
        <v>1529.4835297599561</v>
      </c>
      <c r="S59" s="30">
        <v>1517.8368544707532</v>
      </c>
      <c r="T59" s="30">
        <v>1505.8042973227905</v>
      </c>
      <c r="U59" s="30">
        <v>1493.379305346421</v>
      </c>
      <c r="V59" s="30"/>
      <c r="W59" s="30"/>
      <c r="X59" s="30"/>
      <c r="Y59" s="30"/>
      <c r="Z59" s="30"/>
      <c r="AA59" s="30"/>
      <c r="AB59" s="30"/>
      <c r="AC59" s="30"/>
      <c r="AD59" s="30"/>
      <c r="AE59" s="30"/>
      <c r="AF59" s="30"/>
    </row>
    <row r="60" spans="1:32" x14ac:dyDescent="0.3">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row>
    <row r="61" spans="1:32" x14ac:dyDescent="0.3">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row>
    <row r="63" spans="1:32" x14ac:dyDescent="0.3">
      <c r="A63" s="12" t="s">
        <v>12</v>
      </c>
      <c r="B63" s="13"/>
      <c r="C63" s="14"/>
      <c r="D63" s="14"/>
    </row>
    <row r="64" spans="1:32" x14ac:dyDescent="0.3">
      <c r="A64" s="2" t="s">
        <v>13</v>
      </c>
      <c r="B64" s="15" t="s">
        <v>77</v>
      </c>
      <c r="C64" s="15" t="s">
        <v>285</v>
      </c>
      <c r="D64" s="16" t="s">
        <v>14</v>
      </c>
      <c r="E64" s="17"/>
      <c r="F64" s="13"/>
    </row>
    <row r="65" spans="1:43" x14ac:dyDescent="0.3">
      <c r="A65" s="18" t="s">
        <v>15</v>
      </c>
      <c r="B65" s="19">
        <v>0</v>
      </c>
      <c r="C65" s="19">
        <v>0</v>
      </c>
      <c r="D65" s="20" t="s">
        <v>16</v>
      </c>
      <c r="E65" s="14"/>
      <c r="F65" s="13"/>
    </row>
    <row r="66" spans="1:43" x14ac:dyDescent="0.3">
      <c r="A66" s="18" t="s">
        <v>17</v>
      </c>
      <c r="B66" s="19">
        <v>1844</v>
      </c>
      <c r="C66" s="19">
        <v>1873.195268425842</v>
      </c>
      <c r="D66" s="20" t="s">
        <v>16</v>
      </c>
      <c r="E66" s="21"/>
      <c r="F66" s="22"/>
    </row>
    <row r="67" spans="1:43" x14ac:dyDescent="0.3">
      <c r="A67" s="18" t="s">
        <v>18</v>
      </c>
      <c r="B67" s="19">
        <v>7266</v>
      </c>
      <c r="C67" s="19">
        <v>7381.0394904458608</v>
      </c>
      <c r="D67" s="20" t="s">
        <v>16</v>
      </c>
      <c r="E67" s="21"/>
      <c r="F67" s="22"/>
    </row>
    <row r="68" spans="1:43" x14ac:dyDescent="0.3">
      <c r="A68" s="18" t="s">
        <v>19</v>
      </c>
      <c r="B68" s="19">
        <v>332405</v>
      </c>
      <c r="C68" s="19">
        <v>337667.82711555966</v>
      </c>
      <c r="D68" s="20" t="s">
        <v>16</v>
      </c>
      <c r="E68" s="21"/>
      <c r="F68" s="22"/>
    </row>
    <row r="69" spans="1:43" x14ac:dyDescent="0.3">
      <c r="A69" s="18" t="s">
        <v>20</v>
      </c>
      <c r="B69" s="19">
        <v>42947</v>
      </c>
      <c r="C69" s="19">
        <v>43626.961601455878</v>
      </c>
      <c r="D69" s="20" t="s">
        <v>16</v>
      </c>
      <c r="E69" s="21"/>
      <c r="F69" s="22"/>
    </row>
    <row r="70" spans="1:43" x14ac:dyDescent="0.3">
      <c r="A70" s="18" t="s">
        <v>21</v>
      </c>
      <c r="B70" s="23" t="s">
        <v>22</v>
      </c>
      <c r="C70" s="23" t="s">
        <v>22</v>
      </c>
      <c r="D70" s="20" t="s">
        <v>23</v>
      </c>
      <c r="E70" s="21"/>
      <c r="F70" s="22"/>
    </row>
    <row r="71" spans="1:43" x14ac:dyDescent="0.3">
      <c r="A71" s="24" t="s">
        <v>286</v>
      </c>
      <c r="B71" s="25"/>
    </row>
    <row r="72" spans="1:43" x14ac:dyDescent="0.3">
      <c r="A72" s="26" t="s">
        <v>24</v>
      </c>
      <c r="B72" s="27"/>
      <c r="E72" s="28"/>
      <c r="F72" s="28"/>
    </row>
    <row r="73" spans="1:43" x14ac:dyDescent="0.3">
      <c r="A73" s="10" t="s">
        <v>25</v>
      </c>
    </row>
    <row r="74" spans="1:43" x14ac:dyDescent="0.3">
      <c r="A74" s="29" t="s">
        <v>666</v>
      </c>
    </row>
    <row r="75" spans="1:43" x14ac:dyDescent="0.3">
      <c r="A75" s="29" t="s">
        <v>283</v>
      </c>
    </row>
    <row r="76" spans="1:43" x14ac:dyDescent="0.3">
      <c r="A76" s="10" t="s">
        <v>284</v>
      </c>
    </row>
    <row r="79" spans="1:43" x14ac:dyDescent="0.3">
      <c r="A79" s="70"/>
      <c r="B79" s="2">
        <v>2021</v>
      </c>
      <c r="C79" s="2">
        <v>2022</v>
      </c>
      <c r="D79" s="2">
        <v>2023</v>
      </c>
      <c r="E79" s="2">
        <v>2024</v>
      </c>
      <c r="F79" s="2">
        <v>2025</v>
      </c>
      <c r="G79" s="2">
        <v>2026</v>
      </c>
      <c r="H79" s="2">
        <v>2027</v>
      </c>
      <c r="I79" s="2">
        <v>2028</v>
      </c>
      <c r="J79" s="2">
        <v>2029</v>
      </c>
      <c r="K79" s="2">
        <v>2030</v>
      </c>
      <c r="L79" s="2">
        <v>2031</v>
      </c>
      <c r="M79" s="2">
        <v>2032</v>
      </c>
      <c r="N79" s="2">
        <v>2033</v>
      </c>
      <c r="O79" s="2">
        <v>2034</v>
      </c>
      <c r="P79" s="2">
        <v>2035</v>
      </c>
      <c r="Q79" s="2">
        <v>2036</v>
      </c>
      <c r="R79" s="2">
        <v>2037</v>
      </c>
      <c r="S79" s="2">
        <v>2038</v>
      </c>
      <c r="T79" s="2">
        <v>2039</v>
      </c>
      <c r="U79" s="2">
        <v>2040</v>
      </c>
      <c r="V79" s="424"/>
      <c r="W79" s="424"/>
      <c r="X79" s="424"/>
      <c r="Y79" s="424"/>
      <c r="Z79" s="424"/>
      <c r="AA79" s="424"/>
      <c r="AB79" s="424"/>
      <c r="AC79" s="424"/>
      <c r="AD79" s="424"/>
      <c r="AE79" s="424"/>
      <c r="AF79" s="424"/>
      <c r="AG79" s="424"/>
      <c r="AH79" s="424"/>
      <c r="AI79" s="424"/>
      <c r="AJ79" s="424"/>
      <c r="AK79" s="424"/>
      <c r="AL79" s="424"/>
      <c r="AM79" s="424"/>
      <c r="AN79" s="424"/>
      <c r="AO79" s="424"/>
      <c r="AP79" s="424"/>
      <c r="AQ79" s="424"/>
    </row>
    <row r="80" spans="1:43" x14ac:dyDescent="0.3">
      <c r="A80" s="70" t="s">
        <v>289</v>
      </c>
      <c r="B80" s="410">
        <v>47</v>
      </c>
      <c r="C80" s="410">
        <v>48</v>
      </c>
      <c r="D80" s="410">
        <v>50</v>
      </c>
      <c r="E80" s="410">
        <v>51</v>
      </c>
      <c r="F80" s="410">
        <v>52</v>
      </c>
      <c r="G80" s="410">
        <v>53</v>
      </c>
      <c r="H80" s="410">
        <v>54</v>
      </c>
      <c r="I80" s="410">
        <v>55</v>
      </c>
      <c r="J80" s="410">
        <v>55</v>
      </c>
      <c r="K80" s="410">
        <v>56</v>
      </c>
      <c r="L80" s="410">
        <v>58</v>
      </c>
      <c r="M80" s="410">
        <v>59</v>
      </c>
      <c r="N80" s="410">
        <v>60</v>
      </c>
      <c r="O80" s="410">
        <v>61</v>
      </c>
      <c r="P80" s="410">
        <v>62</v>
      </c>
      <c r="Q80" s="410">
        <v>63</v>
      </c>
      <c r="R80" s="410">
        <v>64</v>
      </c>
      <c r="S80" s="410">
        <v>65</v>
      </c>
      <c r="T80" s="410">
        <v>67</v>
      </c>
      <c r="U80" s="410">
        <v>68</v>
      </c>
      <c r="V80" s="34"/>
      <c r="W80" s="34"/>
      <c r="X80" s="34"/>
      <c r="Y80" s="34"/>
      <c r="Z80" s="34"/>
      <c r="AA80" s="34"/>
      <c r="AB80" s="34"/>
      <c r="AC80" s="34"/>
      <c r="AD80" s="34"/>
      <c r="AE80" s="34"/>
      <c r="AF80" s="34"/>
      <c r="AG80" s="34"/>
      <c r="AH80" s="34"/>
      <c r="AI80" s="34"/>
      <c r="AJ80" s="34"/>
      <c r="AK80" s="34"/>
      <c r="AL80" s="34"/>
      <c r="AM80" s="34"/>
      <c r="AN80" s="34"/>
      <c r="AO80" s="34"/>
      <c r="AP80" s="34"/>
      <c r="AQ80" s="34"/>
    </row>
    <row r="81" spans="1:43" x14ac:dyDescent="0.3">
      <c r="A81" t="s">
        <v>204</v>
      </c>
      <c r="B81" s="34">
        <v>47.74413102820747</v>
      </c>
      <c r="C81" s="34">
        <v>48.759963603275708</v>
      </c>
      <c r="D81" s="34">
        <v>50.791628753412198</v>
      </c>
      <c r="E81" s="34">
        <v>51.807461328480443</v>
      </c>
      <c r="F81" s="34">
        <v>52.823293903548688</v>
      </c>
      <c r="G81" s="34">
        <v>53.839126478616933</v>
      </c>
      <c r="H81" s="34">
        <v>54.854959053685178</v>
      </c>
      <c r="I81" s="34">
        <v>55.870791628753416</v>
      </c>
      <c r="J81" s="34">
        <v>55.870791628753416</v>
      </c>
      <c r="K81" s="34">
        <v>56.886624203821661</v>
      </c>
      <c r="L81" s="34">
        <v>58.918289353958151</v>
      </c>
      <c r="M81" s="34">
        <v>59.934121929026396</v>
      </c>
      <c r="N81" s="34">
        <v>60.949954504094642</v>
      </c>
      <c r="O81" s="34">
        <v>61.96578707916288</v>
      </c>
      <c r="P81" s="34">
        <v>62.981619654231125</v>
      </c>
      <c r="Q81" s="34">
        <v>63.99745222929937</v>
      </c>
      <c r="R81" s="34">
        <v>65.013284804367615</v>
      </c>
      <c r="S81" s="34">
        <v>66.02911737943586</v>
      </c>
      <c r="T81" s="34">
        <v>68.06078252957235</v>
      </c>
      <c r="U81" s="34">
        <v>69.076615104640595</v>
      </c>
      <c r="V81" s="34"/>
      <c r="W81" s="34"/>
      <c r="X81" s="34"/>
      <c r="Y81" s="34"/>
      <c r="Z81" s="34"/>
      <c r="AA81" s="34"/>
      <c r="AB81" s="34"/>
      <c r="AC81" s="34"/>
      <c r="AD81" s="34"/>
      <c r="AE81" s="34"/>
      <c r="AF81" s="34"/>
      <c r="AG81" s="34"/>
      <c r="AH81" s="34"/>
      <c r="AI81" s="34"/>
      <c r="AJ81" s="34"/>
      <c r="AK81" s="34"/>
      <c r="AL81" s="34"/>
      <c r="AM81" s="34"/>
      <c r="AN81" s="34"/>
      <c r="AO81" s="34"/>
      <c r="AP81" s="34"/>
      <c r="AQ81" s="34"/>
    </row>
    <row r="82" spans="1:43" x14ac:dyDescent="0.3">
      <c r="A82" s="24" t="s">
        <v>191</v>
      </c>
      <c r="B82" s="35"/>
      <c r="C82" s="35"/>
    </row>
    <row r="83" spans="1:43" x14ac:dyDescent="0.3">
      <c r="A83" s="29" t="s">
        <v>283</v>
      </c>
      <c r="B83" s="8"/>
    </row>
    <row r="84" spans="1:43" x14ac:dyDescent="0.3">
      <c r="A84" s="10" t="s">
        <v>284</v>
      </c>
    </row>
    <row r="86" spans="1:43" x14ac:dyDescent="0.3">
      <c r="A86" s="57"/>
    </row>
    <row r="87" spans="1:43" x14ac:dyDescent="0.3">
      <c r="A87" s="9"/>
      <c r="B87" s="2">
        <v>2021</v>
      </c>
      <c r="C87" s="2">
        <v>2022</v>
      </c>
      <c r="D87" s="2">
        <v>2023</v>
      </c>
      <c r="E87" s="2">
        <v>2024</v>
      </c>
      <c r="F87" s="2">
        <v>2025</v>
      </c>
      <c r="G87" s="2">
        <v>2026</v>
      </c>
      <c r="H87" s="2">
        <v>2027</v>
      </c>
      <c r="I87" s="2">
        <v>2028</v>
      </c>
      <c r="J87" s="2">
        <v>2029</v>
      </c>
      <c r="K87" s="2">
        <v>2030</v>
      </c>
      <c r="L87" s="2">
        <v>2031</v>
      </c>
      <c r="M87" s="2">
        <v>2032</v>
      </c>
      <c r="N87" s="2">
        <v>2033</v>
      </c>
      <c r="O87" s="2">
        <v>2034</v>
      </c>
      <c r="P87" s="2">
        <v>2035</v>
      </c>
      <c r="Q87" s="2">
        <v>2036</v>
      </c>
      <c r="R87" s="2">
        <v>2037</v>
      </c>
      <c r="S87" s="2">
        <v>2038</v>
      </c>
      <c r="T87" s="2">
        <v>2039</v>
      </c>
      <c r="U87" s="2">
        <v>2040</v>
      </c>
      <c r="V87" s="2" t="s">
        <v>0</v>
      </c>
      <c r="W87" s="2"/>
      <c r="X87" s="2"/>
      <c r="Y87" s="2"/>
      <c r="Z87" s="2"/>
      <c r="AA87" s="2"/>
      <c r="AB87" s="2"/>
      <c r="AC87" s="2"/>
      <c r="AD87" s="2"/>
      <c r="AE87" s="2"/>
      <c r="AF87" s="2"/>
    </row>
    <row r="88" spans="1:43" x14ac:dyDescent="0.3">
      <c r="A88" t="s">
        <v>2</v>
      </c>
      <c r="B88" s="37">
        <v>0</v>
      </c>
      <c r="C88" s="37">
        <v>0</v>
      </c>
      <c r="D88" s="37">
        <v>0</v>
      </c>
      <c r="E88" s="37">
        <v>0</v>
      </c>
      <c r="F88" s="37">
        <v>0</v>
      </c>
      <c r="G88" s="37">
        <v>0</v>
      </c>
      <c r="H88" s="37">
        <v>0</v>
      </c>
      <c r="I88" s="37">
        <v>0</v>
      </c>
      <c r="J88" s="37">
        <v>0</v>
      </c>
      <c r="K88" s="37">
        <v>0</v>
      </c>
      <c r="L88" s="37">
        <v>0</v>
      </c>
      <c r="M88" s="37">
        <v>0</v>
      </c>
      <c r="N88" s="37">
        <v>0</v>
      </c>
      <c r="O88" s="37">
        <v>0</v>
      </c>
      <c r="P88" s="37">
        <v>0</v>
      </c>
      <c r="Q88" s="37">
        <v>0</v>
      </c>
      <c r="R88" s="37">
        <v>0</v>
      </c>
      <c r="S88" s="37">
        <v>0</v>
      </c>
      <c r="T88" s="37">
        <v>0</v>
      </c>
      <c r="U88" s="37">
        <v>0</v>
      </c>
      <c r="V88" s="148">
        <v>0</v>
      </c>
      <c r="W88" s="37"/>
      <c r="X88" s="37"/>
      <c r="Y88" s="37"/>
      <c r="Z88" s="37"/>
      <c r="AA88" s="37"/>
      <c r="AB88" s="37"/>
      <c r="AC88" s="37"/>
      <c r="AD88" s="37"/>
      <c r="AE88" s="37"/>
      <c r="AF88" s="37"/>
    </row>
    <row r="89" spans="1:43" x14ac:dyDescent="0.3">
      <c r="A89" t="s">
        <v>3</v>
      </c>
      <c r="B89" s="37">
        <v>12486.812448712082</v>
      </c>
      <c r="C89" s="37">
        <v>13618.887261460444</v>
      </c>
      <c r="D89" s="37">
        <v>14780.204870968639</v>
      </c>
      <c r="E89" s="37">
        <v>15970.765277236662</v>
      </c>
      <c r="F89" s="37">
        <v>17190.568480264537</v>
      </c>
      <c r="G89" s="37">
        <v>17271.149569206631</v>
      </c>
      <c r="H89" s="37">
        <v>17350.142183179301</v>
      </c>
      <c r="I89" s="37">
        <v>17427.546322182556</v>
      </c>
      <c r="J89" s="37">
        <v>17503.361986216398</v>
      </c>
      <c r="K89" s="37">
        <v>17577.589175280835</v>
      </c>
      <c r="L89" s="37">
        <v>17606.5523671845</v>
      </c>
      <c r="M89" s="37">
        <v>17631.477199895249</v>
      </c>
      <c r="N89" s="37">
        <v>17652.363673413085</v>
      </c>
      <c r="O89" s="37">
        <v>17669.211787738011</v>
      </c>
      <c r="P89" s="37">
        <v>17682.021542870036</v>
      </c>
      <c r="Q89" s="37">
        <v>17557.874850332366</v>
      </c>
      <c r="R89" s="37">
        <v>17429.477021789648</v>
      </c>
      <c r="S89" s="37">
        <v>17296.755449191041</v>
      </c>
      <c r="T89" s="37">
        <v>17159.636497438292</v>
      </c>
      <c r="U89" s="37">
        <v>17018.045491105557</v>
      </c>
      <c r="V89" s="148">
        <v>335880.44345566584</v>
      </c>
      <c r="W89" s="37"/>
      <c r="X89" s="37"/>
      <c r="Y89" s="37"/>
      <c r="Z89" s="37"/>
      <c r="AA89" s="37"/>
      <c r="AB89" s="37"/>
      <c r="AC89" s="37"/>
      <c r="AD89" s="37"/>
      <c r="AE89" s="37"/>
      <c r="AF89" s="37"/>
    </row>
    <row r="90" spans="1:43" x14ac:dyDescent="0.3">
      <c r="A90" t="s">
        <v>4</v>
      </c>
      <c r="B90" s="37">
        <v>4054.0817249304146</v>
      </c>
      <c r="C90" s="37">
        <v>4421.6313961109518</v>
      </c>
      <c r="D90" s="37">
        <v>4798.6752987790533</v>
      </c>
      <c r="E90" s="37">
        <v>5185.21343293472</v>
      </c>
      <c r="F90" s="37">
        <v>5581.2457985779592</v>
      </c>
      <c r="G90" s="37">
        <v>5607.4079853968078</v>
      </c>
      <c r="H90" s="37">
        <v>5633.0544435322563</v>
      </c>
      <c r="I90" s="37">
        <v>5658.1851729843056</v>
      </c>
      <c r="J90" s="37">
        <v>5682.8001737529585</v>
      </c>
      <c r="K90" s="37">
        <v>5706.8994458382149</v>
      </c>
      <c r="L90" s="37">
        <v>5716.3028982785063</v>
      </c>
      <c r="M90" s="37">
        <v>5724.3952204147299</v>
      </c>
      <c r="N90" s="37">
        <v>5731.1764122468903</v>
      </c>
      <c r="O90" s="37">
        <v>5736.646473774983</v>
      </c>
      <c r="P90" s="37">
        <v>5740.8054049990151</v>
      </c>
      <c r="Q90" s="37">
        <v>5700.4988143863366</v>
      </c>
      <c r="R90" s="37">
        <v>5658.8120114209032</v>
      </c>
      <c r="S90" s="37">
        <v>5615.7214225147236</v>
      </c>
      <c r="T90" s="37">
        <v>5571.2031406292781</v>
      </c>
      <c r="U90" s="37">
        <v>5525.2329209638701</v>
      </c>
      <c r="V90" s="148">
        <v>109049.98959246685</v>
      </c>
      <c r="W90" s="37"/>
      <c r="X90" s="37"/>
      <c r="Y90" s="37"/>
      <c r="Z90" s="37"/>
      <c r="AA90" s="37"/>
      <c r="AB90" s="37"/>
      <c r="AC90" s="37"/>
      <c r="AD90" s="37"/>
      <c r="AE90" s="37"/>
      <c r="AF90" s="37"/>
    </row>
    <row r="91" spans="1:43" x14ac:dyDescent="0.3">
      <c r="A91" t="s">
        <v>5</v>
      </c>
      <c r="B91" s="37">
        <v>4378.802490162223</v>
      </c>
      <c r="C91" s="37">
        <v>4775.7918763224798</v>
      </c>
      <c r="D91" s="37">
        <v>5183.0359557278862</v>
      </c>
      <c r="E91" s="37">
        <v>5600.5347283784413</v>
      </c>
      <c r="F91" s="37">
        <v>6028.2881942741533</v>
      </c>
      <c r="G91" s="37">
        <v>6056.5459001033141</v>
      </c>
      <c r="H91" s="37">
        <v>6084.2465688038874</v>
      </c>
      <c r="I91" s="37">
        <v>6111.3902003758722</v>
      </c>
      <c r="J91" s="37">
        <v>6137.9767948192712</v>
      </c>
      <c r="K91" s="37">
        <v>6164.0063521340844</v>
      </c>
      <c r="L91" s="37">
        <v>6174.1629951806372</v>
      </c>
      <c r="M91" s="37">
        <v>6182.9034900017932</v>
      </c>
      <c r="N91" s="37">
        <v>6190.2278365975526</v>
      </c>
      <c r="O91" s="37">
        <v>6196.1360349679162</v>
      </c>
      <c r="P91" s="37">
        <v>6200.6280851128904</v>
      </c>
      <c r="Q91" s="37">
        <v>6157.093047755503</v>
      </c>
      <c r="R91" s="37">
        <v>6112.0672468424555</v>
      </c>
      <c r="S91" s="37">
        <v>6065.5252206063715</v>
      </c>
      <c r="T91" s="37">
        <v>6017.4411471208823</v>
      </c>
      <c r="U91" s="37">
        <v>5967.788839643621</v>
      </c>
      <c r="V91" s="148">
        <v>117784.59300493126</v>
      </c>
      <c r="W91" s="37"/>
      <c r="X91" s="37"/>
      <c r="Y91" s="37"/>
      <c r="Z91" s="37"/>
      <c r="AA91" s="37"/>
      <c r="AB91" s="37"/>
      <c r="AC91" s="37"/>
      <c r="AD91" s="37"/>
      <c r="AE91" s="37"/>
      <c r="AF91" s="37"/>
    </row>
    <row r="92" spans="1:43" x14ac:dyDescent="0.3">
      <c r="A92" t="s">
        <v>6</v>
      </c>
      <c r="B92" s="37">
        <v>0</v>
      </c>
      <c r="C92" s="37">
        <v>0</v>
      </c>
      <c r="D92" s="37">
        <v>0</v>
      </c>
      <c r="E92" s="37">
        <v>0</v>
      </c>
      <c r="F92" s="37">
        <v>0</v>
      </c>
      <c r="G92" s="37">
        <v>0</v>
      </c>
      <c r="H92" s="37">
        <v>0</v>
      </c>
      <c r="I92" s="37">
        <v>0</v>
      </c>
      <c r="J92" s="37">
        <v>0</v>
      </c>
      <c r="K92" s="37">
        <v>0</v>
      </c>
      <c r="L92" s="37">
        <v>0</v>
      </c>
      <c r="M92" s="37">
        <v>0</v>
      </c>
      <c r="N92" s="37">
        <v>0</v>
      </c>
      <c r="O92" s="37">
        <v>0</v>
      </c>
      <c r="P92" s="37">
        <v>0</v>
      </c>
      <c r="Q92" s="37">
        <v>0</v>
      </c>
      <c r="R92" s="37">
        <v>0</v>
      </c>
      <c r="S92" s="37">
        <v>0</v>
      </c>
      <c r="T92" s="37">
        <v>0</v>
      </c>
      <c r="U92" s="37">
        <v>0</v>
      </c>
      <c r="V92" s="148">
        <v>0</v>
      </c>
      <c r="W92" s="37"/>
      <c r="X92" s="37"/>
      <c r="Y92" s="37"/>
      <c r="Z92" s="37"/>
      <c r="AA92" s="37"/>
      <c r="AB92" s="37"/>
      <c r="AC92" s="37"/>
      <c r="AD92" s="37"/>
      <c r="AE92" s="37"/>
      <c r="AF92" s="37"/>
    </row>
    <row r="93" spans="1:43" x14ac:dyDescent="0.3">
      <c r="A93" t="s">
        <v>7</v>
      </c>
      <c r="B93" s="37">
        <v>2499.0679639921368</v>
      </c>
      <c r="C93" s="37">
        <v>2725.6375476230364</v>
      </c>
      <c r="D93" s="37">
        <v>2958.0596846465805</v>
      </c>
      <c r="E93" s="37">
        <v>3196.3343750627687</v>
      </c>
      <c r="F93" s="37">
        <v>3440.4616188716063</v>
      </c>
      <c r="G93" s="37">
        <v>3456.5888425891017</v>
      </c>
      <c r="H93" s="37">
        <v>3472.3981543555692</v>
      </c>
      <c r="I93" s="37">
        <v>3487.8895541710112</v>
      </c>
      <c r="J93" s="37">
        <v>3503.0630420354269</v>
      </c>
      <c r="K93" s="37">
        <v>3517.918617948817</v>
      </c>
      <c r="L93" s="37">
        <v>3523.7152121812283</v>
      </c>
      <c r="M93" s="37">
        <v>3528.7035830077416</v>
      </c>
      <c r="N93" s="37">
        <v>3532.8837304283575</v>
      </c>
      <c r="O93" s="37">
        <v>3536.2556544430763</v>
      </c>
      <c r="P93" s="37">
        <v>3538.8193550518995</v>
      </c>
      <c r="Q93" s="37">
        <v>3513.9730603365119</v>
      </c>
      <c r="R93" s="37">
        <v>3488.2759577913093</v>
      </c>
      <c r="S93" s="37">
        <v>3461.7135158891701</v>
      </c>
      <c r="T93" s="37">
        <v>3434.2709975532089</v>
      </c>
      <c r="U93" s="37">
        <v>3405.9334574989384</v>
      </c>
      <c r="V93" s="148">
        <v>67221.963925477496</v>
      </c>
      <c r="W93" s="37"/>
      <c r="X93" s="37"/>
      <c r="Y93" s="37"/>
      <c r="Z93" s="37"/>
      <c r="AA93" s="37"/>
      <c r="AB93" s="37"/>
      <c r="AC93" s="37"/>
      <c r="AD93" s="37"/>
      <c r="AE93" s="37"/>
      <c r="AF93" s="37"/>
    </row>
    <row r="94" spans="1:43" x14ac:dyDescent="0.3">
      <c r="A94" t="s">
        <v>0</v>
      </c>
      <c r="B94" s="37">
        <v>23418.764627796856</v>
      </c>
      <c r="C94" s="37">
        <v>25541.948081516912</v>
      </c>
      <c r="D94" s="37">
        <v>27719.97581012216</v>
      </c>
      <c r="E94" s="37">
        <v>29952.847813612592</v>
      </c>
      <c r="F94" s="37">
        <v>32240.564091988253</v>
      </c>
      <c r="G94" s="37">
        <v>32391.692297295856</v>
      </c>
      <c r="H94" s="37">
        <v>32539.841349871014</v>
      </c>
      <c r="I94" s="37">
        <v>32685.011249713742</v>
      </c>
      <c r="J94" s="37">
        <v>32827.201996824057</v>
      </c>
      <c r="K94" s="37">
        <v>32966.413591201956</v>
      </c>
      <c r="L94" s="37">
        <v>33020.733472824868</v>
      </c>
      <c r="M94" s="37">
        <v>33067.479493319515</v>
      </c>
      <c r="N94" s="37">
        <v>33106.651652685883</v>
      </c>
      <c r="O94" s="37">
        <v>33138.249950923986</v>
      </c>
      <c r="P94" s="37">
        <v>33162.274388033838</v>
      </c>
      <c r="Q94" s="37">
        <v>32929.439772810714</v>
      </c>
      <c r="R94" s="37">
        <v>32688.632237844318</v>
      </c>
      <c r="S94" s="37">
        <v>32439.715608201306</v>
      </c>
      <c r="T94" s="37">
        <v>32182.551782741659</v>
      </c>
      <c r="U94" s="37">
        <v>31917.000709211985</v>
      </c>
      <c r="V94" s="148">
        <v>629936.9899785415</v>
      </c>
      <c r="W94" s="37"/>
      <c r="X94" s="37"/>
      <c r="Y94" s="37"/>
      <c r="Z94" s="37"/>
      <c r="AA94" s="37"/>
      <c r="AB94" s="37"/>
      <c r="AC94" s="37"/>
      <c r="AD94" s="37"/>
      <c r="AE94" s="37"/>
      <c r="AF94" s="37"/>
    </row>
    <row r="95" spans="1:43" x14ac:dyDescent="0.3">
      <c r="A95" t="s">
        <v>28</v>
      </c>
      <c r="B95" s="37">
        <v>16697.255520200153</v>
      </c>
      <c r="C95" s="37">
        <v>17019.678485243883</v>
      </c>
      <c r="D95" s="37">
        <v>17262.607780800685</v>
      </c>
      <c r="E95" s="37">
        <v>17432.830135173535</v>
      </c>
      <c r="F95" s="37">
        <v>17536.730689579264</v>
      </c>
      <c r="G95" s="37">
        <v>16466.29385037594</v>
      </c>
      <c r="H95" s="37">
        <v>15459.444220918644</v>
      </c>
      <c r="I95" s="37">
        <v>14512.535882790871</v>
      </c>
      <c r="J95" s="37">
        <v>13622.121752337594</v>
      </c>
      <c r="K95" s="37">
        <v>12784.943565175983</v>
      </c>
      <c r="L95" s="37">
        <v>11968.233412896605</v>
      </c>
      <c r="M95" s="37">
        <v>11201.099366316834</v>
      </c>
      <c r="N95" s="37">
        <v>10480.718067256659</v>
      </c>
      <c r="O95" s="37">
        <v>9804.4124105243827</v>
      </c>
      <c r="P95" s="37">
        <v>9169.6452098832942</v>
      </c>
      <c r="Q95" s="37">
        <v>8509.5929893090924</v>
      </c>
      <c r="R95" s="37">
        <v>7894.7324731336539</v>
      </c>
      <c r="S95" s="37">
        <v>7322.0708874459542</v>
      </c>
      <c r="T95" s="37">
        <v>6788.8089966652533</v>
      </c>
      <c r="U95" s="37">
        <v>6292.3288087244791</v>
      </c>
      <c r="V95" s="148">
        <v>248226.08450475274</v>
      </c>
      <c r="W95" s="37"/>
      <c r="X95" s="37"/>
      <c r="Y95" s="37"/>
      <c r="Z95" s="37"/>
      <c r="AA95" s="37"/>
      <c r="AB95" s="37"/>
      <c r="AC95" s="37"/>
      <c r="AD95" s="37"/>
      <c r="AE95" s="37"/>
      <c r="AF95" s="37"/>
    </row>
    <row r="96" spans="1:43" x14ac:dyDescent="0.3">
      <c r="A96" t="s">
        <v>29</v>
      </c>
      <c r="B96" s="37">
        <v>20201.232087362707</v>
      </c>
      <c r="C96" s="37">
        <v>21390.979403301684</v>
      </c>
      <c r="D96" s="37">
        <v>22538.877025853435</v>
      </c>
      <c r="E96" s="37">
        <v>23645.054658065761</v>
      </c>
      <c r="F96" s="37">
        <v>24709.707780296911</v>
      </c>
      <c r="G96" s="37">
        <v>24102.461131624972</v>
      </c>
      <c r="H96" s="37">
        <v>23507.473728295012</v>
      </c>
      <c r="I96" s="37">
        <v>22924.609274430204</v>
      </c>
      <c r="J96" s="37">
        <v>22353.727187964068</v>
      </c>
      <c r="K96" s="37">
        <v>21794.683019124546</v>
      </c>
      <c r="L96" s="37">
        <v>21194.75229133535</v>
      </c>
      <c r="M96" s="37">
        <v>20606.559983575822</v>
      </c>
      <c r="N96" s="37">
        <v>20030.068716728936</v>
      </c>
      <c r="O96" s="37">
        <v>19465.229327013294</v>
      </c>
      <c r="P96" s="37">
        <v>18911.981700798679</v>
      </c>
      <c r="Q96" s="37">
        <v>18232.232401144465</v>
      </c>
      <c r="R96" s="37">
        <v>17571.750589910873</v>
      </c>
      <c r="S96" s="37">
        <v>16930.044306684023</v>
      </c>
      <c r="T96" s="37">
        <v>16306.633431726557</v>
      </c>
      <c r="U96" s="37">
        <v>15701.049411633425</v>
      </c>
      <c r="V96" s="148">
        <v>412119.10745687067</v>
      </c>
      <c r="W96" s="37"/>
      <c r="X96" s="37"/>
      <c r="Y96" s="37"/>
      <c r="Z96" s="37"/>
      <c r="AA96" s="37"/>
      <c r="AB96" s="37"/>
      <c r="AC96" s="37"/>
      <c r="AD96" s="37"/>
      <c r="AE96" s="37"/>
      <c r="AF96" s="37"/>
    </row>
    <row r="97" spans="1:32" x14ac:dyDescent="0.3">
      <c r="B97" s="37"/>
      <c r="C97" s="37"/>
      <c r="D97" s="37"/>
      <c r="E97" s="37"/>
      <c r="F97" s="37"/>
      <c r="G97" s="37"/>
      <c r="H97" s="37"/>
      <c r="I97" s="37"/>
      <c r="J97" s="37"/>
      <c r="K97" s="37"/>
      <c r="L97" s="37"/>
      <c r="M97" s="37"/>
      <c r="N97" s="37"/>
      <c r="O97" s="37"/>
      <c r="P97" s="37"/>
      <c r="Q97" s="37"/>
      <c r="R97" s="37"/>
      <c r="S97" s="37"/>
      <c r="T97" s="37"/>
      <c r="U97" s="37"/>
      <c r="V97" s="37"/>
      <c r="W97" s="37"/>
    </row>
    <row r="98" spans="1:32" x14ac:dyDescent="0.3">
      <c r="B98" s="2">
        <v>2021</v>
      </c>
      <c r="C98" s="2">
        <v>2022</v>
      </c>
      <c r="D98" s="2">
        <v>2023</v>
      </c>
      <c r="E98" s="2">
        <v>2024</v>
      </c>
      <c r="F98" s="2">
        <v>2025</v>
      </c>
      <c r="G98" s="2">
        <v>2026</v>
      </c>
      <c r="H98" s="2">
        <v>2027</v>
      </c>
      <c r="I98" s="2">
        <v>2028</v>
      </c>
      <c r="J98" s="2">
        <v>2029</v>
      </c>
      <c r="K98" s="2">
        <v>2030</v>
      </c>
      <c r="L98" s="2">
        <v>2031</v>
      </c>
      <c r="M98" s="2">
        <v>2032</v>
      </c>
      <c r="N98" s="2">
        <v>2033</v>
      </c>
      <c r="O98" s="2">
        <v>2034</v>
      </c>
      <c r="P98" s="2">
        <v>2035</v>
      </c>
      <c r="Q98" s="2">
        <v>2036</v>
      </c>
      <c r="R98" s="2">
        <v>2037</v>
      </c>
      <c r="S98" s="2">
        <v>2038</v>
      </c>
      <c r="T98" s="2">
        <v>2039</v>
      </c>
      <c r="U98" s="2">
        <v>2040</v>
      </c>
      <c r="V98" s="2" t="s">
        <v>0</v>
      </c>
      <c r="W98" s="2"/>
      <c r="X98" s="2"/>
      <c r="Y98" s="2"/>
      <c r="Z98" s="2"/>
      <c r="AA98" s="2"/>
      <c r="AB98" s="2"/>
      <c r="AC98" s="2"/>
      <c r="AD98" s="2"/>
      <c r="AE98" s="2"/>
      <c r="AF98" s="2"/>
    </row>
    <row r="99" spans="1:32" x14ac:dyDescent="0.3">
      <c r="A99" t="s">
        <v>8</v>
      </c>
      <c r="B99" s="37">
        <v>52315.698776465644</v>
      </c>
      <c r="C99" s="37">
        <v>58272.740916554423</v>
      </c>
      <c r="D99" s="37">
        <v>65876.883010300327</v>
      </c>
      <c r="E99" s="37">
        <v>72606.999012336819</v>
      </c>
      <c r="F99" s="37">
        <v>79684.92464637637</v>
      </c>
      <c r="G99" s="37">
        <v>81598.034677473741</v>
      </c>
      <c r="H99" s="37">
        <v>83517.864639554973</v>
      </c>
      <c r="I99" s="37">
        <v>85443.989732907314</v>
      </c>
      <c r="J99" s="37">
        <v>85815.699708571279</v>
      </c>
      <c r="K99" s="37">
        <v>87746.523902038025</v>
      </c>
      <c r="L99" s="37">
        <v>91030.074937033161</v>
      </c>
      <c r="M99" s="37">
        <v>92730.648167922482</v>
      </c>
      <c r="N99" s="37">
        <v>94414.065844474186</v>
      </c>
      <c r="O99" s="37">
        <v>96079.248003920147</v>
      </c>
      <c r="P99" s="37">
        <v>97725.114683492298</v>
      </c>
      <c r="Q99" s="37">
        <v>98604.124751877403</v>
      </c>
      <c r="R99" s="37">
        <v>99436.7483238735</v>
      </c>
      <c r="S99" s="37">
        <v>100221.42782668307</v>
      </c>
      <c r="T99" s="37">
        <v>102486.21881218195</v>
      </c>
      <c r="U99" s="37">
        <v>103157.58748065027</v>
      </c>
      <c r="V99" s="148">
        <v>1728764.6178546872</v>
      </c>
      <c r="W99" s="37"/>
      <c r="X99" s="37"/>
      <c r="Y99" s="37"/>
      <c r="Z99" s="37"/>
      <c r="AA99" s="37"/>
      <c r="AB99" s="37"/>
      <c r="AC99" s="37"/>
      <c r="AD99" s="37"/>
      <c r="AE99" s="37"/>
      <c r="AF99" s="37"/>
    </row>
    <row r="100" spans="1:32" x14ac:dyDescent="0.3">
      <c r="A100" t="s">
        <v>29</v>
      </c>
      <c r="B100" s="37">
        <v>45127.98132577513</v>
      </c>
      <c r="C100" s="37">
        <v>48802.503111419755</v>
      </c>
      <c r="D100" s="37">
        <v>53563.934369434399</v>
      </c>
      <c r="E100" s="37">
        <v>57316.6354961615</v>
      </c>
      <c r="F100" s="37">
        <v>61071.859564523918</v>
      </c>
      <c r="G100" s="37">
        <v>60716.601071040175</v>
      </c>
      <c r="H100" s="37">
        <v>60335.082391709933</v>
      </c>
      <c r="I100" s="37">
        <v>59928.695282076165</v>
      </c>
      <c r="J100" s="37">
        <v>58436.315709003778</v>
      </c>
      <c r="K100" s="37">
        <v>58010.789350326406</v>
      </c>
      <c r="L100" s="37">
        <v>58428.741170753245</v>
      </c>
      <c r="M100" s="37">
        <v>57786.67419070156</v>
      </c>
      <c r="N100" s="37">
        <v>57122.06255497798</v>
      </c>
      <c r="O100" s="37">
        <v>56436.432181330194</v>
      </c>
      <c r="P100" s="37">
        <v>55731.267372588532</v>
      </c>
      <c r="Q100" s="37">
        <v>54594.713137879182</v>
      </c>
      <c r="R100" s="37">
        <v>53452.152060249951</v>
      </c>
      <c r="S100" s="37">
        <v>52304.811610491175</v>
      </c>
      <c r="T100" s="37">
        <v>51928.921399892737</v>
      </c>
      <c r="U100" s="37">
        <v>50746.697441126089</v>
      </c>
      <c r="V100" s="148">
        <v>1111842.8707914616</v>
      </c>
      <c r="W100" s="37"/>
      <c r="X100" s="37"/>
      <c r="Y100" s="37"/>
      <c r="Z100" s="37"/>
      <c r="AA100" s="37"/>
      <c r="AB100" s="37"/>
      <c r="AC100" s="37"/>
      <c r="AD100" s="37"/>
      <c r="AE100" s="37"/>
      <c r="AF100" s="37"/>
    </row>
    <row r="101" spans="1:32" x14ac:dyDescent="0.3">
      <c r="B101" s="37"/>
      <c r="C101" s="37"/>
      <c r="D101" s="37"/>
      <c r="E101" s="37"/>
      <c r="F101" s="37"/>
      <c r="G101" s="37"/>
      <c r="H101" s="37"/>
      <c r="I101" s="37"/>
      <c r="J101" s="37"/>
      <c r="K101" s="37"/>
      <c r="L101" s="37"/>
      <c r="M101" s="37"/>
      <c r="N101" s="37"/>
      <c r="O101" s="37"/>
      <c r="P101" s="37"/>
      <c r="Q101" s="37"/>
      <c r="R101" s="37"/>
      <c r="S101" s="37"/>
      <c r="T101" s="37"/>
      <c r="U101" s="37"/>
      <c r="V101" s="37"/>
      <c r="W101" s="37"/>
    </row>
    <row r="102" spans="1:32" x14ac:dyDescent="0.3">
      <c r="B102" s="37"/>
      <c r="C102" s="37"/>
      <c r="D102" s="37"/>
      <c r="E102" s="37"/>
      <c r="F102" s="37"/>
      <c r="G102" s="37"/>
      <c r="H102" s="37"/>
      <c r="I102" s="37"/>
      <c r="J102" s="37"/>
      <c r="K102" s="37"/>
      <c r="L102" s="37"/>
      <c r="M102" s="37"/>
      <c r="N102" s="37"/>
      <c r="O102" s="37"/>
      <c r="P102" s="37"/>
      <c r="Q102" s="37"/>
      <c r="R102" s="37"/>
      <c r="S102" s="37"/>
      <c r="T102" s="37"/>
      <c r="U102" s="37"/>
      <c r="V102" s="37"/>
      <c r="W102" s="37"/>
    </row>
    <row r="103" spans="1:32" x14ac:dyDescent="0.3">
      <c r="A103" s="2" t="s">
        <v>186</v>
      </c>
      <c r="B103" s="37" t="s">
        <v>326</v>
      </c>
      <c r="C103" s="37"/>
      <c r="D103" s="37"/>
      <c r="E103" s="37"/>
      <c r="F103" s="37"/>
      <c r="G103" s="37"/>
      <c r="H103" s="37"/>
      <c r="I103" s="37"/>
      <c r="J103" s="37"/>
      <c r="K103" s="37"/>
      <c r="L103" s="37"/>
      <c r="M103" s="37"/>
      <c r="N103" s="37"/>
      <c r="O103" s="37"/>
      <c r="P103" s="37"/>
      <c r="Q103" s="37"/>
      <c r="R103" s="37"/>
      <c r="S103" s="37"/>
      <c r="T103" s="37"/>
      <c r="U103" s="37"/>
      <c r="V103" s="37"/>
    </row>
    <row r="104" spans="1:32" x14ac:dyDescent="0.3">
      <c r="A104" s="72" t="s">
        <v>290</v>
      </c>
      <c r="B104" s="72" t="s">
        <v>579</v>
      </c>
      <c r="C104" s="94"/>
      <c r="D104" s="94"/>
      <c r="E104" s="32"/>
      <c r="F104" s="32"/>
      <c r="G104" s="32"/>
      <c r="H104" s="32"/>
      <c r="I104" s="32"/>
      <c r="J104" s="32"/>
      <c r="K104" s="32"/>
      <c r="L104" s="32"/>
      <c r="M104" s="32"/>
      <c r="N104" s="32"/>
      <c r="O104" s="32"/>
      <c r="P104" s="32"/>
      <c r="Q104" s="31"/>
      <c r="R104" s="31"/>
      <c r="S104" s="31"/>
      <c r="T104" s="31"/>
      <c r="U104" s="31"/>
      <c r="V104" s="31"/>
    </row>
    <row r="105" spans="1:32" x14ac:dyDescent="0.3">
      <c r="A105" s="38" t="s">
        <v>30</v>
      </c>
      <c r="B105" s="39">
        <v>0.62993698997854153</v>
      </c>
      <c r="C105" s="98"/>
      <c r="D105" s="98"/>
      <c r="E105" s="32"/>
      <c r="F105" s="32"/>
      <c r="G105" s="32"/>
      <c r="H105" s="32"/>
      <c r="I105" s="32"/>
      <c r="J105" s="32"/>
      <c r="K105" s="32"/>
      <c r="L105" s="32"/>
      <c r="M105" s="32"/>
      <c r="N105" s="32"/>
      <c r="O105" s="32"/>
      <c r="P105" s="32"/>
      <c r="Q105" s="31"/>
      <c r="R105" s="31"/>
      <c r="S105" s="31"/>
      <c r="T105" s="31"/>
      <c r="U105" s="31"/>
      <c r="V105" s="31"/>
    </row>
    <row r="106" spans="1:32" x14ac:dyDescent="0.3">
      <c r="A106" s="38" t="s">
        <v>28</v>
      </c>
      <c r="B106" s="39">
        <v>0.24822608450475275</v>
      </c>
      <c r="C106" s="98"/>
      <c r="D106" s="98"/>
      <c r="E106" s="32"/>
      <c r="F106" s="32"/>
      <c r="G106" s="32"/>
      <c r="H106" s="32"/>
      <c r="I106" s="32"/>
      <c r="J106" s="32"/>
      <c r="K106" s="32"/>
      <c r="L106" s="32"/>
      <c r="M106" s="32"/>
      <c r="N106" s="32"/>
      <c r="O106" s="32"/>
      <c r="P106" s="32"/>
      <c r="Q106" s="31"/>
      <c r="R106" s="31"/>
      <c r="S106" s="31"/>
      <c r="T106" s="31"/>
      <c r="U106" s="31"/>
      <c r="V106" s="31"/>
    </row>
    <row r="107" spans="1:32" x14ac:dyDescent="0.3">
      <c r="A107" s="38" t="s">
        <v>29</v>
      </c>
      <c r="B107" s="39">
        <v>0.41211910745687069</v>
      </c>
      <c r="C107" s="98"/>
      <c r="D107" s="98"/>
      <c r="E107" s="32"/>
      <c r="F107" s="32"/>
      <c r="G107" s="32"/>
      <c r="H107" s="32"/>
      <c r="I107" s="32"/>
      <c r="J107" s="32"/>
      <c r="K107" s="32"/>
      <c r="L107" s="32"/>
      <c r="M107" s="32"/>
      <c r="N107" s="32"/>
      <c r="O107" s="32"/>
      <c r="P107" s="32"/>
      <c r="Q107" s="31"/>
      <c r="R107" s="31"/>
      <c r="S107" s="31"/>
      <c r="T107" s="31"/>
      <c r="U107" s="31"/>
      <c r="V107" s="31"/>
    </row>
    <row r="108" spans="1:32" x14ac:dyDescent="0.3">
      <c r="B108" s="36"/>
      <c r="C108" s="113"/>
      <c r="D108" s="113"/>
      <c r="E108" s="32"/>
      <c r="F108" s="32"/>
      <c r="G108" s="32"/>
      <c r="H108" s="32"/>
      <c r="I108" s="32"/>
      <c r="J108" s="32"/>
      <c r="K108" s="32"/>
      <c r="L108" s="32"/>
      <c r="M108" s="32"/>
      <c r="N108" s="32"/>
      <c r="O108" s="32"/>
      <c r="P108" s="32"/>
      <c r="Q108" s="31"/>
      <c r="R108" s="31"/>
      <c r="S108" s="31"/>
      <c r="T108" s="31"/>
      <c r="U108" s="31"/>
      <c r="V108" s="31"/>
    </row>
    <row r="109" spans="1:32" x14ac:dyDescent="0.3">
      <c r="C109" s="48"/>
      <c r="D109" s="48"/>
    </row>
    <row r="110" spans="1:32" x14ac:dyDescent="0.3">
      <c r="A110" s="2" t="s">
        <v>187</v>
      </c>
      <c r="B110" s="37" t="s">
        <v>326</v>
      </c>
      <c r="C110" s="48"/>
      <c r="D110" s="48"/>
    </row>
    <row r="111" spans="1:32" x14ac:dyDescent="0.3">
      <c r="A111" s="72" t="s">
        <v>290</v>
      </c>
      <c r="B111" s="72" t="s">
        <v>579</v>
      </c>
      <c r="C111" s="94"/>
      <c r="D111" s="94"/>
    </row>
    <row r="112" spans="1:32" x14ac:dyDescent="0.3">
      <c r="A112" s="38" t="s">
        <v>30</v>
      </c>
      <c r="B112" s="39">
        <v>1.7287646178546872</v>
      </c>
      <c r="C112" s="98"/>
      <c r="D112" s="98"/>
    </row>
    <row r="113" spans="1:4" x14ac:dyDescent="0.3">
      <c r="A113" s="38" t="s">
        <v>29</v>
      </c>
      <c r="B113" s="39">
        <v>1.1118428707914616</v>
      </c>
      <c r="C113" s="98"/>
      <c r="D113" s="98"/>
    </row>
    <row r="114" spans="1:4" x14ac:dyDescent="0.3">
      <c r="B114" s="36"/>
    </row>
    <row r="116" spans="1:4" x14ac:dyDescent="0.3">
      <c r="A116" s="48"/>
      <c r="B116" s="48"/>
      <c r="C116" s="48"/>
    </row>
    <row r="117" spans="1:4" x14ac:dyDescent="0.3">
      <c r="A117" s="137"/>
      <c r="B117" s="104"/>
      <c r="C117" s="104"/>
    </row>
    <row r="118" spans="1:4" x14ac:dyDescent="0.3">
      <c r="A118" s="93"/>
      <c r="B118" s="105"/>
      <c r="C118" s="105"/>
    </row>
    <row r="119" spans="1:4" x14ac:dyDescent="0.3">
      <c r="A119" s="93"/>
      <c r="B119" s="105"/>
      <c r="C119" s="105"/>
    </row>
    <row r="120" spans="1:4" x14ac:dyDescent="0.3">
      <c r="A120" s="93"/>
      <c r="B120" s="105"/>
      <c r="C120" s="105"/>
    </row>
    <row r="121" spans="1:4" x14ac:dyDescent="0.3">
      <c r="A121" s="93"/>
      <c r="B121" s="105"/>
      <c r="C121" s="105"/>
    </row>
    <row r="122" spans="1:4" x14ac:dyDescent="0.3">
      <c r="A122" s="93"/>
      <c r="B122" s="105"/>
      <c r="C122" s="105"/>
    </row>
    <row r="123" spans="1:4" x14ac:dyDescent="0.3">
      <c r="A123" s="93"/>
      <c r="B123" s="105"/>
      <c r="C123" s="105"/>
    </row>
    <row r="124" spans="1:4" x14ac:dyDescent="0.3">
      <c r="A124" s="93"/>
      <c r="B124" s="105"/>
      <c r="C124" s="105"/>
    </row>
    <row r="125" spans="1:4" x14ac:dyDescent="0.3">
      <c r="A125" s="48"/>
      <c r="B125" s="48"/>
      <c r="C125" s="48"/>
    </row>
    <row r="126" spans="1:4" x14ac:dyDescent="0.3">
      <c r="A126" s="48"/>
      <c r="B126" s="48"/>
      <c r="C126" s="48"/>
    </row>
    <row r="127" spans="1:4" x14ac:dyDescent="0.3">
      <c r="A127" s="48"/>
      <c r="B127" s="48"/>
      <c r="C127" s="48"/>
    </row>
    <row r="128" spans="1:4" x14ac:dyDescent="0.3">
      <c r="A128" s="48"/>
      <c r="B128" s="48"/>
      <c r="C128" s="48"/>
    </row>
  </sheetData>
  <hyperlinks>
    <hyperlink ref="A76" r:id="rId1"/>
    <hyperlink ref="A73" r:id="rId2"/>
    <hyperlink ref="A14" r:id="rId3"/>
    <hyperlink ref="D18" r:id="rId4"/>
    <hyperlink ref="D23" r:id="rId5"/>
    <hyperlink ref="A84" r:id="rId6"/>
  </hyperlinks>
  <pageMargins left="0.7" right="0.7" top="0.75" bottom="0.75" header="0.3" footer="0.3"/>
  <pageSetup orientation="portrait"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0"/>
  <sheetViews>
    <sheetView zoomScaleNormal="100" workbookViewId="0">
      <selection sqref="A1:XFD1048576"/>
    </sheetView>
  </sheetViews>
  <sheetFormatPr defaultRowHeight="14.4" x14ac:dyDescent="0.3"/>
  <cols>
    <col min="1" max="1" width="29.88671875" customWidth="1"/>
    <col min="2" max="2" width="15.33203125" bestFit="1" customWidth="1"/>
    <col min="3" max="3" width="13.33203125" bestFit="1" customWidth="1"/>
    <col min="4" max="4" width="13.5546875" bestFit="1" customWidth="1"/>
    <col min="5" max="23" width="13.33203125" bestFit="1" customWidth="1"/>
    <col min="24" max="25" width="10.5546875" bestFit="1" customWidth="1"/>
    <col min="29" max="29" width="11.109375" bestFit="1" customWidth="1"/>
  </cols>
  <sheetData>
    <row r="1" spans="1:37" ht="18" x14ac:dyDescent="0.35">
      <c r="A1" s="83" t="s">
        <v>653</v>
      </c>
    </row>
    <row r="2" spans="1:37" x14ac:dyDescent="0.3">
      <c r="AD2" t="s">
        <v>623</v>
      </c>
    </row>
    <row r="3" spans="1:37" ht="15" thickBot="1" x14ac:dyDescent="0.35">
      <c r="A3" s="2" t="s">
        <v>1</v>
      </c>
      <c r="W3" s="40"/>
      <c r="X3" s="72">
        <v>2021</v>
      </c>
      <c r="Y3" s="72">
        <v>2025</v>
      </c>
      <c r="Z3" s="72">
        <v>2030</v>
      </c>
      <c r="AA3" s="72">
        <v>2035</v>
      </c>
      <c r="AB3" s="72">
        <v>2040</v>
      </c>
      <c r="AC3" s="78" t="s">
        <v>30</v>
      </c>
      <c r="AE3" s="9"/>
      <c r="AF3" s="2">
        <v>2021</v>
      </c>
      <c r="AG3" s="2">
        <v>2025</v>
      </c>
      <c r="AH3" s="2">
        <v>2030</v>
      </c>
      <c r="AI3" s="2">
        <v>2035</v>
      </c>
      <c r="AJ3" s="2">
        <v>2040</v>
      </c>
      <c r="AK3" t="s">
        <v>0</v>
      </c>
    </row>
    <row r="4" spans="1:37" ht="15" thickBot="1" x14ac:dyDescent="0.35">
      <c r="A4" s="3"/>
      <c r="B4" s="4" t="s">
        <v>2</v>
      </c>
      <c r="C4" s="4" t="s">
        <v>3</v>
      </c>
      <c r="D4" s="4" t="s">
        <v>4</v>
      </c>
      <c r="E4" s="4" t="s">
        <v>5</v>
      </c>
      <c r="F4" s="4" t="s">
        <v>7</v>
      </c>
      <c r="G4" s="5" t="s">
        <v>8</v>
      </c>
      <c r="W4" s="38" t="s">
        <v>193</v>
      </c>
      <c r="X4" s="341">
        <v>159.37198234097781</v>
      </c>
      <c r="Y4" s="341">
        <v>187.94701654017641</v>
      </c>
      <c r="Z4" s="341">
        <v>152.84497164304958</v>
      </c>
      <c r="AA4" s="341">
        <v>196.78100365416097</v>
      </c>
      <c r="AB4" s="341">
        <v>176.17566295739016</v>
      </c>
      <c r="AC4" s="341">
        <v>3241.4452681647062</v>
      </c>
      <c r="AE4" t="s">
        <v>2</v>
      </c>
      <c r="AF4" s="37">
        <v>0</v>
      </c>
      <c r="AG4" s="37">
        <v>0</v>
      </c>
      <c r="AH4" s="37">
        <v>0</v>
      </c>
      <c r="AI4" s="37">
        <v>0</v>
      </c>
      <c r="AJ4" s="37">
        <v>0</v>
      </c>
    </row>
    <row r="5" spans="1:37" ht="15" thickBot="1" x14ac:dyDescent="0.35">
      <c r="A5" s="6">
        <v>2015</v>
      </c>
      <c r="B5" s="3">
        <v>16.77</v>
      </c>
      <c r="C5" s="3">
        <v>0.91</v>
      </c>
      <c r="D5" s="3">
        <v>0.01</v>
      </c>
      <c r="E5" s="3">
        <v>0.16</v>
      </c>
      <c r="F5" s="3">
        <v>0.6</v>
      </c>
      <c r="G5" s="7">
        <v>532</v>
      </c>
      <c r="W5" s="38" t="s">
        <v>194</v>
      </c>
      <c r="X5" s="341">
        <v>8.6480920650143016</v>
      </c>
      <c r="Y5" s="341">
        <v>10.198675316133604</v>
      </c>
      <c r="Z5" s="341">
        <v>3.7344321169331485</v>
      </c>
      <c r="AA5" s="341">
        <v>4.8079128292465159</v>
      </c>
      <c r="AB5" s="341">
        <v>3.4342234494617965</v>
      </c>
      <c r="AC5" s="341">
        <v>94.271526829331009</v>
      </c>
      <c r="AE5" t="s">
        <v>3</v>
      </c>
      <c r="AF5" s="11">
        <v>6.3831909048882057E-2</v>
      </c>
      <c r="AG5" s="11">
        <v>7.527682525861755E-2</v>
      </c>
      <c r="AH5" s="11">
        <v>2.7563990929472905E-2</v>
      </c>
      <c r="AI5" s="11">
        <v>3.548739445928982E-2</v>
      </c>
      <c r="AJ5" s="11">
        <v>2.5348138899492726E-2</v>
      </c>
      <c r="AK5" s="11">
        <v>0.8223106747120531</v>
      </c>
    </row>
    <row r="6" spans="1:37" ht="15" thickBot="1" x14ac:dyDescent="0.35">
      <c r="A6" s="6">
        <v>2025</v>
      </c>
      <c r="B6" s="3">
        <v>11.46</v>
      </c>
      <c r="C6" s="3">
        <v>0.28000000000000003</v>
      </c>
      <c r="D6" s="3">
        <v>0.01</v>
      </c>
      <c r="E6" s="3">
        <v>0.1</v>
      </c>
      <c r="F6" s="3">
        <v>0.27</v>
      </c>
      <c r="G6" s="7">
        <v>434</v>
      </c>
      <c r="W6" s="38" t="s">
        <v>195</v>
      </c>
      <c r="X6" s="341">
        <v>9.5033978736420888E-2</v>
      </c>
      <c r="Y6" s="341">
        <v>0.11207335512234728</v>
      </c>
      <c r="Z6" s="341">
        <v>0.13337257560475529</v>
      </c>
      <c r="AA6" s="341">
        <v>0.17171117247308984</v>
      </c>
      <c r="AB6" s="341">
        <v>0.17171117247308984</v>
      </c>
      <c r="AC6" s="341">
        <v>2.7483885499282565</v>
      </c>
      <c r="AE6" t="s">
        <v>4</v>
      </c>
      <c r="AF6" s="11">
        <v>3.208991710207354E-2</v>
      </c>
      <c r="AG6" s="11">
        <v>3.784356630171349E-2</v>
      </c>
      <c r="AH6" s="11">
        <v>4.5035627801263418E-2</v>
      </c>
      <c r="AI6" s="11">
        <v>5.7981338500453346E-2</v>
      </c>
      <c r="AJ6" s="11">
        <v>5.7981338500453346E-2</v>
      </c>
      <c r="AK6" s="11">
        <v>0.92804238972355879</v>
      </c>
    </row>
    <row r="7" spans="1:37" ht="15" thickBot="1" x14ac:dyDescent="0.35">
      <c r="A7" s="6">
        <v>2035</v>
      </c>
      <c r="B7" s="3">
        <v>10.26</v>
      </c>
      <c r="C7" s="3">
        <v>0.2</v>
      </c>
      <c r="D7" s="3">
        <v>0.01</v>
      </c>
      <c r="E7" s="3">
        <v>0.05</v>
      </c>
      <c r="F7" s="3">
        <v>0.21</v>
      </c>
      <c r="G7" s="7">
        <v>397</v>
      </c>
      <c r="W7" s="38" t="s">
        <v>196</v>
      </c>
      <c r="X7" s="341">
        <v>1.5205436597827342</v>
      </c>
      <c r="Y7" s="341">
        <v>1.7931736819575566</v>
      </c>
      <c r="Z7" s="341">
        <v>1.3337257560475528</v>
      </c>
      <c r="AA7" s="341">
        <v>1.7171117247308982</v>
      </c>
      <c r="AB7" s="341">
        <v>0.85855586236544912</v>
      </c>
      <c r="AC7" s="341">
        <v>24.766720202237316</v>
      </c>
      <c r="AE7" t="s">
        <v>5</v>
      </c>
      <c r="AF7" s="11">
        <v>0.51343867363317663</v>
      </c>
      <c r="AG7" s="11">
        <v>0.60549706082741583</v>
      </c>
      <c r="AH7" s="11">
        <v>0.45035627801263417</v>
      </c>
      <c r="AI7" s="11">
        <v>0.5798133850045335</v>
      </c>
      <c r="AJ7" s="11">
        <v>0.28990669250226675</v>
      </c>
      <c r="AK7" s="11">
        <v>9.4054912498930658</v>
      </c>
    </row>
    <row r="8" spans="1:37" x14ac:dyDescent="0.3">
      <c r="A8" s="8" t="s">
        <v>9</v>
      </c>
      <c r="H8" s="9"/>
      <c r="W8" s="38" t="s">
        <v>198</v>
      </c>
      <c r="X8" s="341">
        <v>5.702038724185253</v>
      </c>
      <c r="Y8" s="341">
        <v>6.7244013073408366</v>
      </c>
      <c r="Z8" s="341">
        <v>3.601059541328393</v>
      </c>
      <c r="AA8" s="341">
        <v>4.6362016567734257</v>
      </c>
      <c r="AB8" s="341">
        <v>3.6059346219348862</v>
      </c>
      <c r="AC8" s="341">
        <v>81.412822963342663</v>
      </c>
      <c r="AE8" t="s">
        <v>7</v>
      </c>
      <c r="AF8" s="11">
        <v>1.0681031958524739E-2</v>
      </c>
      <c r="AG8" s="11">
        <v>1.2596116711907402E-2</v>
      </c>
      <c r="AH8" s="11">
        <v>6.7454876941360781E-3</v>
      </c>
      <c r="AI8" s="11">
        <v>8.6845110069360305E-3</v>
      </c>
      <c r="AJ8" s="11">
        <v>6.7546196720613561E-3</v>
      </c>
      <c r="AK8" s="11">
        <v>0.17048094997056182</v>
      </c>
    </row>
    <row r="9" spans="1:37" x14ac:dyDescent="0.3">
      <c r="A9" s="8" t="s">
        <v>10</v>
      </c>
      <c r="H9" s="10"/>
      <c r="W9" s="38" t="s">
        <v>203</v>
      </c>
      <c r="X9" s="341">
        <v>4586.5528799999993</v>
      </c>
      <c r="Y9" s="341">
        <v>5408.9113866666639</v>
      </c>
      <c r="Z9" s="341">
        <v>5251.122239999997</v>
      </c>
      <c r="AA9" s="341">
        <v>6760.5829199999998</v>
      </c>
      <c r="AB9" s="341">
        <v>6184.2198600000002</v>
      </c>
      <c r="AC9" s="341">
        <v>108357.7015733333</v>
      </c>
      <c r="AE9" t="s">
        <v>0</v>
      </c>
      <c r="AF9" s="11">
        <v>0.62004153174265697</v>
      </c>
      <c r="AG9" s="11">
        <v>0.73121356909965429</v>
      </c>
      <c r="AH9" s="11">
        <v>0.52970138443750658</v>
      </c>
      <c r="AI9" s="11">
        <v>0.68196662897121263</v>
      </c>
      <c r="AJ9" s="11">
        <v>0.37999078957427418</v>
      </c>
      <c r="AK9" s="11">
        <v>11.326325264299236</v>
      </c>
    </row>
    <row r="10" spans="1:37" x14ac:dyDescent="0.3">
      <c r="A10" s="8"/>
      <c r="H10" s="10"/>
      <c r="AE10" t="s">
        <v>28</v>
      </c>
      <c r="AF10" s="11">
        <v>0.44208104283839866</v>
      </c>
      <c r="AG10" s="11">
        <v>0.39773173326868749</v>
      </c>
      <c r="AH10" s="11">
        <v>0.20542732947561115</v>
      </c>
      <c r="AI10" s="11">
        <v>0.18856945574585168</v>
      </c>
      <c r="AJ10" s="11">
        <v>7.4913899776242465E-2</v>
      </c>
      <c r="AK10" s="11">
        <v>4.8003299762377418</v>
      </c>
    </row>
    <row r="11" spans="1:37" x14ac:dyDescent="0.3">
      <c r="A11" s="70"/>
      <c r="H11" s="10"/>
      <c r="AF11">
        <v>5.1343867363317664E-7</v>
      </c>
      <c r="AG11">
        <v>6.0549706082741587E-7</v>
      </c>
      <c r="AH11">
        <v>4.5035627801263415E-7</v>
      </c>
      <c r="AI11">
        <v>5.7981338500453353E-7</v>
      </c>
      <c r="AJ11">
        <v>2.8990669250226677E-7</v>
      </c>
      <c r="AK11">
        <v>2.4390120899800273E-6</v>
      </c>
    </row>
    <row r="12" spans="1:37" x14ac:dyDescent="0.3">
      <c r="A12" s="70"/>
      <c r="H12" s="10"/>
      <c r="AF12">
        <v>1.0681031958524739E-8</v>
      </c>
      <c r="AG12">
        <v>1.2596116711907402E-8</v>
      </c>
      <c r="AH12">
        <v>6.7454876941360779E-9</v>
      </c>
      <c r="AI12">
        <v>8.6845110069360312E-9</v>
      </c>
      <c r="AJ12">
        <v>6.7546196720613564E-9</v>
      </c>
      <c r="AK12">
        <v>4.5461767043565607E-8</v>
      </c>
    </row>
    <row r="13" spans="1:37" x14ac:dyDescent="0.3">
      <c r="A13" s="70"/>
      <c r="H13" s="10"/>
      <c r="AF13">
        <v>6.2004153174265698E-7</v>
      </c>
      <c r="AG13">
        <v>7.3121356909965424E-7</v>
      </c>
      <c r="AH13">
        <v>5.2970138443750663E-7</v>
      </c>
      <c r="AI13">
        <v>6.8196662897121259E-7</v>
      </c>
      <c r="AJ13">
        <v>3.7999078957427416E-7</v>
      </c>
      <c r="AK13">
        <v>2.9429139038253044E-6</v>
      </c>
    </row>
    <row r="14" spans="1:37" x14ac:dyDescent="0.3">
      <c r="A14" t="s">
        <v>462</v>
      </c>
      <c r="B14">
        <v>7</v>
      </c>
      <c r="H14" s="10"/>
      <c r="AF14">
        <v>4.4208104283839868E-7</v>
      </c>
      <c r="AG14">
        <v>3.9773173326868747E-7</v>
      </c>
      <c r="AH14">
        <v>2.0542732947561115E-7</v>
      </c>
      <c r="AI14">
        <v>1.8856945574585169E-7</v>
      </c>
      <c r="AJ14">
        <v>7.4913899776242469E-8</v>
      </c>
      <c r="AK14">
        <v>1.3087234611047915E-6</v>
      </c>
    </row>
    <row r="15" spans="1:37" x14ac:dyDescent="0.3">
      <c r="A15" t="s">
        <v>179</v>
      </c>
      <c r="B15">
        <v>260</v>
      </c>
      <c r="H15" s="10"/>
      <c r="AF15" t="e">
        <v>#REF!</v>
      </c>
      <c r="AG15" t="e">
        <v>#REF!</v>
      </c>
      <c r="AH15" t="e">
        <v>#REF!</v>
      </c>
      <c r="AI15" t="e">
        <v>#REF!</v>
      </c>
      <c r="AJ15" t="e">
        <v>#REF!</v>
      </c>
      <c r="AK15" t="e">
        <v>#REF!</v>
      </c>
    </row>
    <row r="16" spans="1:37" x14ac:dyDescent="0.3">
      <c r="A16" s="70"/>
      <c r="H16" s="10"/>
    </row>
    <row r="17" spans="1:37" x14ac:dyDescent="0.3">
      <c r="B17" s="2">
        <v>2021</v>
      </c>
      <c r="C17" s="2">
        <v>2022</v>
      </c>
      <c r="D17" s="2">
        <v>2023</v>
      </c>
      <c r="E17" s="2">
        <v>2024</v>
      </c>
      <c r="F17" s="2">
        <v>2025</v>
      </c>
      <c r="G17" s="2">
        <v>2026</v>
      </c>
      <c r="H17" s="2">
        <v>2027</v>
      </c>
      <c r="I17" s="2">
        <v>2028</v>
      </c>
      <c r="J17" s="2">
        <v>2029</v>
      </c>
      <c r="K17" s="2">
        <v>2030</v>
      </c>
      <c r="L17" s="2">
        <v>2031</v>
      </c>
      <c r="M17" s="2">
        <v>2032</v>
      </c>
      <c r="N17" s="2">
        <v>2033</v>
      </c>
      <c r="O17" s="2">
        <v>2034</v>
      </c>
      <c r="P17" s="2">
        <v>2035</v>
      </c>
      <c r="Q17" s="2">
        <v>2036</v>
      </c>
      <c r="R17" s="2">
        <v>2037</v>
      </c>
      <c r="S17" s="2">
        <v>2038</v>
      </c>
      <c r="T17" s="2">
        <v>2039</v>
      </c>
      <c r="U17" s="2">
        <v>2040</v>
      </c>
      <c r="V17" s="2"/>
      <c r="W17" s="2"/>
      <c r="X17" s="2"/>
      <c r="Y17" s="2"/>
      <c r="AF17" t="e">
        <v>#REF!</v>
      </c>
      <c r="AG17" t="e">
        <v>#REF!</v>
      </c>
      <c r="AH17" t="e">
        <v>#REF!</v>
      </c>
      <c r="AI17" t="e">
        <v>#REF!</v>
      </c>
      <c r="AJ17" t="e">
        <v>#REF!</v>
      </c>
      <c r="AK17" t="e">
        <v>#REF!</v>
      </c>
    </row>
    <row r="18" spans="1:37" x14ac:dyDescent="0.3">
      <c r="A18" t="s">
        <v>464</v>
      </c>
      <c r="B18" s="1">
        <v>4736.9999999999991</v>
      </c>
      <c r="C18" s="1">
        <v>4949.3333333333321</v>
      </c>
      <c r="D18" s="1">
        <v>5161.6666666666652</v>
      </c>
      <c r="E18" s="1">
        <v>5373.9999999999982</v>
      </c>
      <c r="F18" s="1">
        <v>5586.3333333333312</v>
      </c>
      <c r="G18" s="1">
        <v>5798.6666666666642</v>
      </c>
      <c r="H18" s="1">
        <v>6010.9999999999973</v>
      </c>
      <c r="I18" s="1">
        <v>6223.3333333333303</v>
      </c>
      <c r="J18" s="1">
        <v>6435.6666666666633</v>
      </c>
      <c r="K18" s="1">
        <v>6647.9999999999964</v>
      </c>
      <c r="L18" s="1">
        <v>6860.3333333333294</v>
      </c>
      <c r="M18" s="1">
        <v>7072.6666666666624</v>
      </c>
      <c r="N18" s="1">
        <v>7284.9999999999955</v>
      </c>
      <c r="O18" s="1">
        <v>7497.3333333333285</v>
      </c>
      <c r="P18" s="1">
        <v>8559</v>
      </c>
      <c r="Q18" s="1">
        <v>8559</v>
      </c>
      <c r="R18" s="1">
        <v>8559</v>
      </c>
      <c r="S18" s="1">
        <v>8559</v>
      </c>
      <c r="T18" s="1">
        <v>8559</v>
      </c>
      <c r="U18" s="1">
        <v>8559</v>
      </c>
      <c r="V18" s="2"/>
      <c r="W18" s="2"/>
      <c r="X18" s="2"/>
      <c r="Y18" s="2"/>
      <c r="AF18" t="e">
        <v>#REF!</v>
      </c>
      <c r="AG18" t="e">
        <v>#REF!</v>
      </c>
      <c r="AH18" t="e">
        <v>#REF!</v>
      </c>
      <c r="AI18" t="e">
        <v>#REF!</v>
      </c>
      <c r="AJ18" t="e">
        <v>#REF!</v>
      </c>
      <c r="AK18" t="e">
        <v>#REF!</v>
      </c>
    </row>
    <row r="19" spans="1:37" x14ac:dyDescent="0.3">
      <c r="A19" t="s">
        <v>463</v>
      </c>
      <c r="B19" s="1">
        <v>1231619.9999999998</v>
      </c>
      <c r="C19" s="1">
        <v>1286826.6666666663</v>
      </c>
      <c r="D19" s="1">
        <v>1342033.333333333</v>
      </c>
      <c r="E19" s="1">
        <v>1397239.9999999995</v>
      </c>
      <c r="F19" s="1">
        <v>1452446.666666666</v>
      </c>
      <c r="G19" s="1">
        <v>1507653.3333333328</v>
      </c>
      <c r="H19" s="1">
        <v>1562859.9999999993</v>
      </c>
      <c r="I19" s="1">
        <v>1618066.6666666658</v>
      </c>
      <c r="J19" s="1">
        <v>1673273.3333333326</v>
      </c>
      <c r="K19" s="1">
        <v>1728479.9999999991</v>
      </c>
      <c r="L19" s="1">
        <v>1783686.6666666656</v>
      </c>
      <c r="M19" s="1">
        <v>1838893.3333333323</v>
      </c>
      <c r="N19" s="1">
        <v>1894099.9999999988</v>
      </c>
      <c r="O19" s="1">
        <v>1949306.6666666653</v>
      </c>
      <c r="P19" s="1">
        <v>2225340</v>
      </c>
      <c r="Q19" s="1">
        <v>2225340</v>
      </c>
      <c r="R19" s="1">
        <v>2225340</v>
      </c>
      <c r="S19" s="1">
        <v>2225340</v>
      </c>
      <c r="T19" s="1">
        <v>2225340</v>
      </c>
      <c r="U19" s="1">
        <v>2225340</v>
      </c>
      <c r="V19" s="2"/>
      <c r="W19" s="2"/>
      <c r="X19" s="2"/>
      <c r="Y19" s="2"/>
      <c r="AF19" t="e">
        <v>#REF!</v>
      </c>
      <c r="AG19" t="e">
        <v>#REF!</v>
      </c>
      <c r="AH19" t="e">
        <v>#REF!</v>
      </c>
      <c r="AI19" t="e">
        <v>#REF!</v>
      </c>
      <c r="AJ19" t="e">
        <v>#REF!</v>
      </c>
      <c r="AK19" t="e">
        <v>#REF!</v>
      </c>
    </row>
    <row r="20" spans="1:37" x14ac:dyDescent="0.3">
      <c r="A20" t="s">
        <v>555</v>
      </c>
      <c r="B20" s="1">
        <v>8621339.9999999981</v>
      </c>
      <c r="C20" s="1">
        <v>9007786.6666666642</v>
      </c>
      <c r="D20" s="1">
        <v>9394233.3333333321</v>
      </c>
      <c r="E20" s="1">
        <v>9780679.9999999963</v>
      </c>
      <c r="F20" s="1">
        <v>10167126.666666662</v>
      </c>
      <c r="G20" s="1">
        <v>10553573.33333333</v>
      </c>
      <c r="H20" s="1">
        <v>10940019.999999994</v>
      </c>
      <c r="I20" s="1">
        <v>11326466.66666666</v>
      </c>
      <c r="J20" s="1">
        <v>11712913.333333328</v>
      </c>
      <c r="K20" s="1">
        <v>12099359.999999993</v>
      </c>
      <c r="L20" s="1">
        <v>12485806.666666659</v>
      </c>
      <c r="M20" s="1">
        <v>12872253.333333327</v>
      </c>
      <c r="N20" s="1">
        <v>13258699.999999993</v>
      </c>
      <c r="O20" s="1">
        <v>13645146.666666657</v>
      </c>
      <c r="P20" s="1">
        <v>15577380</v>
      </c>
      <c r="Q20" s="1">
        <v>15577380</v>
      </c>
      <c r="R20" s="1">
        <v>15577380</v>
      </c>
      <c r="S20" s="1">
        <v>15577380</v>
      </c>
      <c r="T20" s="1">
        <v>15577380</v>
      </c>
      <c r="U20" s="1">
        <v>15577380</v>
      </c>
      <c r="V20" s="1"/>
      <c r="W20" s="1"/>
      <c r="X20" s="1"/>
      <c r="Y20" s="1"/>
    </row>
    <row r="22" spans="1:37" x14ac:dyDescent="0.3">
      <c r="A22" s="2" t="s">
        <v>11</v>
      </c>
    </row>
    <row r="23" spans="1:37" x14ac:dyDescent="0.3">
      <c r="A23">
        <v>907185</v>
      </c>
      <c r="B23" s="9" t="s">
        <v>26</v>
      </c>
    </row>
    <row r="24" spans="1:37" x14ac:dyDescent="0.3">
      <c r="A24" s="9">
        <v>1000000</v>
      </c>
      <c r="B24" s="9" t="s">
        <v>27</v>
      </c>
    </row>
    <row r="25" spans="1:37" x14ac:dyDescent="0.3">
      <c r="A25" s="57"/>
      <c r="B25" s="9">
        <v>1</v>
      </c>
      <c r="C25">
        <v>2</v>
      </c>
      <c r="D25">
        <v>3</v>
      </c>
      <c r="E25">
        <v>4</v>
      </c>
      <c r="F25">
        <v>5</v>
      </c>
      <c r="G25">
        <v>6</v>
      </c>
      <c r="H25">
        <v>7</v>
      </c>
      <c r="I25">
        <v>8</v>
      </c>
      <c r="J25">
        <v>9</v>
      </c>
      <c r="K25">
        <v>10</v>
      </c>
      <c r="L25">
        <v>11</v>
      </c>
      <c r="M25">
        <v>12</v>
      </c>
      <c r="N25">
        <v>13</v>
      </c>
      <c r="O25">
        <v>14</v>
      </c>
      <c r="P25">
        <v>15</v>
      </c>
      <c r="Q25">
        <v>16</v>
      </c>
      <c r="R25">
        <v>17</v>
      </c>
      <c r="S25">
        <v>18</v>
      </c>
      <c r="T25">
        <v>19</v>
      </c>
      <c r="U25">
        <v>20</v>
      </c>
    </row>
    <row r="26" spans="1:37" x14ac:dyDescent="0.3">
      <c r="A26" s="9"/>
      <c r="B26" s="2">
        <v>2021</v>
      </c>
      <c r="C26" s="2">
        <v>2022</v>
      </c>
      <c r="D26" s="2">
        <v>2023</v>
      </c>
      <c r="E26" s="2">
        <v>2024</v>
      </c>
      <c r="F26" s="2">
        <v>2025</v>
      </c>
      <c r="G26" s="2">
        <v>2026</v>
      </c>
      <c r="H26" s="2">
        <v>2027</v>
      </c>
      <c r="I26" s="2">
        <v>2028</v>
      </c>
      <c r="J26" s="2">
        <v>2029</v>
      </c>
      <c r="K26" s="2">
        <v>2030</v>
      </c>
      <c r="L26" s="2">
        <v>2031</v>
      </c>
      <c r="M26" s="2">
        <v>2032</v>
      </c>
      <c r="N26" s="2">
        <v>2033</v>
      </c>
      <c r="O26" s="2">
        <v>2034</v>
      </c>
      <c r="P26" s="2">
        <v>2035</v>
      </c>
      <c r="Q26" s="2">
        <v>2036</v>
      </c>
      <c r="R26" s="2">
        <v>2037</v>
      </c>
      <c r="S26" s="2">
        <v>2038</v>
      </c>
      <c r="T26" s="2">
        <v>2039</v>
      </c>
      <c r="U26" s="2">
        <v>2040</v>
      </c>
      <c r="V26" s="2"/>
      <c r="W26" s="2"/>
      <c r="X26" s="2"/>
      <c r="Y26" s="2"/>
    </row>
    <row r="27" spans="1:37" x14ac:dyDescent="0.3">
      <c r="A27" t="s">
        <v>193</v>
      </c>
      <c r="B27" s="30">
        <v>159.37198234097781</v>
      </c>
      <c r="C27" s="30">
        <v>166.51574089077747</v>
      </c>
      <c r="D27" s="30">
        <v>173.65949944057715</v>
      </c>
      <c r="E27" s="30">
        <v>180.80325799037675</v>
      </c>
      <c r="F27" s="30">
        <v>128.43606497021</v>
      </c>
      <c r="G27" s="30">
        <v>133.31784630477793</v>
      </c>
      <c r="H27" s="30">
        <v>138.19962763934583</v>
      </c>
      <c r="I27" s="30">
        <v>143.08140897391374</v>
      </c>
      <c r="J27" s="30">
        <v>147.96319030848167</v>
      </c>
      <c r="K27" s="30">
        <v>152.84497164304958</v>
      </c>
      <c r="L27" s="30">
        <v>157.72675297761748</v>
      </c>
      <c r="M27" s="30">
        <v>162.60853431218541</v>
      </c>
      <c r="N27" s="30">
        <v>167.49031564675334</v>
      </c>
      <c r="O27" s="30">
        <v>172.37209698132122</v>
      </c>
      <c r="P27" s="30">
        <v>176.17566295739016</v>
      </c>
      <c r="Q27" s="30">
        <v>176.17566295739016</v>
      </c>
      <c r="R27" s="30">
        <v>176.17566295739016</v>
      </c>
      <c r="S27" s="30">
        <v>176.17566295739016</v>
      </c>
      <c r="T27" s="30">
        <v>176.17566295739016</v>
      </c>
      <c r="U27" s="30">
        <v>176.17566295739016</v>
      </c>
      <c r="V27" s="30"/>
      <c r="W27" s="30"/>
      <c r="X27" s="30"/>
      <c r="Y27" s="30"/>
    </row>
    <row r="28" spans="1:37" x14ac:dyDescent="0.3">
      <c r="A28" t="s">
        <v>194</v>
      </c>
      <c r="B28" s="30">
        <v>8.6480920650143016</v>
      </c>
      <c r="C28" s="30">
        <v>9.0357378777941264</v>
      </c>
      <c r="D28" s="30">
        <v>9.423383690573953</v>
      </c>
      <c r="E28" s="30">
        <v>9.8110295033537778</v>
      </c>
      <c r="F28" s="30">
        <v>3.1380539434257244</v>
      </c>
      <c r="G28" s="30">
        <v>3.2573295781272096</v>
      </c>
      <c r="H28" s="30">
        <v>3.3766052128286939</v>
      </c>
      <c r="I28" s="30">
        <v>3.4958808475301786</v>
      </c>
      <c r="J28" s="30">
        <v>3.6151564822316642</v>
      </c>
      <c r="K28" s="30">
        <v>3.7344321169331485</v>
      </c>
      <c r="L28" s="30">
        <v>3.8537077516346332</v>
      </c>
      <c r="M28" s="30">
        <v>3.9729833863361184</v>
      </c>
      <c r="N28" s="30">
        <v>4.0922590210376031</v>
      </c>
      <c r="O28" s="30">
        <v>4.2115346557390874</v>
      </c>
      <c r="P28" s="30">
        <v>3.4342234494617965</v>
      </c>
      <c r="Q28" s="30">
        <v>3.4342234494617965</v>
      </c>
      <c r="R28" s="30">
        <v>3.4342234494617965</v>
      </c>
      <c r="S28" s="30">
        <v>3.4342234494617965</v>
      </c>
      <c r="T28" s="30">
        <v>3.4342234494617965</v>
      </c>
      <c r="U28" s="30">
        <v>3.4342234494617965</v>
      </c>
      <c r="V28" s="30"/>
      <c r="W28" s="30"/>
      <c r="X28" s="30"/>
      <c r="Y28" s="30"/>
    </row>
    <row r="29" spans="1:37" x14ac:dyDescent="0.3">
      <c r="A29" t="s">
        <v>195</v>
      </c>
      <c r="B29" s="30">
        <v>9.5033978736420888E-2</v>
      </c>
      <c r="C29" s="30">
        <v>9.9293822832902487E-2</v>
      </c>
      <c r="D29" s="30">
        <v>0.10355366692938411</v>
      </c>
      <c r="E29" s="30">
        <v>0.10781351102586569</v>
      </c>
      <c r="F29" s="30">
        <v>0.11207335512234728</v>
      </c>
      <c r="G29" s="30">
        <v>0.11633319921882891</v>
      </c>
      <c r="H29" s="30">
        <v>0.1205930433153105</v>
      </c>
      <c r="I29" s="30">
        <v>0.1248528874117921</v>
      </c>
      <c r="J29" s="30">
        <v>0.12911273150827371</v>
      </c>
      <c r="K29" s="30">
        <v>0.13337257560475529</v>
      </c>
      <c r="L29" s="30">
        <v>0.13763241970123691</v>
      </c>
      <c r="M29" s="30">
        <v>0.14189226379771852</v>
      </c>
      <c r="N29" s="30">
        <v>0.14615210789420013</v>
      </c>
      <c r="O29" s="30">
        <v>0.15041195199068169</v>
      </c>
      <c r="P29" s="30">
        <v>0.17171117247308984</v>
      </c>
      <c r="Q29" s="30">
        <v>0.17171117247308984</v>
      </c>
      <c r="R29" s="30">
        <v>0.17171117247308984</v>
      </c>
      <c r="S29" s="30">
        <v>0.17171117247308984</v>
      </c>
      <c r="T29" s="30">
        <v>0.17171117247308984</v>
      </c>
      <c r="U29" s="30">
        <v>0.17171117247308984</v>
      </c>
      <c r="V29" s="30"/>
      <c r="W29" s="30"/>
      <c r="X29" s="30"/>
      <c r="Y29" s="30"/>
    </row>
    <row r="30" spans="1:37" x14ac:dyDescent="0.3">
      <c r="A30" t="s">
        <v>196</v>
      </c>
      <c r="B30" s="30">
        <v>1.5205436597827342</v>
      </c>
      <c r="C30" s="30">
        <v>1.5887011653264398</v>
      </c>
      <c r="D30" s="30">
        <v>1.6568586708701458</v>
      </c>
      <c r="E30" s="30">
        <v>1.725016176413851</v>
      </c>
      <c r="F30" s="30">
        <v>1.1207335512234728</v>
      </c>
      <c r="G30" s="30">
        <v>1.163331992188289</v>
      </c>
      <c r="H30" s="30">
        <v>1.2059304331531049</v>
      </c>
      <c r="I30" s="30">
        <v>1.2485288741179208</v>
      </c>
      <c r="J30" s="30">
        <v>1.2911273150827369</v>
      </c>
      <c r="K30" s="30">
        <v>1.3337257560475528</v>
      </c>
      <c r="L30" s="30">
        <v>1.3763241970123687</v>
      </c>
      <c r="M30" s="30">
        <v>1.4189226379771853</v>
      </c>
      <c r="N30" s="30">
        <v>1.4615210789420012</v>
      </c>
      <c r="O30" s="30">
        <v>1.5041195199068171</v>
      </c>
      <c r="P30" s="30">
        <v>0.85855586236544912</v>
      </c>
      <c r="Q30" s="30">
        <v>0.85855586236544912</v>
      </c>
      <c r="R30" s="30">
        <v>0.85855586236544912</v>
      </c>
      <c r="S30" s="30">
        <v>0.85855586236544912</v>
      </c>
      <c r="T30" s="30">
        <v>0.85855586236544912</v>
      </c>
      <c r="U30" s="30">
        <v>0.85855586236544912</v>
      </c>
      <c r="V30" s="30"/>
      <c r="W30" s="30"/>
      <c r="X30" s="30"/>
      <c r="Y30" s="30"/>
    </row>
    <row r="31" spans="1:37" x14ac:dyDescent="0.3">
      <c r="A31" t="s">
        <v>198</v>
      </c>
      <c r="B31" s="30">
        <v>5.702038724185253</v>
      </c>
      <c r="C31" s="30">
        <v>5.9576293699741489</v>
      </c>
      <c r="D31" s="30">
        <v>6.2132200157630466</v>
      </c>
      <c r="E31" s="30">
        <v>6.4688106615519407</v>
      </c>
      <c r="F31" s="30">
        <v>3.0259805883033768</v>
      </c>
      <c r="G31" s="30">
        <v>3.1409963789083806</v>
      </c>
      <c r="H31" s="30">
        <v>3.256012169513383</v>
      </c>
      <c r="I31" s="30">
        <v>3.3710279601183868</v>
      </c>
      <c r="J31" s="30">
        <v>3.4860437507233901</v>
      </c>
      <c r="K31" s="30">
        <v>3.601059541328393</v>
      </c>
      <c r="L31" s="30">
        <v>3.7160753319333959</v>
      </c>
      <c r="M31" s="30">
        <v>3.8310911225384001</v>
      </c>
      <c r="N31" s="30">
        <v>3.946106913143403</v>
      </c>
      <c r="O31" s="30">
        <v>4.0611227037484063</v>
      </c>
      <c r="P31" s="30">
        <v>3.6059346219348862</v>
      </c>
      <c r="Q31" s="30">
        <v>3.6059346219348862</v>
      </c>
      <c r="R31" s="30">
        <v>3.6059346219348862</v>
      </c>
      <c r="S31" s="30">
        <v>3.6059346219348862</v>
      </c>
      <c r="T31" s="30">
        <v>3.6059346219348862</v>
      </c>
      <c r="U31" s="30">
        <v>3.6059346219348862</v>
      </c>
      <c r="V31" s="30"/>
      <c r="W31" s="30"/>
      <c r="X31" s="30"/>
      <c r="Y31" s="30"/>
    </row>
    <row r="32" spans="1:37" x14ac:dyDescent="0.3">
      <c r="A32" t="s">
        <v>197</v>
      </c>
      <c r="B32" s="405"/>
      <c r="C32" s="30"/>
      <c r="D32" s="30"/>
      <c r="E32" s="30"/>
      <c r="F32" s="30"/>
      <c r="G32" s="30"/>
      <c r="H32" s="30"/>
      <c r="I32" s="30"/>
      <c r="J32" s="30"/>
      <c r="K32" s="30"/>
      <c r="L32" s="30"/>
      <c r="M32" s="30"/>
      <c r="N32" s="30"/>
      <c r="O32" s="30"/>
      <c r="P32" s="30"/>
      <c r="Q32" s="30"/>
      <c r="R32" s="30"/>
      <c r="S32" s="30"/>
      <c r="T32" s="30"/>
      <c r="U32" s="30"/>
      <c r="V32" s="30"/>
      <c r="W32" s="30"/>
      <c r="X32" s="30"/>
      <c r="Y32" s="30"/>
    </row>
    <row r="33" spans="1:25" x14ac:dyDescent="0.3">
      <c r="A33" t="s">
        <v>203</v>
      </c>
      <c r="B33" s="30">
        <v>4586.5528799999993</v>
      </c>
      <c r="C33" s="30">
        <v>4792.1425066666652</v>
      </c>
      <c r="D33" s="30">
        <v>4997.732133333333</v>
      </c>
      <c r="E33" s="30">
        <v>5203.321759999998</v>
      </c>
      <c r="F33" s="30">
        <v>4412.532973333331</v>
      </c>
      <c r="G33" s="30">
        <v>4580.2508266666655</v>
      </c>
      <c r="H33" s="30">
        <v>4747.9686799999972</v>
      </c>
      <c r="I33" s="30">
        <v>4915.6865333333308</v>
      </c>
      <c r="J33" s="30">
        <v>5083.4043866666643</v>
      </c>
      <c r="K33" s="30">
        <v>5251.122239999997</v>
      </c>
      <c r="L33" s="30">
        <v>5418.8400933333305</v>
      </c>
      <c r="M33" s="30">
        <v>5586.5579466666641</v>
      </c>
      <c r="N33" s="30">
        <v>5754.2757999999967</v>
      </c>
      <c r="O33" s="30">
        <v>5921.9936533333293</v>
      </c>
      <c r="P33" s="30">
        <v>6184.2198600000002</v>
      </c>
      <c r="Q33" s="30">
        <v>6184.2198600000002</v>
      </c>
      <c r="R33" s="30">
        <v>6184.2198600000002</v>
      </c>
      <c r="S33" s="30">
        <v>6184.2198600000002</v>
      </c>
      <c r="T33" s="30">
        <v>6184.2198600000002</v>
      </c>
      <c r="U33" s="30">
        <v>6184.2198600000002</v>
      </c>
      <c r="V33" s="30"/>
      <c r="W33" s="30"/>
      <c r="X33" s="30"/>
      <c r="Y33" s="30"/>
    </row>
    <row r="34" spans="1:25" x14ac:dyDescent="0.3">
      <c r="B34" s="30"/>
      <c r="C34" s="30"/>
      <c r="D34" s="30"/>
      <c r="E34" s="30"/>
      <c r="F34" s="30"/>
      <c r="G34" s="30"/>
      <c r="H34" s="30"/>
      <c r="I34" s="30"/>
      <c r="J34" s="30"/>
      <c r="K34" s="30"/>
      <c r="L34" s="30"/>
      <c r="M34" s="30"/>
      <c r="N34" s="30"/>
      <c r="O34" s="30"/>
      <c r="P34" s="30"/>
      <c r="Q34" s="30"/>
      <c r="R34" s="30"/>
      <c r="S34" s="30"/>
      <c r="T34" s="30"/>
      <c r="U34" s="30"/>
      <c r="V34" s="30"/>
      <c r="W34" s="30"/>
      <c r="X34" s="30"/>
      <c r="Y34" s="30"/>
    </row>
    <row r="35" spans="1:25" x14ac:dyDescent="0.3">
      <c r="B35" s="30"/>
      <c r="C35" s="30"/>
      <c r="D35" s="30"/>
      <c r="E35" s="30"/>
      <c r="F35" s="30"/>
      <c r="G35" s="30"/>
      <c r="H35" s="30"/>
      <c r="I35" s="30"/>
      <c r="J35" s="30"/>
      <c r="K35" s="30"/>
      <c r="L35" s="30"/>
      <c r="M35" s="30"/>
      <c r="N35" s="30"/>
      <c r="O35" s="30"/>
      <c r="P35" s="30"/>
      <c r="Q35" s="30"/>
      <c r="R35" s="30"/>
      <c r="S35" s="30"/>
      <c r="T35" s="30"/>
      <c r="U35" s="30"/>
      <c r="V35" s="30"/>
      <c r="W35" s="30"/>
      <c r="X35" s="30"/>
      <c r="Y35" s="30"/>
    </row>
    <row r="37" spans="1:25" x14ac:dyDescent="0.3">
      <c r="A37" s="12" t="s">
        <v>12</v>
      </c>
      <c r="B37" s="13"/>
      <c r="C37" s="14"/>
      <c r="D37" s="14"/>
    </row>
    <row r="38" spans="1:25" x14ac:dyDescent="0.3">
      <c r="A38" s="2" t="s">
        <v>13</v>
      </c>
      <c r="B38" s="15" t="s">
        <v>77</v>
      </c>
      <c r="C38" s="15" t="s">
        <v>285</v>
      </c>
      <c r="D38" s="16" t="s">
        <v>14</v>
      </c>
      <c r="E38" s="17"/>
      <c r="F38" s="13"/>
    </row>
    <row r="39" spans="1:25" x14ac:dyDescent="0.3">
      <c r="A39" s="18" t="s">
        <v>15</v>
      </c>
      <c r="B39" s="19">
        <v>0</v>
      </c>
      <c r="C39" s="19">
        <v>0</v>
      </c>
      <c r="D39" s="20" t="s">
        <v>16</v>
      </c>
      <c r="E39" s="14"/>
      <c r="F39" s="13"/>
    </row>
    <row r="40" spans="1:25" x14ac:dyDescent="0.3">
      <c r="A40" s="18" t="s">
        <v>17</v>
      </c>
      <c r="B40" s="19">
        <v>1844</v>
      </c>
      <c r="C40" s="19">
        <v>1873.195268425842</v>
      </c>
      <c r="D40" s="20" t="s">
        <v>16</v>
      </c>
      <c r="E40" s="21"/>
      <c r="F40" s="22"/>
    </row>
    <row r="41" spans="1:25" x14ac:dyDescent="0.3">
      <c r="A41" s="18" t="s">
        <v>18</v>
      </c>
      <c r="B41" s="19">
        <v>7266</v>
      </c>
      <c r="C41" s="19">
        <v>7381.0394904458608</v>
      </c>
      <c r="D41" s="20" t="s">
        <v>16</v>
      </c>
      <c r="E41" s="21"/>
      <c r="F41" s="22"/>
    </row>
    <row r="42" spans="1:25" x14ac:dyDescent="0.3">
      <c r="A42" s="18" t="s">
        <v>19</v>
      </c>
      <c r="B42" s="19">
        <v>332405</v>
      </c>
      <c r="C42" s="19">
        <v>337667.82711555966</v>
      </c>
      <c r="D42" s="20" t="s">
        <v>16</v>
      </c>
      <c r="E42" s="21"/>
      <c r="F42" s="22"/>
    </row>
    <row r="43" spans="1:25" x14ac:dyDescent="0.3">
      <c r="A43" s="18" t="s">
        <v>20</v>
      </c>
      <c r="B43" s="19">
        <v>42947</v>
      </c>
      <c r="C43" s="19">
        <v>43626.961601455878</v>
      </c>
      <c r="D43" s="20" t="s">
        <v>16</v>
      </c>
      <c r="E43" s="21"/>
      <c r="F43" s="22"/>
    </row>
    <row r="44" spans="1:25" x14ac:dyDescent="0.3">
      <c r="A44" s="18" t="s">
        <v>21</v>
      </c>
      <c r="B44" s="23" t="s">
        <v>22</v>
      </c>
      <c r="C44" s="23" t="s">
        <v>22</v>
      </c>
      <c r="D44" s="20" t="s">
        <v>23</v>
      </c>
      <c r="E44" s="21"/>
      <c r="F44" s="22"/>
    </row>
    <row r="45" spans="1:25" x14ac:dyDescent="0.3">
      <c r="A45" s="24" t="s">
        <v>286</v>
      </c>
      <c r="B45" s="25"/>
    </row>
    <row r="46" spans="1:25" x14ac:dyDescent="0.3">
      <c r="A46" s="26" t="s">
        <v>24</v>
      </c>
      <c r="B46" s="27"/>
      <c r="E46" s="28"/>
      <c r="F46" s="28"/>
    </row>
    <row r="47" spans="1:25" x14ac:dyDescent="0.3">
      <c r="A47" s="10" t="s">
        <v>25</v>
      </c>
    </row>
    <row r="48" spans="1:25" x14ac:dyDescent="0.3">
      <c r="A48" s="29" t="s">
        <v>666</v>
      </c>
    </row>
    <row r="49" spans="1:28" x14ac:dyDescent="0.3">
      <c r="A49" s="29" t="s">
        <v>283</v>
      </c>
    </row>
    <row r="50" spans="1:28" x14ac:dyDescent="0.3">
      <c r="A50" s="10" t="s">
        <v>284</v>
      </c>
    </row>
    <row r="53" spans="1:28" x14ac:dyDescent="0.3">
      <c r="A53" s="70"/>
      <c r="B53" s="2">
        <v>2021</v>
      </c>
      <c r="C53" s="2">
        <v>2022</v>
      </c>
      <c r="D53" s="2">
        <v>2023</v>
      </c>
      <c r="E53" s="2">
        <v>2024</v>
      </c>
      <c r="F53" s="2">
        <v>2025</v>
      </c>
      <c r="G53" s="2">
        <v>2026</v>
      </c>
      <c r="H53" s="2">
        <v>2027</v>
      </c>
      <c r="I53" s="2">
        <v>2028</v>
      </c>
      <c r="J53" s="2">
        <v>2029</v>
      </c>
      <c r="K53" s="2">
        <v>2030</v>
      </c>
      <c r="L53" s="2">
        <v>2031</v>
      </c>
      <c r="M53" s="2">
        <v>2032</v>
      </c>
      <c r="N53" s="2">
        <v>2033</v>
      </c>
      <c r="O53" s="2">
        <v>2034</v>
      </c>
      <c r="P53" s="2">
        <v>2035</v>
      </c>
      <c r="Q53" s="2">
        <v>2036</v>
      </c>
      <c r="R53" s="2">
        <v>2037</v>
      </c>
      <c r="S53" s="2">
        <v>2038</v>
      </c>
      <c r="T53" s="2">
        <v>2039</v>
      </c>
      <c r="U53" s="2">
        <v>2040</v>
      </c>
      <c r="V53" s="424"/>
      <c r="W53" s="424"/>
      <c r="X53" s="424"/>
      <c r="Y53" s="424"/>
      <c r="Z53" s="424" t="e">
        <v>#REF!</v>
      </c>
      <c r="AA53" s="424" t="e">
        <v>#REF!</v>
      </c>
      <c r="AB53" s="424" t="e">
        <v>#REF!</v>
      </c>
    </row>
    <row r="54" spans="1:28" x14ac:dyDescent="0.3">
      <c r="A54" s="70" t="s">
        <v>289</v>
      </c>
      <c r="B54" s="35">
        <v>47</v>
      </c>
      <c r="C54" s="35">
        <v>48</v>
      </c>
      <c r="D54" s="35">
        <v>50</v>
      </c>
      <c r="E54" s="35">
        <v>51</v>
      </c>
      <c r="F54" s="35">
        <v>52</v>
      </c>
      <c r="G54" s="35">
        <v>53</v>
      </c>
      <c r="H54" s="35">
        <v>54</v>
      </c>
      <c r="I54" s="35">
        <v>55</v>
      </c>
      <c r="J54" s="35">
        <v>55</v>
      </c>
      <c r="K54" s="35">
        <v>56</v>
      </c>
      <c r="L54" s="35">
        <v>58</v>
      </c>
      <c r="M54" s="35">
        <v>59</v>
      </c>
      <c r="N54" s="35">
        <v>60</v>
      </c>
      <c r="O54" s="35">
        <v>61</v>
      </c>
      <c r="P54" s="35">
        <v>62</v>
      </c>
      <c r="Q54" s="35">
        <v>63</v>
      </c>
      <c r="R54" s="35">
        <v>64</v>
      </c>
      <c r="S54" s="35">
        <v>65</v>
      </c>
      <c r="T54" s="35">
        <v>67</v>
      </c>
      <c r="U54" s="35">
        <v>68</v>
      </c>
      <c r="V54" s="34"/>
      <c r="W54" s="34"/>
      <c r="X54" s="34"/>
      <c r="Y54" s="34"/>
      <c r="Z54" s="34">
        <v>85</v>
      </c>
      <c r="AA54" s="34" t="e">
        <v>#REF!</v>
      </c>
      <c r="AB54" s="34" t="e">
        <v>#REF!</v>
      </c>
    </row>
    <row r="55" spans="1:28" x14ac:dyDescent="0.3">
      <c r="A55" t="s">
        <v>204</v>
      </c>
      <c r="B55" s="34">
        <v>47.74413102820747</v>
      </c>
      <c r="C55" s="34">
        <v>48.759963603275708</v>
      </c>
      <c r="D55" s="34">
        <v>50.791628753412198</v>
      </c>
      <c r="E55" s="34">
        <v>51.807461328480443</v>
      </c>
      <c r="F55" s="34">
        <v>52.823293903548688</v>
      </c>
      <c r="G55" s="34">
        <v>53.839126478616933</v>
      </c>
      <c r="H55" s="34">
        <v>54.854959053685178</v>
      </c>
      <c r="I55" s="34">
        <v>55.870791628753416</v>
      </c>
      <c r="J55" s="34">
        <v>55.870791628753416</v>
      </c>
      <c r="K55" s="34">
        <v>56.886624203821661</v>
      </c>
      <c r="L55" s="34">
        <v>58.918289353958151</v>
      </c>
      <c r="M55" s="34">
        <v>59.934121929026396</v>
      </c>
      <c r="N55" s="34">
        <v>60.949954504094642</v>
      </c>
      <c r="O55" s="34">
        <v>61.96578707916288</v>
      </c>
      <c r="P55" s="34">
        <v>62.981619654231125</v>
      </c>
      <c r="Q55" s="34">
        <v>63.99745222929937</v>
      </c>
      <c r="R55" s="34">
        <v>65.013284804367615</v>
      </c>
      <c r="S55" s="34">
        <v>66.02911737943586</v>
      </c>
      <c r="T55" s="34">
        <v>68.06078252957235</v>
      </c>
      <c r="U55" s="34">
        <v>69.076615104640595</v>
      </c>
      <c r="V55" s="34"/>
      <c r="W55" s="34"/>
      <c r="X55" s="34"/>
      <c r="Y55" s="34"/>
      <c r="Z55" s="34" t="e">
        <v>#REF!</v>
      </c>
      <c r="AA55" s="34" t="e">
        <v>#REF!</v>
      </c>
      <c r="AB55" s="34" t="e">
        <v>#REF!</v>
      </c>
    </row>
    <row r="56" spans="1:28" x14ac:dyDescent="0.3">
      <c r="A56" s="24" t="s">
        <v>286</v>
      </c>
      <c r="B56" s="35"/>
      <c r="C56" s="35"/>
    </row>
    <row r="57" spans="1:28" x14ac:dyDescent="0.3">
      <c r="A57" s="29" t="s">
        <v>283</v>
      </c>
      <c r="B57" s="8"/>
    </row>
    <row r="58" spans="1:28" x14ac:dyDescent="0.3">
      <c r="A58" s="10" t="s">
        <v>284</v>
      </c>
    </row>
    <row r="60" spans="1:28" x14ac:dyDescent="0.3">
      <c r="A60" s="57"/>
    </row>
    <row r="61" spans="1:28" x14ac:dyDescent="0.3">
      <c r="A61" s="9"/>
      <c r="B61" s="2">
        <v>2021</v>
      </c>
      <c r="C61" s="2">
        <v>2022</v>
      </c>
      <c r="D61" s="2">
        <v>2023</v>
      </c>
      <c r="E61" s="2">
        <v>2024</v>
      </c>
      <c r="F61" s="2">
        <v>2025</v>
      </c>
      <c r="G61" s="2">
        <v>2026</v>
      </c>
      <c r="H61" s="2">
        <v>2027</v>
      </c>
      <c r="I61" s="2">
        <v>2028</v>
      </c>
      <c r="J61" s="2">
        <v>2029</v>
      </c>
      <c r="K61" s="2">
        <v>2030</v>
      </c>
      <c r="L61" s="2">
        <v>2031</v>
      </c>
      <c r="M61" s="2">
        <v>2032</v>
      </c>
      <c r="N61" s="2">
        <v>2033</v>
      </c>
      <c r="O61" s="2">
        <v>2034</v>
      </c>
      <c r="P61" s="2">
        <v>2035</v>
      </c>
      <c r="Q61" s="2">
        <v>2036</v>
      </c>
      <c r="R61" s="2">
        <v>2037</v>
      </c>
      <c r="S61" s="2">
        <v>2038</v>
      </c>
      <c r="T61" s="2">
        <v>2039</v>
      </c>
      <c r="U61" s="2">
        <v>2040</v>
      </c>
      <c r="V61" s="2"/>
      <c r="W61" s="2"/>
      <c r="X61" s="2"/>
      <c r="Y61" s="2"/>
    </row>
    <row r="62" spans="1:28" x14ac:dyDescent="0.3">
      <c r="A62" t="s">
        <v>2</v>
      </c>
      <c r="B62" s="37">
        <v>0</v>
      </c>
      <c r="C62" s="37">
        <v>0</v>
      </c>
      <c r="D62" s="37">
        <v>0</v>
      </c>
      <c r="E62" s="37">
        <v>0</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c r="X62" s="37"/>
      <c r="Y62" s="37"/>
    </row>
    <row r="63" spans="1:28" x14ac:dyDescent="0.3">
      <c r="A63" t="s">
        <v>3</v>
      </c>
      <c r="B63" s="37">
        <v>63831.909048882051</v>
      </c>
      <c r="C63" s="37">
        <v>66693.138101315926</v>
      </c>
      <c r="D63" s="37">
        <v>69554.367153749801</v>
      </c>
      <c r="E63" s="37">
        <v>72415.596206183676</v>
      </c>
      <c r="F63" s="37">
        <v>23162.100079574633</v>
      </c>
      <c r="G63" s="37">
        <v>24042.47824955429</v>
      </c>
      <c r="H63" s="37">
        <v>24922.856419533939</v>
      </c>
      <c r="I63" s="37">
        <v>25803.234589513595</v>
      </c>
      <c r="J63" s="37">
        <v>26683.612759493255</v>
      </c>
      <c r="K63" s="37">
        <v>27563.990929472904</v>
      </c>
      <c r="L63" s="37">
        <v>28444.369099452557</v>
      </c>
      <c r="M63" s="37">
        <v>29324.747269432213</v>
      </c>
      <c r="N63" s="37">
        <v>30205.125439411866</v>
      </c>
      <c r="O63" s="37">
        <v>31085.503609391519</v>
      </c>
      <c r="P63" s="37">
        <v>25348.138899492726</v>
      </c>
      <c r="Q63" s="37">
        <v>25348.138899492726</v>
      </c>
      <c r="R63" s="37">
        <v>25348.138899492726</v>
      </c>
      <c r="S63" s="37">
        <v>25348.138899492726</v>
      </c>
      <c r="T63" s="37">
        <v>25348.138899492726</v>
      </c>
      <c r="U63" s="37">
        <v>25348.138899492726</v>
      </c>
      <c r="V63" s="37">
        <v>695821.86235191824</v>
      </c>
      <c r="W63" s="37"/>
      <c r="X63" s="37"/>
      <c r="Y63" s="37"/>
    </row>
    <row r="64" spans="1:28" x14ac:dyDescent="0.3">
      <c r="A64" t="s">
        <v>4</v>
      </c>
      <c r="B64" s="37">
        <v>32089.917102073541</v>
      </c>
      <c r="C64" s="37">
        <v>33528.32940198353</v>
      </c>
      <c r="D64" s="37">
        <v>34966.741701893523</v>
      </c>
      <c r="E64" s="37">
        <v>36405.154001803501</v>
      </c>
      <c r="F64" s="37">
        <v>37843.566301713487</v>
      </c>
      <c r="G64" s="37">
        <v>39281.978601623479</v>
      </c>
      <c r="H64" s="37">
        <v>40720.390901533465</v>
      </c>
      <c r="I64" s="37">
        <v>42158.80320144345</v>
      </c>
      <c r="J64" s="37">
        <v>43597.215501353436</v>
      </c>
      <c r="K64" s="37">
        <v>45035.627801263421</v>
      </c>
      <c r="L64" s="37">
        <v>46474.040101173414</v>
      </c>
      <c r="M64" s="37">
        <v>47912.452401083399</v>
      </c>
      <c r="N64" s="37">
        <v>49350.864700993392</v>
      </c>
      <c r="O64" s="37">
        <v>50789.277000903363</v>
      </c>
      <c r="P64" s="37">
        <v>57981.338500453348</v>
      </c>
      <c r="Q64" s="37">
        <v>57981.338500453348</v>
      </c>
      <c r="R64" s="37">
        <v>57981.338500453348</v>
      </c>
      <c r="S64" s="37">
        <v>57981.338500453348</v>
      </c>
      <c r="T64" s="37">
        <v>57981.338500453348</v>
      </c>
      <c r="U64" s="37">
        <v>57981.338500453348</v>
      </c>
      <c r="V64" s="37">
        <v>928042.38972355879</v>
      </c>
      <c r="W64" s="37"/>
      <c r="X64" s="37"/>
      <c r="Y64" s="37"/>
    </row>
    <row r="65" spans="1:25" x14ac:dyDescent="0.3">
      <c r="A65" t="s">
        <v>5</v>
      </c>
      <c r="B65" s="37">
        <v>513438.67363317666</v>
      </c>
      <c r="C65" s="37">
        <v>536453.27043173648</v>
      </c>
      <c r="D65" s="37">
        <v>559467.86723029637</v>
      </c>
      <c r="E65" s="37">
        <v>582482.46402885602</v>
      </c>
      <c r="F65" s="37">
        <v>378435.66301713488</v>
      </c>
      <c r="G65" s="37">
        <v>392819.78601623478</v>
      </c>
      <c r="H65" s="37">
        <v>407203.90901533462</v>
      </c>
      <c r="I65" s="37">
        <v>421588.0320144344</v>
      </c>
      <c r="J65" s="37">
        <v>435972.15501353436</v>
      </c>
      <c r="K65" s="37">
        <v>450356.2780126342</v>
      </c>
      <c r="L65" s="37">
        <v>464740.40101173398</v>
      </c>
      <c r="M65" s="37">
        <v>479124.52401083405</v>
      </c>
      <c r="N65" s="37">
        <v>493508.64700993389</v>
      </c>
      <c r="O65" s="37">
        <v>507892.77000903373</v>
      </c>
      <c r="P65" s="37">
        <v>289906.69250226673</v>
      </c>
      <c r="Q65" s="37">
        <v>289906.69250226673</v>
      </c>
      <c r="R65" s="37">
        <v>289906.69250226673</v>
      </c>
      <c r="S65" s="37">
        <v>289906.69250226673</v>
      </c>
      <c r="T65" s="37">
        <v>289906.69250226673</v>
      </c>
      <c r="U65" s="37">
        <v>289906.69250226673</v>
      </c>
      <c r="V65" s="37">
        <v>8362924.595468509</v>
      </c>
      <c r="W65" s="37"/>
      <c r="X65" s="37"/>
      <c r="Y65" s="37"/>
    </row>
    <row r="66" spans="1:25" x14ac:dyDescent="0.3">
      <c r="A66" t="s">
        <v>7</v>
      </c>
      <c r="B66" s="37">
        <v>10681.03195852474</v>
      </c>
      <c r="C66" s="37">
        <v>11159.803146870405</v>
      </c>
      <c r="D66" s="37">
        <v>11638.574335216073</v>
      </c>
      <c r="E66" s="37">
        <v>12117.345523561737</v>
      </c>
      <c r="F66" s="37">
        <v>5668.2525203583309</v>
      </c>
      <c r="G66" s="37">
        <v>5883.6995551138816</v>
      </c>
      <c r="H66" s="37">
        <v>6099.1465898694296</v>
      </c>
      <c r="I66" s="37">
        <v>6314.5936246249803</v>
      </c>
      <c r="J66" s="37">
        <v>6530.0406593805301</v>
      </c>
      <c r="K66" s="37">
        <v>6745.4876941360781</v>
      </c>
      <c r="L66" s="37">
        <v>6960.9347288916269</v>
      </c>
      <c r="M66" s="37">
        <v>7176.3817636471786</v>
      </c>
      <c r="N66" s="37">
        <v>7391.8287984027274</v>
      </c>
      <c r="O66" s="37">
        <v>7607.2758331582772</v>
      </c>
      <c r="P66" s="37">
        <v>6754.6196720613561</v>
      </c>
      <c r="Q66" s="37">
        <v>6754.6196720613561</v>
      </c>
      <c r="R66" s="37">
        <v>6754.6196720613561</v>
      </c>
      <c r="S66" s="37">
        <v>6754.6196720613561</v>
      </c>
      <c r="T66" s="37">
        <v>6754.6196720613561</v>
      </c>
      <c r="U66" s="37">
        <v>6754.6196720613561</v>
      </c>
      <c r="V66" s="37">
        <v>152502.1147641241</v>
      </c>
      <c r="W66" s="37"/>
      <c r="X66" s="37"/>
      <c r="Y66" s="37"/>
    </row>
    <row r="67" spans="1:25" x14ac:dyDescent="0.3">
      <c r="A67" t="s">
        <v>0</v>
      </c>
      <c r="B67" s="37">
        <v>620041.53174265695</v>
      </c>
      <c r="C67" s="37">
        <v>647834.54108190641</v>
      </c>
      <c r="D67" s="37">
        <v>675627.55042115576</v>
      </c>
      <c r="E67" s="37">
        <v>703420.55976040487</v>
      </c>
      <c r="F67" s="37">
        <v>445109.58191878127</v>
      </c>
      <c r="G67" s="37">
        <v>462027.94242252642</v>
      </c>
      <c r="H67" s="37">
        <v>478946.30292627146</v>
      </c>
      <c r="I67" s="37">
        <v>495864.66343001649</v>
      </c>
      <c r="J67" s="37">
        <v>512783.02393376158</v>
      </c>
      <c r="K67" s="37">
        <v>529701.38443750655</v>
      </c>
      <c r="L67" s="37">
        <v>546619.74494125159</v>
      </c>
      <c r="M67" s="37">
        <v>563538.10544499685</v>
      </c>
      <c r="N67" s="37">
        <v>580456.46594874177</v>
      </c>
      <c r="O67" s="37">
        <v>597374.82645248692</v>
      </c>
      <c r="P67" s="37">
        <v>379990.78957427415</v>
      </c>
      <c r="Q67" s="37">
        <v>379990.78957427415</v>
      </c>
      <c r="R67" s="37">
        <v>379990.78957427415</v>
      </c>
      <c r="S67" s="37">
        <v>379990.78957427415</v>
      </c>
      <c r="T67" s="37">
        <v>379990.78957427415</v>
      </c>
      <c r="U67" s="37">
        <v>379990.78957427415</v>
      </c>
      <c r="V67" s="37">
        <v>10139290.962308113</v>
      </c>
      <c r="W67" s="37"/>
      <c r="X67" s="37"/>
      <c r="Y67" s="37"/>
    </row>
    <row r="68" spans="1:25" x14ac:dyDescent="0.3">
      <c r="A68" t="s">
        <v>28</v>
      </c>
      <c r="B68" s="37">
        <v>442081.04283839866</v>
      </c>
      <c r="C68" s="37">
        <v>431679.50876966736</v>
      </c>
      <c r="D68" s="37">
        <v>420746.88263489329</v>
      </c>
      <c r="E68" s="37">
        <v>409397.17011879134</v>
      </c>
      <c r="F68" s="37">
        <v>242110.1207531481</v>
      </c>
      <c r="G68" s="37">
        <v>234871.57747695147</v>
      </c>
      <c r="H68" s="37">
        <v>227543.93837673849</v>
      </c>
      <c r="I68" s="37">
        <v>220169.84072780941</v>
      </c>
      <c r="J68" s="37">
        <v>212786.72441328815</v>
      </c>
      <c r="K68" s="37">
        <v>205427.32947561116</v>
      </c>
      <c r="L68" s="37">
        <v>198120.1508118785</v>
      </c>
      <c r="M68" s="37">
        <v>190889.85349096777</v>
      </c>
      <c r="N68" s="37">
        <v>183757.65189867443</v>
      </c>
      <c r="O68" s="37">
        <v>176741.65566616788</v>
      </c>
      <c r="P68" s="37">
        <v>105070.61978465524</v>
      </c>
      <c r="Q68" s="37">
        <v>98196.840920238537</v>
      </c>
      <c r="R68" s="37">
        <v>91772.748523587419</v>
      </c>
      <c r="S68" s="37">
        <v>85768.923853820015</v>
      </c>
      <c r="T68" s="37">
        <v>80157.872760579456</v>
      </c>
      <c r="U68" s="37">
        <v>74913.89977624247</v>
      </c>
      <c r="V68" s="37">
        <v>4332204.3530721087</v>
      </c>
      <c r="W68" s="37"/>
      <c r="X68" s="37"/>
      <c r="Y68" s="37"/>
    </row>
    <row r="69" spans="1:25" x14ac:dyDescent="0.3">
      <c r="A69" t="s">
        <v>29</v>
      </c>
      <c r="B69" s="37">
        <v>534853.27196422836</v>
      </c>
      <c r="C69" s="37">
        <v>542551.22909197677</v>
      </c>
      <c r="D69" s="37">
        <v>549347.02607714548</v>
      </c>
      <c r="E69" s="37">
        <v>555286.68548114132</v>
      </c>
      <c r="F69" s="37">
        <v>341139.43130903027</v>
      </c>
      <c r="G69" s="37">
        <v>343792.18046885642</v>
      </c>
      <c r="H69" s="37">
        <v>346000.99958225456</v>
      </c>
      <c r="I69" s="37">
        <v>347789.49822847394</v>
      </c>
      <c r="J69" s="37">
        <v>349180.28727344878</v>
      </c>
      <c r="K69" s="37">
        <v>350195.01701840927</v>
      </c>
      <c r="L69" s="37">
        <v>350854.41397348884</v>
      </c>
      <c r="M69" s="37">
        <v>351178.31630406075</v>
      </c>
      <c r="N69" s="37">
        <v>351185.70799592423</v>
      </c>
      <c r="O69" s="37">
        <v>350894.75178390357</v>
      </c>
      <c r="P69" s="37">
        <v>216703.43761143906</v>
      </c>
      <c r="Q69" s="37">
        <v>210391.68700139716</v>
      </c>
      <c r="R69" s="37">
        <v>204263.77378776425</v>
      </c>
      <c r="S69" s="37">
        <v>198314.34348326625</v>
      </c>
      <c r="T69" s="37">
        <v>192538.19755656915</v>
      </c>
      <c r="U69" s="37">
        <v>186930.28888987299</v>
      </c>
      <c r="V69" s="37">
        <v>6873390.5448826505</v>
      </c>
      <c r="W69" s="37"/>
      <c r="X69" s="37"/>
      <c r="Y69" s="37"/>
    </row>
    <row r="70" spans="1:25" x14ac:dyDescent="0.3">
      <c r="B70" s="37"/>
      <c r="C70" s="37"/>
      <c r="D70" s="37"/>
      <c r="E70" s="37"/>
      <c r="F70" s="37"/>
      <c r="G70" s="37"/>
      <c r="H70" s="37"/>
      <c r="I70" s="37"/>
      <c r="J70" s="37"/>
      <c r="K70" s="37"/>
      <c r="L70" s="37"/>
      <c r="M70" s="37"/>
      <c r="N70" s="37"/>
      <c r="O70" s="37"/>
      <c r="P70" s="37"/>
      <c r="Q70" s="37"/>
      <c r="R70" s="37"/>
      <c r="S70" s="37"/>
      <c r="T70" s="37"/>
      <c r="U70" s="37"/>
      <c r="V70" s="37"/>
      <c r="W70" s="37"/>
    </row>
    <row r="71" spans="1:25" x14ac:dyDescent="0.3">
      <c r="B71" s="2">
        <v>2021</v>
      </c>
      <c r="C71" s="2">
        <v>2022</v>
      </c>
      <c r="D71" s="2">
        <v>2023</v>
      </c>
      <c r="E71" s="2">
        <v>2024</v>
      </c>
      <c r="F71" s="2">
        <v>2025</v>
      </c>
      <c r="G71" s="2">
        <v>2026</v>
      </c>
      <c r="H71" s="2">
        <v>2027</v>
      </c>
      <c r="I71" s="2">
        <v>2028</v>
      </c>
      <c r="J71" s="2">
        <v>2029</v>
      </c>
      <c r="K71" s="2">
        <v>2030</v>
      </c>
      <c r="L71" s="2">
        <v>2031</v>
      </c>
      <c r="M71" s="2">
        <v>2032</v>
      </c>
      <c r="N71" s="2">
        <v>2033</v>
      </c>
      <c r="O71" s="2">
        <v>2034</v>
      </c>
      <c r="P71" s="2">
        <v>2035</v>
      </c>
      <c r="Q71" s="2">
        <v>2036</v>
      </c>
      <c r="R71" s="2">
        <v>2037</v>
      </c>
      <c r="S71" s="2">
        <v>2038</v>
      </c>
      <c r="T71" s="2">
        <v>2039</v>
      </c>
      <c r="U71" s="2">
        <v>2040</v>
      </c>
      <c r="V71" s="37"/>
      <c r="W71" s="2"/>
      <c r="X71" s="2"/>
      <c r="Y71" s="2"/>
    </row>
    <row r="72" spans="1:25" x14ac:dyDescent="0.3">
      <c r="A72" t="s">
        <v>8</v>
      </c>
      <c r="B72" s="37">
        <v>218980.98167052231</v>
      </c>
      <c r="C72" s="37">
        <v>233664.694206777</v>
      </c>
      <c r="D72" s="37">
        <v>253842.95512526541</v>
      </c>
      <c r="E72" s="37">
        <v>269570.89086084068</v>
      </c>
      <c r="F72" s="37">
        <v>233084.52610948612</v>
      </c>
      <c r="G72" s="37">
        <v>246596.70356069636</v>
      </c>
      <c r="H72" s="37">
        <v>260449.62752957951</v>
      </c>
      <c r="I72" s="37">
        <v>274643.29801613576</v>
      </c>
      <c r="J72" s="37">
        <v>284013.82725214429</v>
      </c>
      <c r="K72" s="37">
        <v>298718.61751521006</v>
      </c>
      <c r="L72" s="37">
        <v>319268.78858184279</v>
      </c>
      <c r="M72" s="37">
        <v>334825.44513909117</v>
      </c>
      <c r="N72" s="37">
        <v>350722.84821401257</v>
      </c>
      <c r="O72" s="37">
        <v>366960.99780660699</v>
      </c>
      <c r="P72" s="37">
        <v>389492.18308066245</v>
      </c>
      <c r="Q72" s="37">
        <v>395774.31506583444</v>
      </c>
      <c r="R72" s="37">
        <v>402056.44705100643</v>
      </c>
      <c r="S72" s="37">
        <v>408338.57903617842</v>
      </c>
      <c r="T72" s="37">
        <v>420902.84300652239</v>
      </c>
      <c r="U72" s="37">
        <v>427184.97499169438</v>
      </c>
      <c r="V72" s="37">
        <v>6389093.5438201092</v>
      </c>
      <c r="W72" s="37"/>
      <c r="X72" s="37"/>
      <c r="Y72" s="37"/>
    </row>
    <row r="73" spans="1:25" x14ac:dyDescent="0.3">
      <c r="A73" t="s">
        <v>29</v>
      </c>
      <c r="B73" s="37">
        <v>188894.91840206017</v>
      </c>
      <c r="C73" s="37">
        <v>195690.50274097605</v>
      </c>
      <c r="D73" s="37">
        <v>206397.55202666519</v>
      </c>
      <c r="E73" s="37">
        <v>212801.75054778179</v>
      </c>
      <c r="F73" s="37">
        <v>178639.88086069515</v>
      </c>
      <c r="G73" s="37">
        <v>183491.10655310575</v>
      </c>
      <c r="H73" s="37">
        <v>188154.35240959097</v>
      </c>
      <c r="I73" s="37">
        <v>192629.28345836033</v>
      </c>
      <c r="J73" s="37">
        <v>193399.59624393861</v>
      </c>
      <c r="K73" s="37">
        <v>197488.19696882705</v>
      </c>
      <c r="L73" s="37">
        <v>204926.48638213254</v>
      </c>
      <c r="M73" s="37">
        <v>208652.14782033977</v>
      </c>
      <c r="N73" s="37">
        <v>212193.09110299704</v>
      </c>
      <c r="O73" s="37">
        <v>215550.91131709149</v>
      </c>
      <c r="P73" s="37">
        <v>222121.94956337387</v>
      </c>
      <c r="Q73" s="37">
        <v>219130.64238165604</v>
      </c>
      <c r="R73" s="37">
        <v>216125.1519868391</v>
      </c>
      <c r="S73" s="37">
        <v>213108.84222003247</v>
      </c>
      <c r="T73" s="37">
        <v>213267.9974420041</v>
      </c>
      <c r="U73" s="37">
        <v>210146.70085576412</v>
      </c>
      <c r="V73" s="37">
        <v>4072811.0612842315</v>
      </c>
      <c r="W73" s="37"/>
      <c r="X73" s="37"/>
      <c r="Y73" s="37"/>
    </row>
    <row r="74" spans="1:25" x14ac:dyDescent="0.3">
      <c r="B74" s="37"/>
      <c r="C74" s="37"/>
      <c r="D74" s="37"/>
      <c r="E74" s="37"/>
      <c r="F74" s="37"/>
      <c r="G74" s="37"/>
      <c r="H74" s="37"/>
      <c r="I74" s="37"/>
      <c r="J74" s="37"/>
      <c r="K74" s="37"/>
      <c r="L74" s="37"/>
      <c r="M74" s="37"/>
      <c r="N74" s="37"/>
      <c r="O74" s="37"/>
      <c r="P74" s="37"/>
      <c r="Q74" s="37"/>
      <c r="R74" s="37"/>
      <c r="S74" s="37"/>
      <c r="T74" s="37"/>
      <c r="U74" s="37"/>
      <c r="V74" s="37"/>
      <c r="W74" s="37"/>
    </row>
    <row r="75" spans="1:25" x14ac:dyDescent="0.3">
      <c r="B75" s="37"/>
      <c r="C75" s="37"/>
      <c r="D75" s="37"/>
      <c r="E75" s="37"/>
      <c r="F75" s="37"/>
      <c r="G75" s="37"/>
      <c r="H75" s="37"/>
      <c r="I75" s="37"/>
      <c r="J75" s="37"/>
      <c r="K75" s="37"/>
      <c r="L75" s="37"/>
      <c r="M75" s="37"/>
      <c r="N75" s="37"/>
      <c r="O75" s="37"/>
      <c r="P75" s="37"/>
      <c r="Q75" s="37"/>
      <c r="R75" s="37"/>
      <c r="S75" s="37"/>
      <c r="T75" s="37"/>
      <c r="U75" s="37"/>
      <c r="V75" s="37"/>
      <c r="W75" s="37"/>
    </row>
    <row r="76" spans="1:25" x14ac:dyDescent="0.3">
      <c r="B76" s="37"/>
      <c r="C76" s="37"/>
      <c r="D76" s="37"/>
      <c r="E76" s="37"/>
      <c r="F76" s="37"/>
      <c r="G76" s="37"/>
      <c r="H76" s="37"/>
      <c r="I76" s="37"/>
      <c r="J76" s="37"/>
      <c r="K76" s="37"/>
      <c r="L76" s="37"/>
      <c r="M76" s="37"/>
      <c r="N76" s="37"/>
      <c r="O76" s="37"/>
      <c r="P76" s="37"/>
      <c r="Q76" s="37"/>
      <c r="R76" s="37"/>
      <c r="S76" s="37"/>
      <c r="T76" s="37"/>
      <c r="U76" s="37"/>
      <c r="V76" s="37"/>
      <c r="W76" s="37"/>
    </row>
    <row r="77" spans="1:25" x14ac:dyDescent="0.3">
      <c r="A77" s="2" t="s">
        <v>186</v>
      </c>
      <c r="B77" s="37" t="s">
        <v>326</v>
      </c>
      <c r="C77" s="37"/>
      <c r="D77" s="37"/>
      <c r="E77" s="37"/>
      <c r="F77" s="37"/>
      <c r="G77" s="37"/>
      <c r="H77" s="37"/>
      <c r="I77" s="37"/>
      <c r="J77" s="37"/>
      <c r="K77" s="37"/>
      <c r="L77" s="37"/>
      <c r="M77" s="37"/>
      <c r="N77" s="37"/>
      <c r="O77" s="37"/>
      <c r="P77" s="37"/>
      <c r="Q77" s="37"/>
      <c r="R77" s="37"/>
      <c r="S77" s="37"/>
      <c r="T77" s="37"/>
      <c r="U77" s="37"/>
      <c r="V77" s="37"/>
    </row>
    <row r="78" spans="1:25" x14ac:dyDescent="0.3">
      <c r="A78" s="72" t="s">
        <v>579</v>
      </c>
      <c r="B78" s="72"/>
      <c r="C78" s="94"/>
      <c r="D78" s="94"/>
      <c r="E78" s="113"/>
      <c r="F78" s="32"/>
      <c r="G78" s="32"/>
      <c r="H78" s="32"/>
      <c r="I78" s="32"/>
      <c r="J78" s="32"/>
      <c r="K78" s="32"/>
      <c r="L78" s="32"/>
      <c r="M78" s="32"/>
      <c r="N78" s="32"/>
      <c r="O78" s="32"/>
      <c r="P78" s="32"/>
      <c r="Q78" s="31"/>
      <c r="R78" s="31"/>
      <c r="S78" s="31"/>
      <c r="T78" s="31"/>
      <c r="U78" s="31"/>
      <c r="V78" s="31"/>
    </row>
    <row r="79" spans="1:25" x14ac:dyDescent="0.3">
      <c r="A79" s="38" t="s">
        <v>30</v>
      </c>
      <c r="B79" s="39">
        <v>10.139290962308113</v>
      </c>
      <c r="C79" s="98"/>
      <c r="D79" s="98"/>
      <c r="E79" s="113"/>
      <c r="F79" s="32"/>
      <c r="G79" s="32"/>
      <c r="H79" s="32"/>
      <c r="I79" s="32"/>
      <c r="J79" s="32"/>
      <c r="K79" s="32"/>
      <c r="L79" s="32"/>
      <c r="M79" s="32"/>
      <c r="N79" s="32"/>
      <c r="O79" s="32"/>
      <c r="P79" s="32"/>
      <c r="Q79" s="31"/>
      <c r="R79" s="31"/>
      <c r="S79" s="31"/>
      <c r="T79" s="31"/>
      <c r="U79" s="31"/>
      <c r="V79" s="31"/>
    </row>
    <row r="80" spans="1:25" x14ac:dyDescent="0.3">
      <c r="A80" s="38" t="s">
        <v>28</v>
      </c>
      <c r="B80" s="39">
        <v>4.3322043530721084</v>
      </c>
      <c r="C80" s="98"/>
      <c r="D80" s="98"/>
      <c r="E80" s="113"/>
      <c r="F80" s="32"/>
      <c r="G80" s="32"/>
      <c r="H80" s="32"/>
      <c r="I80" s="32"/>
      <c r="J80" s="32"/>
      <c r="K80" s="32"/>
      <c r="L80" s="32"/>
      <c r="M80" s="32"/>
      <c r="N80" s="32"/>
      <c r="O80" s="32"/>
      <c r="P80" s="32"/>
      <c r="Q80" s="31"/>
      <c r="R80" s="31"/>
      <c r="S80" s="31"/>
      <c r="T80" s="31"/>
      <c r="U80" s="31"/>
      <c r="V80" s="31"/>
    </row>
    <row r="81" spans="1:22" x14ac:dyDescent="0.3">
      <c r="A81" s="38" t="s">
        <v>29</v>
      </c>
      <c r="B81" s="39">
        <v>6.8733905448826507</v>
      </c>
      <c r="C81" s="98"/>
      <c r="D81" s="98"/>
      <c r="E81" s="113"/>
      <c r="F81" s="32"/>
      <c r="G81" s="32"/>
      <c r="H81" s="32"/>
      <c r="I81" s="32"/>
      <c r="J81" s="32"/>
      <c r="K81" s="32"/>
      <c r="L81" s="32"/>
      <c r="M81" s="32"/>
      <c r="N81" s="32"/>
      <c r="O81" s="32"/>
      <c r="P81" s="32"/>
      <c r="Q81" s="31"/>
      <c r="R81" s="31"/>
      <c r="S81" s="31"/>
      <c r="T81" s="31"/>
      <c r="U81" s="31"/>
      <c r="V81" s="31"/>
    </row>
    <row r="82" spans="1:22" x14ac:dyDescent="0.3">
      <c r="B82" s="36"/>
      <c r="C82" s="113"/>
      <c r="D82" s="113"/>
      <c r="E82" s="113"/>
      <c r="F82" s="32"/>
      <c r="G82" s="32"/>
      <c r="H82" s="32"/>
      <c r="I82" s="32"/>
      <c r="J82" s="32"/>
      <c r="K82" s="32"/>
      <c r="L82" s="32"/>
      <c r="M82" s="32"/>
      <c r="N82" s="32"/>
      <c r="O82" s="32"/>
      <c r="P82" s="32"/>
      <c r="Q82" s="31"/>
      <c r="R82" s="31"/>
      <c r="S82" s="31"/>
      <c r="T82" s="31"/>
      <c r="U82" s="31"/>
      <c r="V82" s="31"/>
    </row>
    <row r="83" spans="1:22" x14ac:dyDescent="0.3">
      <c r="C83" s="48"/>
      <c r="D83" s="48"/>
      <c r="E83" s="48"/>
    </row>
    <row r="84" spans="1:22" x14ac:dyDescent="0.3">
      <c r="A84" s="2" t="s">
        <v>187</v>
      </c>
      <c r="B84" s="37" t="s">
        <v>326</v>
      </c>
      <c r="C84" s="48"/>
      <c r="D84" s="48"/>
      <c r="E84" s="48"/>
    </row>
    <row r="85" spans="1:22" x14ac:dyDescent="0.3">
      <c r="A85" s="72" t="s">
        <v>579</v>
      </c>
      <c r="B85" s="72"/>
      <c r="C85" s="94"/>
      <c r="D85" s="94"/>
      <c r="E85" s="48"/>
    </row>
    <row r="86" spans="1:22" x14ac:dyDescent="0.3">
      <c r="A86" s="38" t="s">
        <v>30</v>
      </c>
      <c r="B86" s="39">
        <v>6.3890935438201089</v>
      </c>
      <c r="C86" s="98"/>
      <c r="D86" s="98"/>
      <c r="E86" s="48"/>
    </row>
    <row r="87" spans="1:22" x14ac:dyDescent="0.3">
      <c r="A87" s="38" t="s">
        <v>29</v>
      </c>
      <c r="B87" s="39">
        <v>4.0728110612842316</v>
      </c>
      <c r="C87" s="98"/>
      <c r="D87" s="98"/>
      <c r="E87" s="48"/>
    </row>
    <row r="88" spans="1:22" x14ac:dyDescent="0.3">
      <c r="B88" s="36"/>
      <c r="C88" s="48"/>
      <c r="D88" s="48"/>
      <c r="E88" s="48"/>
    </row>
    <row r="89" spans="1:22" x14ac:dyDescent="0.3">
      <c r="C89" s="48"/>
      <c r="D89" s="48"/>
      <c r="E89" s="48"/>
    </row>
    <row r="90" spans="1:22" x14ac:dyDescent="0.3">
      <c r="C90" s="48"/>
    </row>
  </sheetData>
  <hyperlinks>
    <hyperlink ref="A50" r:id="rId1"/>
    <hyperlink ref="A47" r:id="rId2"/>
    <hyperlink ref="A58" r:id="rId3"/>
  </hyperlinks>
  <pageMargins left="0.7" right="0.7" top="0.75" bottom="0.75" header="0.3" footer="0.3"/>
  <pageSetup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workbookViewId="0">
      <selection sqref="A1:XFD1048576"/>
    </sheetView>
  </sheetViews>
  <sheetFormatPr defaultRowHeight="14.4" x14ac:dyDescent="0.3"/>
  <cols>
    <col min="1" max="1" width="28.109375" customWidth="1"/>
    <col min="2" max="7" width="13.33203125" bestFit="1" customWidth="1"/>
    <col min="8" max="21" width="14.33203125" bestFit="1" customWidth="1"/>
    <col min="22" max="22" width="12.5546875" bestFit="1" customWidth="1"/>
    <col min="23" max="23" width="34.5546875" bestFit="1" customWidth="1"/>
    <col min="24" max="28" width="14.6640625" bestFit="1" customWidth="1"/>
    <col min="29" max="29" width="15.109375" bestFit="1" customWidth="1"/>
  </cols>
  <sheetData>
    <row r="1" spans="1:29" ht="18" x14ac:dyDescent="0.35">
      <c r="A1" s="83" t="s">
        <v>460</v>
      </c>
    </row>
    <row r="2" spans="1:29" ht="15.6" x14ac:dyDescent="0.3">
      <c r="A2" s="396" t="s">
        <v>685</v>
      </c>
    </row>
    <row r="3" spans="1:29" x14ac:dyDescent="0.3">
      <c r="W3" s="345"/>
      <c r="X3" s="72">
        <v>2021</v>
      </c>
      <c r="Y3" s="72">
        <v>2025</v>
      </c>
      <c r="Z3" s="72">
        <v>2030</v>
      </c>
      <c r="AA3" s="72">
        <v>2035</v>
      </c>
      <c r="AB3" s="72">
        <v>2040</v>
      </c>
      <c r="AC3" s="72" t="s">
        <v>0</v>
      </c>
    </row>
    <row r="4" spans="1:29" x14ac:dyDescent="0.3">
      <c r="A4" s="2" t="s">
        <v>177</v>
      </c>
      <c r="B4" s="2"/>
      <c r="W4" s="357" t="s">
        <v>612</v>
      </c>
      <c r="X4" s="360">
        <v>1.2316199999999997</v>
      </c>
      <c r="Y4" s="360">
        <v>1.452446666666666</v>
      </c>
      <c r="Z4" s="360">
        <v>1.7284799999999991</v>
      </c>
      <c r="AA4" s="360">
        <v>2.2253400000000001</v>
      </c>
      <c r="AB4" s="360">
        <v>2.2253400000000001</v>
      </c>
      <c r="AC4" s="479">
        <v>35.618526666666654</v>
      </c>
    </row>
    <row r="5" spans="1:29" x14ac:dyDescent="0.3">
      <c r="A5" s="63">
        <v>0.17299999999999999</v>
      </c>
      <c r="B5" s="9" t="s">
        <v>199</v>
      </c>
      <c r="W5" s="357" t="s">
        <v>611</v>
      </c>
      <c r="X5" s="360">
        <v>8.6213399999999982</v>
      </c>
      <c r="Y5" s="360">
        <v>10.167126666666663</v>
      </c>
      <c r="Z5" s="360">
        <v>12.099359999999992</v>
      </c>
      <c r="AA5" s="360">
        <v>15.57738</v>
      </c>
      <c r="AB5" s="360">
        <v>15.57738</v>
      </c>
      <c r="AC5" s="479">
        <v>249.32968666666659</v>
      </c>
    </row>
    <row r="6" spans="1:29" x14ac:dyDescent="0.3">
      <c r="A6" s="64">
        <v>0.12180000000000001</v>
      </c>
      <c r="B6" t="s">
        <v>180</v>
      </c>
      <c r="W6" s="357" t="s">
        <v>518</v>
      </c>
      <c r="X6" s="358">
        <v>2.5415710319999998</v>
      </c>
      <c r="Y6" s="358">
        <v>2.9972689413333322</v>
      </c>
      <c r="Z6" s="358">
        <v>3.5668913279999979</v>
      </c>
      <c r="AA6" s="358">
        <v>4.5922116239999999</v>
      </c>
      <c r="AB6" s="358">
        <v>4.5922116239999999</v>
      </c>
      <c r="AC6" s="346">
        <v>73.502391629333303</v>
      </c>
    </row>
    <row r="7" spans="1:29" x14ac:dyDescent="0.3">
      <c r="A7" s="480">
        <v>0.29480000000000001</v>
      </c>
      <c r="B7" s="57" t="s">
        <v>77</v>
      </c>
      <c r="W7" s="357" t="s">
        <v>609</v>
      </c>
      <c r="X7" s="359">
        <v>1.8121050199920439</v>
      </c>
      <c r="Y7" s="359">
        <v>1.6303157127906664</v>
      </c>
      <c r="Z7" s="359">
        <v>1.3833019538335811</v>
      </c>
      <c r="AA7" s="359">
        <v>1.2697847809852398</v>
      </c>
      <c r="AB7" s="359">
        <v>0.90533899976117294</v>
      </c>
      <c r="AC7" s="346">
        <v>27.550398376745381</v>
      </c>
    </row>
    <row r="8" spans="1:29" x14ac:dyDescent="0.3">
      <c r="A8" s="480">
        <v>0.2994674431301183</v>
      </c>
      <c r="B8" s="57" t="s">
        <v>285</v>
      </c>
      <c r="W8" s="357"/>
      <c r="X8" s="359"/>
      <c r="Y8" s="359"/>
      <c r="Z8" s="359"/>
      <c r="AA8" s="359"/>
      <c r="AB8" s="359"/>
      <c r="AC8" s="346"/>
    </row>
    <row r="9" spans="1:29" x14ac:dyDescent="0.3">
      <c r="A9" s="61" t="s">
        <v>206</v>
      </c>
      <c r="B9" s="9"/>
      <c r="W9" s="357" t="s">
        <v>610</v>
      </c>
      <c r="X9" s="359">
        <v>2.1923814983395249</v>
      </c>
      <c r="Y9" s="359">
        <v>2.2971570679717344</v>
      </c>
      <c r="Z9" s="359">
        <v>2.3581353683608199</v>
      </c>
      <c r="AA9" s="359">
        <v>2.6188741213304976</v>
      </c>
      <c r="AB9" s="359">
        <v>2.2590638222560462</v>
      </c>
      <c r="AC9" s="346">
        <v>47.005230400522336</v>
      </c>
    </row>
    <row r="10" spans="1:29" x14ac:dyDescent="0.3">
      <c r="A10" s="68" t="s">
        <v>200</v>
      </c>
      <c r="B10" s="67"/>
      <c r="W10" s="61"/>
      <c r="X10" s="9"/>
    </row>
    <row r="11" spans="1:29" x14ac:dyDescent="0.3">
      <c r="A11" s="65" t="s">
        <v>178</v>
      </c>
      <c r="B11" s="9"/>
    </row>
    <row r="13" spans="1:29" x14ac:dyDescent="0.3">
      <c r="A13" t="s">
        <v>462</v>
      </c>
      <c r="B13">
        <v>7</v>
      </c>
    </row>
    <row r="14" spans="1:29" x14ac:dyDescent="0.3">
      <c r="A14" t="s">
        <v>179</v>
      </c>
      <c r="B14">
        <v>260</v>
      </c>
    </row>
    <row r="16" spans="1:29" x14ac:dyDescent="0.3">
      <c r="B16" s="2">
        <v>2021</v>
      </c>
      <c r="C16" s="2">
        <v>2022</v>
      </c>
      <c r="D16" s="2">
        <v>2023</v>
      </c>
      <c r="E16" s="2">
        <v>2024</v>
      </c>
      <c r="F16" s="2">
        <v>2025</v>
      </c>
      <c r="G16" s="2">
        <v>2026</v>
      </c>
      <c r="H16" s="2">
        <v>2027</v>
      </c>
      <c r="I16" s="2">
        <v>2028</v>
      </c>
      <c r="J16" s="2">
        <v>2029</v>
      </c>
      <c r="K16" s="2">
        <v>2030</v>
      </c>
      <c r="L16" s="2">
        <v>2031</v>
      </c>
      <c r="M16" s="2">
        <v>2032</v>
      </c>
      <c r="N16" s="2">
        <v>2033</v>
      </c>
      <c r="O16" s="2">
        <v>2034</v>
      </c>
      <c r="P16" s="2">
        <v>2035</v>
      </c>
      <c r="Q16" s="2">
        <v>2036</v>
      </c>
      <c r="R16" s="2">
        <v>2037</v>
      </c>
      <c r="S16" s="2">
        <v>2038</v>
      </c>
      <c r="T16" s="2">
        <v>2039</v>
      </c>
      <c r="U16" s="2">
        <v>2040</v>
      </c>
    </row>
    <row r="17" spans="1:22" x14ac:dyDescent="0.3">
      <c r="A17" t="s">
        <v>464</v>
      </c>
      <c r="B17" s="1">
        <v>4736.9999999999991</v>
      </c>
      <c r="C17" s="1">
        <v>4949.3333333333321</v>
      </c>
      <c r="D17" s="1">
        <v>5161.6666666666652</v>
      </c>
      <c r="E17" s="1">
        <v>5373.9999999999982</v>
      </c>
      <c r="F17" s="1">
        <v>5586.3333333333312</v>
      </c>
      <c r="G17" s="1">
        <v>5798.6666666666642</v>
      </c>
      <c r="H17" s="1">
        <v>6010.9999999999973</v>
      </c>
      <c r="I17" s="1">
        <v>6223.3333333333303</v>
      </c>
      <c r="J17" s="1">
        <v>6435.6666666666633</v>
      </c>
      <c r="K17" s="1">
        <v>6647.9999999999964</v>
      </c>
      <c r="L17" s="1">
        <v>6860.3333333333294</v>
      </c>
      <c r="M17" s="1">
        <v>7072.6666666666624</v>
      </c>
      <c r="N17" s="1">
        <v>7284.9999999999955</v>
      </c>
      <c r="O17" s="1">
        <v>7497.3333333333285</v>
      </c>
      <c r="P17" s="1">
        <v>8559</v>
      </c>
      <c r="Q17" s="1">
        <v>8559</v>
      </c>
      <c r="R17" s="1">
        <v>8559</v>
      </c>
      <c r="S17" s="1">
        <v>8559</v>
      </c>
      <c r="T17" s="1">
        <v>8559</v>
      </c>
      <c r="U17" s="1">
        <v>8559</v>
      </c>
    </row>
    <row r="18" spans="1:22" x14ac:dyDescent="0.3">
      <c r="A18" t="s">
        <v>463</v>
      </c>
      <c r="B18" s="1">
        <v>1231619.9999999998</v>
      </c>
      <c r="C18" s="1">
        <v>1286826.6666666663</v>
      </c>
      <c r="D18" s="1">
        <v>1342033.333333333</v>
      </c>
      <c r="E18" s="1">
        <v>1397239.9999999995</v>
      </c>
      <c r="F18" s="1">
        <v>1452446.666666666</v>
      </c>
      <c r="G18" s="1">
        <v>1507653.3333333328</v>
      </c>
      <c r="H18" s="1">
        <v>1562859.9999999993</v>
      </c>
      <c r="I18" s="1">
        <v>1618066.6666666658</v>
      </c>
      <c r="J18" s="1">
        <v>1673273.3333333326</v>
      </c>
      <c r="K18" s="1">
        <v>1728479.9999999991</v>
      </c>
      <c r="L18" s="1">
        <v>1783686.6666666656</v>
      </c>
      <c r="M18" s="1">
        <v>1838893.3333333323</v>
      </c>
      <c r="N18" s="1">
        <v>1894099.9999999988</v>
      </c>
      <c r="O18" s="1">
        <v>1949306.6666666653</v>
      </c>
      <c r="P18" s="1">
        <v>2225340</v>
      </c>
      <c r="Q18" s="1">
        <v>2225340</v>
      </c>
      <c r="R18" s="1">
        <v>2225340</v>
      </c>
      <c r="S18" s="1">
        <v>2225340</v>
      </c>
      <c r="T18" s="1">
        <v>2225340</v>
      </c>
      <c r="U18" s="1">
        <v>2225340</v>
      </c>
      <c r="V18" s="161">
        <v>35618526.666666657</v>
      </c>
    </row>
    <row r="19" spans="1:22" x14ac:dyDescent="0.3">
      <c r="A19" t="s">
        <v>555</v>
      </c>
      <c r="B19" s="1">
        <v>8621339.9999999981</v>
      </c>
      <c r="C19" s="1">
        <v>9007786.6666666642</v>
      </c>
      <c r="D19" s="1">
        <v>9394233.3333333321</v>
      </c>
      <c r="E19" s="1">
        <v>9780679.9999999963</v>
      </c>
      <c r="F19" s="1">
        <v>10167126.666666662</v>
      </c>
      <c r="G19" s="1">
        <v>10553573.33333333</v>
      </c>
      <c r="H19" s="1">
        <v>10940019.999999994</v>
      </c>
      <c r="I19" s="1">
        <v>11326466.66666666</v>
      </c>
      <c r="J19" s="1">
        <v>11712913.333333328</v>
      </c>
      <c r="K19" s="1">
        <v>12099359.999999993</v>
      </c>
      <c r="L19" s="1">
        <v>12485806.666666659</v>
      </c>
      <c r="M19" s="1">
        <v>12872253.333333327</v>
      </c>
      <c r="N19" s="1">
        <v>13258699.999999993</v>
      </c>
      <c r="O19" s="1">
        <v>13645146.666666657</v>
      </c>
      <c r="P19" s="1">
        <v>15577380</v>
      </c>
      <c r="Q19" s="1">
        <v>15577380</v>
      </c>
      <c r="R19" s="1">
        <v>15577380</v>
      </c>
      <c r="S19" s="1">
        <v>15577380</v>
      </c>
      <c r="T19" s="1">
        <v>15577380</v>
      </c>
      <c r="U19" s="1">
        <v>15577380</v>
      </c>
      <c r="V19" s="161">
        <v>249329686.6666666</v>
      </c>
    </row>
    <row r="22" spans="1:22" x14ac:dyDescent="0.3">
      <c r="A22" s="118"/>
      <c r="B22" s="2">
        <v>2021</v>
      </c>
      <c r="C22" s="2">
        <v>2022</v>
      </c>
      <c r="D22" s="2">
        <v>2023</v>
      </c>
      <c r="E22" s="2">
        <v>2024</v>
      </c>
      <c r="F22" s="2">
        <v>2025</v>
      </c>
      <c r="G22" s="2">
        <v>2026</v>
      </c>
      <c r="H22" s="2">
        <v>2027</v>
      </c>
      <c r="I22" s="2">
        <v>2028</v>
      </c>
      <c r="J22" s="2">
        <v>2029</v>
      </c>
      <c r="K22" s="2">
        <v>2030</v>
      </c>
      <c r="L22" s="2">
        <v>2031</v>
      </c>
      <c r="M22" s="2">
        <v>2032</v>
      </c>
      <c r="N22" s="2">
        <v>2033</v>
      </c>
      <c r="O22" s="2">
        <v>2034</v>
      </c>
      <c r="P22" s="2">
        <v>2035</v>
      </c>
      <c r="Q22" s="2">
        <v>2036</v>
      </c>
      <c r="R22" s="2">
        <v>2037</v>
      </c>
      <c r="S22" s="2">
        <v>2038</v>
      </c>
      <c r="T22" s="2">
        <v>2039</v>
      </c>
      <c r="U22" s="2">
        <v>2040</v>
      </c>
      <c r="V22" s="2" t="s">
        <v>0</v>
      </c>
    </row>
    <row r="23" spans="1:22" x14ac:dyDescent="0.3">
      <c r="A23" t="s">
        <v>465</v>
      </c>
      <c r="B23" s="126">
        <v>2581810.6461554137</v>
      </c>
      <c r="C23" s="126">
        <v>2697538.8413282372</v>
      </c>
      <c r="D23" s="126">
        <v>2813267.0365010612</v>
      </c>
      <c r="E23" s="126">
        <v>2928995.2316738842</v>
      </c>
      <c r="F23" s="126">
        <v>3044723.4268467082</v>
      </c>
      <c r="G23" s="126">
        <v>3160451.6220195321</v>
      </c>
      <c r="H23" s="126">
        <v>3276179.8171923552</v>
      </c>
      <c r="I23" s="126">
        <v>3391908.0123651787</v>
      </c>
      <c r="J23" s="126">
        <v>3507636.2075380031</v>
      </c>
      <c r="K23" s="126">
        <v>3623364.4027108261</v>
      </c>
      <c r="L23" s="126">
        <v>3739092.5978836496</v>
      </c>
      <c r="M23" s="126">
        <v>3854820.7930564736</v>
      </c>
      <c r="N23" s="126">
        <v>3970548.9882292976</v>
      </c>
      <c r="O23" s="126">
        <v>4086277.1834021206</v>
      </c>
      <c r="P23" s="126">
        <v>4664918.1592662418</v>
      </c>
      <c r="Q23" s="126">
        <v>4664918.1592662418</v>
      </c>
      <c r="R23" s="126">
        <v>4664918.1592662418</v>
      </c>
      <c r="S23" s="126">
        <v>4664918.1592662418</v>
      </c>
      <c r="T23" s="126">
        <v>4664918.1592662418</v>
      </c>
      <c r="U23" s="126">
        <v>4664918.1592662418</v>
      </c>
      <c r="V23" s="127">
        <v>74.666123762500192</v>
      </c>
    </row>
    <row r="24" spans="1:22" x14ac:dyDescent="0.3">
      <c r="A24" t="s">
        <v>31</v>
      </c>
      <c r="B24" s="128">
        <v>1840795.3087526096</v>
      </c>
      <c r="C24" s="128">
        <v>1797484.0303620761</v>
      </c>
      <c r="D24" s="128">
        <v>1751961.3208334644</v>
      </c>
      <c r="E24" s="128">
        <v>1704701.8920617846</v>
      </c>
      <c r="F24" s="128">
        <v>1656127.8086983624</v>
      </c>
      <c r="G24" s="128">
        <v>1606613.3448796498</v>
      </c>
      <c r="H24" s="128">
        <v>1556489.4308184886</v>
      </c>
      <c r="I24" s="128">
        <v>1506047.7221346111</v>
      </c>
      <c r="J24" s="128">
        <v>1455544.3222548515</v>
      </c>
      <c r="K24" s="128">
        <v>1405203.1858597</v>
      </c>
      <c r="L24" s="128">
        <v>1355219.229177139</v>
      </c>
      <c r="M24" s="128">
        <v>1305761.170913947</v>
      </c>
      <c r="N24" s="128">
        <v>1256974.1257565792</v>
      </c>
      <c r="O24" s="128">
        <v>1208981.9706569412</v>
      </c>
      <c r="P24" s="128">
        <v>1289888.7438507024</v>
      </c>
      <c r="Q24" s="128">
        <v>1205503.4989258901</v>
      </c>
      <c r="R24" s="128">
        <v>1126638.7840428879</v>
      </c>
      <c r="S24" s="128">
        <v>1052933.4430307364</v>
      </c>
      <c r="T24" s="128">
        <v>984049.9467576975</v>
      </c>
      <c r="U24" s="128">
        <v>919672.84743710048</v>
      </c>
      <c r="V24" s="127">
        <v>27.986592127205224</v>
      </c>
    </row>
    <row r="25" spans="1:22" x14ac:dyDescent="0.3">
      <c r="A25" t="s">
        <v>699</v>
      </c>
      <c r="B25" s="128">
        <v>2227092.5429902147</v>
      </c>
      <c r="C25" s="128">
        <v>2259146.311405065</v>
      </c>
      <c r="D25" s="128">
        <v>2287443.5465210858</v>
      </c>
      <c r="E25" s="128">
        <v>2312175.8831448499</v>
      </c>
      <c r="F25" s="128">
        <v>2333526.9796939441</v>
      </c>
      <c r="G25" s="128">
        <v>2351672.8202702189</v>
      </c>
      <c r="H25" s="128">
        <v>2366782.0059032007</v>
      </c>
      <c r="I25" s="128">
        <v>2379016.0353382751</v>
      </c>
      <c r="J25" s="128">
        <v>2388529.5757315918</v>
      </c>
      <c r="K25" s="128">
        <v>2395470.7236014735</v>
      </c>
      <c r="L25" s="128">
        <v>2399981.2563742516</v>
      </c>
      <c r="M25" s="128">
        <v>2402196.8748510564</v>
      </c>
      <c r="N25" s="128">
        <v>2402247.4369110418</v>
      </c>
      <c r="O25" s="128">
        <v>2400257.1827558577</v>
      </c>
      <c r="P25" s="128">
        <v>2660337.6424507438</v>
      </c>
      <c r="Q25" s="128">
        <v>2582852.0800492661</v>
      </c>
      <c r="R25" s="128">
        <v>2507623.3786886078</v>
      </c>
      <c r="S25" s="128">
        <v>2434585.8045520466</v>
      </c>
      <c r="T25" s="128">
        <v>2363675.5384000447</v>
      </c>
      <c r="U25" s="128">
        <v>2294830.6198058692</v>
      </c>
      <c r="V25" s="127">
        <v>47.749444239438724</v>
      </c>
    </row>
    <row r="26" spans="1:22" x14ac:dyDescent="0.3">
      <c r="A26" s="61"/>
      <c r="B26" s="9"/>
      <c r="C26" s="9"/>
      <c r="D26" s="9"/>
      <c r="E26" s="9"/>
    </row>
    <row r="28" spans="1:22" x14ac:dyDescent="0.3">
      <c r="A28" s="72" t="s">
        <v>290</v>
      </c>
      <c r="B28" s="72" t="s">
        <v>579</v>
      </c>
    </row>
    <row r="29" spans="1:22" x14ac:dyDescent="0.3">
      <c r="A29" s="38" t="s">
        <v>311</v>
      </c>
      <c r="B29" s="81">
        <v>74.666123762500192</v>
      </c>
    </row>
    <row r="30" spans="1:22" x14ac:dyDescent="0.3">
      <c r="A30" s="38" t="s">
        <v>28</v>
      </c>
      <c r="B30" s="81">
        <v>27.986592127205224</v>
      </c>
    </row>
    <row r="31" spans="1:22" x14ac:dyDescent="0.3">
      <c r="A31" s="38" t="s">
        <v>29</v>
      </c>
      <c r="B31" s="81">
        <v>47.749444239438724</v>
      </c>
    </row>
  </sheetData>
  <hyperlinks>
    <hyperlink ref="A10"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6</vt:i4>
      </vt:variant>
    </vt:vector>
  </HeadingPairs>
  <TitlesOfParts>
    <vt:vector size="38" baseType="lpstr">
      <vt:lpstr>TIGER BCA Summary</vt:lpstr>
      <vt:lpstr>Capital Cost Schedule</vt:lpstr>
      <vt:lpstr>O&amp;M Costs</vt:lpstr>
      <vt:lpstr>BCA Costs </vt:lpstr>
      <vt:lpstr>Managed LaneTravel Time Savings</vt:lpstr>
      <vt:lpstr>Travel Time Savings Per Vehicle</vt:lpstr>
      <vt:lpstr>Managed Lanes Emissions Savings</vt:lpstr>
      <vt:lpstr>ML Mode Shift Emissions Savings</vt:lpstr>
      <vt:lpstr>ML_Vehicle Operating Savings</vt:lpstr>
      <vt:lpstr>ML Mode Shift Safety Savings</vt:lpstr>
      <vt:lpstr>Residual Value</vt:lpstr>
      <vt:lpstr>Bus Travel Time Savings</vt:lpstr>
      <vt:lpstr>Bus Operating Savings</vt:lpstr>
      <vt:lpstr>Truck Freight Value</vt:lpstr>
      <vt:lpstr>Inventory Savings</vt:lpstr>
      <vt:lpstr>Operating Savings</vt:lpstr>
      <vt:lpstr>Truck Emissions Savings</vt:lpstr>
      <vt:lpstr>BikeModeShift Emissions Savings</vt:lpstr>
      <vt:lpstr>Bike Vehicle Operating Savings</vt:lpstr>
      <vt:lpstr>Bike Mode Shift Safety Savings</vt:lpstr>
      <vt:lpstr>Emissions Reduction Summary</vt:lpstr>
      <vt:lpstr>Inputs</vt:lpstr>
      <vt:lpstr>Bustang Ridership</vt:lpstr>
      <vt:lpstr>Vehicle Volumes</vt:lpstr>
      <vt:lpstr>Assumptions</vt:lpstr>
      <vt:lpstr>Deflator</vt:lpstr>
      <vt:lpstr>3c_2015</vt:lpstr>
      <vt:lpstr>3c_2025</vt:lpstr>
      <vt:lpstr>3c_2035</vt:lpstr>
      <vt:lpstr>Toll Revenue</vt:lpstr>
      <vt:lpstr>Gross Toll Revenue</vt:lpstr>
      <vt:lpstr>Log</vt:lpstr>
      <vt:lpstr>'3c_2015'!Print_Area</vt:lpstr>
      <vt:lpstr>'3c_2025'!Print_Area</vt:lpstr>
      <vt:lpstr>'3c_2035'!Print_Area</vt:lpstr>
      <vt:lpstr>Deflator!Print_Area</vt:lpstr>
      <vt:lpstr>'Gross Toll Revenue'!Print_Area</vt:lpstr>
      <vt:lpstr>Deflator!Print_Titles</vt:lpstr>
    </vt:vector>
  </TitlesOfParts>
  <Company>AECOM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komendantova</dc:creator>
  <cp:lastModifiedBy>James, Lincoln</cp:lastModifiedBy>
  <dcterms:created xsi:type="dcterms:W3CDTF">2015-11-19T17:53:06Z</dcterms:created>
  <dcterms:modified xsi:type="dcterms:W3CDTF">2016-04-19T05:24:41Z</dcterms:modified>
</cp:coreProperties>
</file>